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ratc2-my.sharepoint.com/personal/asta_strelciuniene_pratc_lt/Documents/Darbalaukis/PIRKIMAI 2026/Kogeneratoriaus aptarnavimas ir remontas/Pirkimo dokumentai/"/>
    </mc:Choice>
  </mc:AlternateContent>
  <xr:revisionPtr revIDLastSave="12" documentId="8_{00180B4C-1FFE-46F3-B66C-9C2CD65E697D}" xr6:coauthVersionLast="47" xr6:coauthVersionMax="47" xr10:uidLastSave="{A19ADFF0-983D-41E8-8F07-512A023DB8A0}"/>
  <bookViews>
    <workbookView xWindow="768" yWindow="0" windowWidth="22260" windowHeight="13776" xr2:uid="{00000000-000D-0000-FFFF-FFFF00000000}"/>
  </bookViews>
  <sheets>
    <sheet name="Suvestinė ir Turinys" sheetId="1" r:id="rId1"/>
    <sheet name="1. Paslaugų Įkainiai" sheetId="2" r:id="rId2"/>
    <sheet name="2. Detalės ir Alyva" sheetId="3" r:id="rId3"/>
    <sheet name="3. Bloko Depozitas" sheetId="4" r:id="rId4"/>
    <sheet name="4. Atitiktis ir Deklaracijo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3" l="1"/>
  <c r="C27" i="1" s="1"/>
  <c r="C29" i="1"/>
  <c r="J16" i="2"/>
  <c r="E14" i="4"/>
  <c r="D16" i="4"/>
  <c r="E15" i="4"/>
  <c r="E13" i="4"/>
  <c r="E12" i="4"/>
  <c r="E11" i="4"/>
  <c r="E10" i="4"/>
  <c r="E9" i="4"/>
  <c r="E8" i="4"/>
  <c r="I16" i="3"/>
  <c r="I15" i="3"/>
  <c r="I14" i="3"/>
  <c r="I13" i="3"/>
  <c r="I12" i="3"/>
  <c r="I7" i="3"/>
  <c r="J15" i="2"/>
  <c r="J14" i="2"/>
  <c r="J13" i="2"/>
  <c r="J12" i="2"/>
  <c r="J11" i="2"/>
  <c r="J10" i="2"/>
  <c r="J9" i="2"/>
  <c r="J8" i="2"/>
  <c r="J7" i="2"/>
  <c r="J6" i="2"/>
  <c r="J18" i="2" l="1"/>
  <c r="C26" i="1" s="1"/>
  <c r="E16" i="4"/>
  <c r="C28" i="1" l="1"/>
  <c r="C31" i="1" l="1"/>
  <c r="C32" i="1" s="1"/>
  <c r="C30" i="1"/>
</calcChain>
</file>

<file path=xl/sharedStrings.xml><?xml version="1.0" encoding="utf-8"?>
<sst xmlns="http://schemas.openxmlformats.org/spreadsheetml/2006/main" count="291" uniqueCount="213">
  <si>
    <t>PASIŪLYMO FORMA (SUVESTINĖ)</t>
  </si>
  <si>
    <t>KJ MWM TCG 2016 V12C priežiūros ir techninio aptarnavimo paslaugos</t>
  </si>
  <si>
    <t>TIEKĖJO DUOMENYS (užpildyti)</t>
  </si>
  <si>
    <t>Tiekėjo pavadinimas:</t>
  </si>
  <si>
    <t>Įmonės kodas:</t>
  </si>
  <si>
    <t>PVM mokėtojo kodas:</t>
  </si>
  <si>
    <t>Adresas:</t>
  </si>
  <si>
    <t>Atsakingas asmuo, el. paštas, tel.:</t>
  </si>
  <si>
    <t>Eil.</t>
  </si>
  <si>
    <t>Lentelė / Turinys</t>
  </si>
  <si>
    <t>Nuoroda</t>
  </si>
  <si>
    <t>1.</t>
  </si>
  <si>
    <t>1. Paslaugų Įkainiai (Planiniai ir neplaniniai darbai)</t>
  </si>
  <si>
    <t>Atidaryti →</t>
  </si>
  <si>
    <t>2.</t>
  </si>
  <si>
    <t>2. Detalės ir Alyva (Alyva, aušinimo skystis, dujų rampos dalys)</t>
  </si>
  <si>
    <t>3.</t>
  </si>
  <si>
    <t>3. Bloko Depozitas (Senojo variklio bloko grąžinimo kreditas)</t>
  </si>
  <si>
    <t>4.</t>
  </si>
  <si>
    <t>4. Atitiktis ir Deklaracijos (Garantijos, saugumas, nuolaidos)</t>
  </si>
  <si>
    <t>Spalvų reikšmės (Legenda):</t>
  </si>
  <si>
    <t>Laukas pildomas tiekėjo (įvestis)</t>
  </si>
  <si>
    <t>Automatiškai skaičiuojamas laukas (formulė - nekeisti)</t>
  </si>
  <si>
    <t>Tarpinės sumos / informacinės antraštės</t>
  </si>
  <si>
    <t>GALUTINĖ PASIŪLYMO SUMA VERTINIMUI</t>
  </si>
  <si>
    <t>1. Paslaugų ir darbų bendra kaina vertinimui (24 mėn.):</t>
  </si>
  <si>
    <t>Eur be PVM</t>
  </si>
  <si>
    <t>Eur</t>
  </si>
  <si>
    <t>Pridėtinės vertės mokestis (PVM 21%):</t>
  </si>
  <si>
    <t>BENDRA PASIŪLYMO KAINA SU PVM (vertinimui):</t>
  </si>
  <si>
    <t>1. PLANINIŲ TECHNINIŲ APTARNAVIMŲ IR NEPLANINIŲ PASLAUGŲ ĮKAINIAI</t>
  </si>
  <si>
    <t>Eil. Nr.</t>
  </si>
  <si>
    <t>Paslaugos pavadinimas</t>
  </si>
  <si>
    <t>Techninės specifikacijos apimtys / nuorodos</t>
  </si>
  <si>
    <t>Periodiškumas</t>
  </si>
  <si>
    <t>Maksimalus terminas</t>
  </si>
  <si>
    <t>Preliminarus kiekis (24 mėn.)</t>
  </si>
  <si>
    <t>Mat. vnt.</t>
  </si>
  <si>
    <t>Vienkartinis įkainis be PVM, Eur (Pildo tiekėjas)</t>
  </si>
  <si>
    <t>Bendra vertinimo kaina be PVM, Eur (Formulė)</t>
  </si>
  <si>
    <t>1.1</t>
  </si>
  <si>
    <t>Techninė priežiūra E30</t>
  </si>
  <si>
    <t>Pagal MWM eksploatavimo instrukcijas ir TS 2-5 lenteles (su žvakių patikra, filtro keitimu)</t>
  </si>
  <si>
    <t>kas 1.500 d. v.</t>
  </si>
  <si>
    <t>2 k. d.</t>
  </si>
  <si>
    <t>kartas</t>
  </si>
  <si>
    <t>1.2</t>
  </si>
  <si>
    <t>Techninė priežiūra E40</t>
  </si>
  <si>
    <t>Pagal MWM eksploatavimo instrukcijas ir TS 2-5 lenteles (su naujų žvakių ir filtrų keitimu)</t>
  </si>
  <si>
    <t>kas 3.000 d. v.</t>
  </si>
  <si>
    <t>1.3</t>
  </si>
  <si>
    <t>Techninė priežiūra E50</t>
  </si>
  <si>
    <t>Pagal MWM eksploatavimo instrukcijas ir TS 2-5 lenteles (apima Turbokompresoriaus TC01 aptarnavimą)</t>
  </si>
  <si>
    <t>kas 12.000 d. v.</t>
  </si>
  <si>
    <t>5 k. d.</t>
  </si>
  <si>
    <t>1.4</t>
  </si>
  <si>
    <t>1.5</t>
  </si>
  <si>
    <t>Techninė priežiūra E70 su variklio bloko keitimu</t>
  </si>
  <si>
    <t>E70 darbai kartu su variklio bloko keitimu, montavimo/paleidimo darbais per 20 k. d. nuo sustabdymo</t>
  </si>
  <si>
    <t>kas 48.000 d. v.</t>
  </si>
  <si>
    <t>1.6</t>
  </si>
  <si>
    <t>Techninė priežiūra E10</t>
  </si>
  <si>
    <t>Darbai atliekami po variklio bloko keitimo ir paleidimo praėjus 50 d. v. (vožtuvų tarpo reguliavimas ir kt.)</t>
  </si>
  <si>
    <t>Po 50 d.v.</t>
  </si>
  <si>
    <t>3 k. d.</t>
  </si>
  <si>
    <t>1.7</t>
  </si>
  <si>
    <t>Elektros generatoriaus kapitalinis remontas</t>
  </si>
  <si>
    <t>Marelli MJB 400LA4 B24 generalinis remontas pagal GI priedą (guolių keitimas, plovimas, sujungimo mova, varžos)</t>
  </si>
  <si>
    <t>Kartu su bloko keitimu</t>
  </si>
  <si>
    <t>Žr. E70</t>
  </si>
  <si>
    <t>1.8</t>
  </si>
  <si>
    <t>Elektros generatoriaus priežiūra</t>
  </si>
  <si>
    <t>Generatoriaus techninė priežiūra, guolių tepimas pagal GI priedo reikalavimus</t>
  </si>
  <si>
    <t>kas 4.000 d. v.</t>
  </si>
  <si>
    <t>1 k. d.</t>
  </si>
  <si>
    <t>1.9</t>
  </si>
  <si>
    <t>Turbokompresoriaus generalinis remontas</t>
  </si>
  <si>
    <t>TC02 aptarnavimas ir dinaminis balansavimas autorizuotose dirbtuvėse, įskaitant transportavimą</t>
  </si>
  <si>
    <t>1.10</t>
  </si>
  <si>
    <t>Išmetamųjų dujų šilumokaičio priežiūra</t>
  </si>
  <si>
    <t>Vidaus valymas, dumblo šalinimas, priešslėgio matavimai, sandarumo tikrinimas</t>
  </si>
  <si>
    <t>kas 12 mėn. / pagal poreikį</t>
  </si>
  <si>
    <t>1.11</t>
  </si>
  <si>
    <t>Dujų rampos priežiūra</t>
  </si>
  <si>
    <t>Dulkių šalinimas, sandarumo, ugnies ugnies atkirtos vožtuvo patikra, ugnies barjero, slėgio reg. patikra</t>
  </si>
  <si>
    <t>kas 3 mėn.</t>
  </si>
  <si>
    <t>VISŲ PLANINIŲ IR NEPLANINIŲ PASLAUGŲ SUMA (vertinimui):</t>
  </si>
  <si>
    <t>2. TEPALŲ, SKYSČIŲ IR DUJŲ RAMPOS DALIŲ KAINODARA</t>
  </si>
  <si>
    <t>Tepalai privalo atitikti MWM GEI1, aušinimo skystis GEI3. Dujų rampos dalys keičiamos kartu su bloko keitimo darbais.</t>
  </si>
  <si>
    <t>Eksploatacinės medžiagos pavadinimas</t>
  </si>
  <si>
    <t>Techniniai reikalavimai / suderinamumas</t>
  </si>
  <si>
    <t>Preliminarus kiekis</t>
  </si>
  <si>
    <t>Siūlomas prekės ženklas / markė (Pildo tiekėjas)</t>
  </si>
  <si>
    <t>Vieneto įkainis be PVM, Eur (Pildo tiekėjas)</t>
  </si>
  <si>
    <t>Bendra kaina be PVM, Eur (Formulė)</t>
  </si>
  <si>
    <t>A.1</t>
  </si>
  <si>
    <t>litras</t>
  </si>
  <si>
    <t>Aušinimo skystis su korozijos inhibitoriais</t>
  </si>
  <si>
    <t>Atitiktis MWM GEI3 (1 grupė su silikatais arba 2 grupė be silikatų)</t>
  </si>
  <si>
    <t>B. Dujų rampos komplektuojančių dalių tiekimas (Bloko keitimo metu)</t>
  </si>
  <si>
    <t>Dalies pavadinimas</t>
  </si>
  <si>
    <t>Reikalavimai suderinamumui (lygiavertiškumui)</t>
  </si>
  <si>
    <t>Kiekis</t>
  </si>
  <si>
    <t>Gamintojas ir kilmės šalis (Pildo tiekėjas)</t>
  </si>
  <si>
    <t>B.1</t>
  </si>
  <si>
    <t>„Nulinis“ dujų slėgio reguliatorius</t>
  </si>
  <si>
    <t>Lygiavertis esamam DN65 slėgio reguliatoriui pagal MWM instrukciją</t>
  </si>
  <si>
    <t>kompl.</t>
  </si>
  <si>
    <t>B.2</t>
  </si>
  <si>
    <t>Ugnies barjeras (deflagracinis saugiklis)</t>
  </si>
  <si>
    <t>Naujas ugnies atkirtos barjeras jėgainės saugumui užtikrinti</t>
  </si>
  <si>
    <t>vnt.</t>
  </si>
  <si>
    <t>B.3</t>
  </si>
  <si>
    <t>Dujų atkirtos vožtuvas</t>
  </si>
  <si>
    <t>Dvigubas magnetinis dujų vožtuvas (remontas, prireikus keitimas nauju)</t>
  </si>
  <si>
    <t>B.4</t>
  </si>
  <si>
    <t>Uždaromoji dujų rampos armatūra (sklendės)</t>
  </si>
  <si>
    <t>Sklendžių defektavimas, remontas arba lygiavertis keitimas naujomis</t>
  </si>
  <si>
    <t>B.5</t>
  </si>
  <si>
    <t>Dujų filtras</t>
  </si>
  <si>
    <t>Naujas, visiškai suderinamas dujų filtro įdėklas</t>
  </si>
  <si>
    <t>BENDRA MEDŽIAGŲ IR SKYSČIŲ SUMA (A + B) (vertinimui):</t>
  </si>
  <si>
    <t>Aptarnavimas</t>
  </si>
  <si>
    <t>Dalies gamintojas (Pildo tiekėjas)</t>
  </si>
  <si>
    <t>Kilmės šalis (Pildo tiekėjas)</t>
  </si>
  <si>
    <t>Garantija (mėn. arba d.v.) (Pildo tiekėjas)</t>
  </si>
  <si>
    <t>Suderinamumas (lygiavertė / originali)</t>
  </si>
  <si>
    <t>E30 dalys</t>
  </si>
  <si>
    <t>Tarpinė</t>
  </si>
  <si>
    <t>originali arba lygiavertė</t>
  </si>
  <si>
    <t>O-žiedas (O-seal)</t>
  </si>
  <si>
    <t>Sandarinimo žiedas (žvakei)</t>
  </si>
  <si>
    <t>Tepimo alyvos filtras</t>
  </si>
  <si>
    <t>Sandarinimo žiedas</t>
  </si>
  <si>
    <t>E40 dalys</t>
  </si>
  <si>
    <t>Uždegimo žvakė</t>
  </si>
  <si>
    <t>Žvaklaidis</t>
  </si>
  <si>
    <t>Oro filtras</t>
  </si>
  <si>
    <t>3. VARIKLIO BLOKO GRĄŽINIMO DEPOZITO (UŽSTATO) VERTĖ</t>
  </si>
  <si>
    <t>Tiekėjas įsipareigoja grąžintam variklio blokui taikyti depozitą pagal šias oficialias gamintojo proporcijas.</t>
  </si>
  <si>
    <t>Siūloma maksimali grąžintina depozito suma be PVM, Eur (Pildo tiekėjas):</t>
  </si>
  <si>
    <t>Variklio bloko komponentas</t>
  </si>
  <si>
    <t>Depozito grąžinimo dalies proporcija (%)</t>
  </si>
  <si>
    <t>Kompensuojama depozito suma be PVM, Eur (Skaičiuojama automatiškai)</t>
  </si>
  <si>
    <t>3.1</t>
  </si>
  <si>
    <t>Cilindrų blokas</t>
  </si>
  <si>
    <t>3.2</t>
  </si>
  <si>
    <t>Alkūninis velenas</t>
  </si>
  <si>
    <t>3.3</t>
  </si>
  <si>
    <t>Švaistikliai</t>
  </si>
  <si>
    <t>3.4</t>
  </si>
  <si>
    <t>Paskirstymo velenėlis</t>
  </si>
  <si>
    <t>3.5</t>
  </si>
  <si>
    <t>Karteris</t>
  </si>
  <si>
    <t>3.6</t>
  </si>
  <si>
    <t>Alyvos siurblys</t>
  </si>
  <si>
    <t>3.7</t>
  </si>
  <si>
    <t>Alyvos siurbimo vamzdis</t>
  </si>
  <si>
    <t>3.8</t>
  </si>
  <si>
    <t>Perdavimo pavara</t>
  </si>
  <si>
    <t>SUMA (Patikrinimas):</t>
  </si>
  <si>
    <t>4. KVALIFIKACINIAI, CIVILINĖS ATSAKOMYBĖS IR SAUGUMO ĮSIPAREIGOJIMAI</t>
  </si>
  <si>
    <t>Tiekėjas parašu ir pasirinkimu iš sąrašo patvirtina atitiktį visiems keliamiems reikalavimams.</t>
  </si>
  <si>
    <t>Reikalavimo / Įsipareigojimo pavadinimas</t>
  </si>
  <si>
    <t>Detalus reikalavimo aprašymas</t>
  </si>
  <si>
    <t>Tiekėjo patvirtinimas (Pasirinkti iš sąrašo)</t>
  </si>
  <si>
    <t>Tiekėjo pastabos (Jei yra)</t>
  </si>
  <si>
    <t>4.1</t>
  </si>
  <si>
    <t>Civilinės atsakomybės draudimas</t>
  </si>
  <si>
    <t>Tiekėjas patvirtina, kad visą sutarties vykdymo laikotarpį turės civilinės atsakomybės draudimą potencialiai pavojingų įrenginių priežiūrai, kurio metinė suma ne mažesnė kaip 100.000,00 Eur.</t>
  </si>
  <si>
    <t>4.2</t>
  </si>
  <si>
    <t>Darbuotojų kvalifikacija</t>
  </si>
  <si>
    <t>Tiekėjas patvirtina, kad darbus atliks tik reikiamą kvalifikaciją (B - KK1, W - KK2/KK3, Q) turintys specialistai pagal TS reikalavimus.</t>
  </si>
  <si>
    <t>4.3</t>
  </si>
  <si>
    <t>Atitiktis LR Kibernetinio saugumo įstatymui</t>
  </si>
  <si>
    <t>Tiekėjas įsipareigoja laikytis KSĮ reikalavimų bei ne vėliau kaip per 1 mėn. nuo sutarties įsigaliojimo pateikti informacinių sistemų audito bei rizikos vertinimo ataskaitų datas (ne senesnes nei 1 metų).</t>
  </si>
  <si>
    <t>4.4</t>
  </si>
  <si>
    <t>Originalių dalių pirmenybė ir suderinamumas</t>
  </si>
  <si>
    <t>Tiekėjas patvirtina, kad naudos tik jėgainės gamintojo leidžiamas naudoti naujas originalias ar visiškai suderinamas lygiavertes dalis, pirmenybę teikiant originalioms dalims.</t>
  </si>
  <si>
    <t>4.5</t>
  </si>
  <si>
    <t>Aplinkosaugos reikalavimai ir atliekų tvarkymas</t>
  </si>
  <si>
    <t>Tiekėjas įsipareigoja savo lėšomis utilizuoti ir sutvarkyti visas paslaugų teikimo metu susidariusias atliekas (panaudotą tepalą, filtrus, aušinimo skystį, pašluostes) pagal galiojančius teisės aktus.</t>
  </si>
  <si>
    <t>4.6</t>
  </si>
  <si>
    <t>Nuolaida neplaninio remonto dalims (%)</t>
  </si>
  <si>
    <t>Tiekėjo taikoma fiksuota procentinė nuolaida (%) visoms neplaninėms atsarginėms dalims, kurios neįtrauktos į techninį aptarnavimą (E30-E70).</t>
  </si>
  <si>
    <t>Nurodykite procentą be Eur ženklo</t>
  </si>
  <si>
    <t>Neplaniniai remonto darbai/gedimų šalinimas</t>
  </si>
  <si>
    <t>pagal poreikį</t>
  </si>
  <si>
    <t>val.</t>
  </si>
  <si>
    <t>Esant poreikiui ar nenumatytiems gedimams</t>
  </si>
  <si>
    <t>Visi paslaugų įkainiai privalo būti galutiniai, apimantys darbus, kelionę, tyrimus, matavimus, detales ar dalis reikalingas techniniam aptarnavimui atlikti bei atliekų tvarkymą.</t>
  </si>
  <si>
    <t>Pirkimo sąlygų 6 priedas "Pasiūlymo forma"</t>
  </si>
  <si>
    <r>
      <rPr>
        <b/>
        <sz val="11"/>
        <rFont val="Calibri"/>
        <family val="2"/>
        <charset val="186"/>
      </rPr>
      <t>Tiekėjo/tiekėjų grupės narių, ūkio subjektų, kurių pajėgumais (kvalifikacija) remiamasi</t>
    </r>
    <r>
      <rPr>
        <sz val="11"/>
        <rFont val="Calibri"/>
      </rPr>
      <t xml:space="preserve">: kolegialaus priežiūros organo </t>
    </r>
    <r>
      <rPr>
        <b/>
        <sz val="11"/>
        <rFont val="Calibri"/>
        <family val="2"/>
        <charset val="186"/>
      </rPr>
      <t>(Stebėtojų tarybos)</t>
    </r>
    <r>
      <rPr>
        <sz val="11"/>
        <rFont val="Calibri"/>
      </rPr>
      <t xml:space="preserve"> ir (ar) kolegialaus valdymo organo </t>
    </r>
    <r>
      <rPr>
        <b/>
        <sz val="11"/>
        <rFont val="Calibri"/>
        <family val="2"/>
        <charset val="186"/>
      </rPr>
      <t>(Valdybos) narių sąrašas</t>
    </r>
    <r>
      <rPr>
        <sz val="11"/>
        <rFont val="Calibri"/>
      </rPr>
      <t xml:space="preserve"> (jei sudaryta) ir (ar) </t>
    </r>
    <r>
      <rPr>
        <b/>
        <sz val="11"/>
        <rFont val="Calibri"/>
        <family val="2"/>
        <charset val="186"/>
      </rPr>
      <t>asmuo</t>
    </r>
    <r>
      <rPr>
        <sz val="11"/>
        <rFont val="Calibri"/>
      </rPr>
      <t>, turintis teisę atstovauti tiekėjui ar jį kontroliuoti, jo vardu priimti sprendimą, sudaryti sandorį</t>
    </r>
  </si>
  <si>
    <r>
      <t xml:space="preserve">(Nurodomi nariai/asmenys, jeigu tokie yra; Jeigu tokių narių/asmenų nėra, aiškiai </t>
    </r>
    <r>
      <rPr>
        <u/>
        <sz val="11"/>
        <color rgb="FFFF0000"/>
        <rFont val="Calibri"/>
        <family val="2"/>
        <charset val="186"/>
        <scheme val="minor"/>
      </rPr>
      <t>žodžiais nurodyti</t>
    </r>
    <r>
      <rPr>
        <sz val="11"/>
        <color theme="1"/>
        <rFont val="Calibri"/>
        <family val="2"/>
        <scheme val="minor"/>
      </rPr>
      <t>,</t>
    </r>
    <r>
      <rPr>
        <sz val="11"/>
        <color rgb="FFFF0000"/>
        <rFont val="Calibri"/>
        <family val="2"/>
        <charset val="186"/>
        <scheme val="minor"/>
      </rPr>
      <t xml:space="preserve"> kad tokių asmenų nėra:</t>
    </r>
    <r>
      <rPr>
        <sz val="11"/>
        <color theme="1"/>
        <rFont val="Calibri"/>
        <family val="2"/>
        <scheme val="minor"/>
      </rPr>
      <t xml:space="preserve">
- dėl tiekėjo/tiekėjų grupės narių:......
- dėl ūkio subjektų, kurių pajėgumais (kvalifikacija) remiamasi (jeigu pasitelkiami)):.......</t>
    </r>
  </si>
  <si>
    <t>Pastabos:</t>
  </si>
  <si>
    <t>1. Į kainą įskaičiuotos visos tiekėjo išlaidos, įskaitant atvykimą į objektą išlaidas;</t>
  </si>
  <si>
    <t xml:space="preserve">2. Palyginamoji pasiūlymo kaina (įkainių suma) naudojama tik pasiūlymų vertinimui ir eilės sudarymui, sutartis bus sudaroma vadovaujantis Kainodaros taisyklių nustatymo metodikos, patvirtintos Viešųjų pirkimų tarnybos direktoriaus 2017 m. birželio 28 d. įsakymu Nr. 1S-95 „Dėl kainodaros taisyklių nustatymo metodikos patvirtinimo“ (Nauja redakcija nuo 2019-02-01:Nr. 1S-13, 2019-01-24), 28-31 p. nuostatomis (sutarties vykdymo išlaidų atlyginimo kainodara). </t>
  </si>
  <si>
    <t>GALUTINĖ PLANINIŲ PASLAUGŲ IR ATSAGINIŲ DETALIŲ KAINA (be PVM)* (1 + 2 ):</t>
  </si>
  <si>
    <t>3. Variklio bloko grąžinimo depozito (užstato) vertė</t>
  </si>
  <si>
    <t>Bendra pasiūlymo kaina, be PVM (1 + 2 - 3):</t>
  </si>
  <si>
    <t>C. Informacinė planinių aptarnavimų (E30, E40) ir turbokompresoriaus remonto dalių kilmės ir garantijų deklaracija</t>
  </si>
  <si>
    <t>Pastaba: dalių ir filtrų kainos turi būti įskaičiuotos į paslaugų E30 ir E40 ir turbokompresoriaus remonto kainodarą (neapmokestinama papildomai).</t>
  </si>
  <si>
    <t>Trubokompresoriaus remontas</t>
  </si>
  <si>
    <t>Atsarginės dalys 97084</t>
  </si>
  <si>
    <t>Atsarginės dalys 97081</t>
  </si>
  <si>
    <t>Atsarginių dalių komplektas 1 97070</t>
  </si>
  <si>
    <t>Atsarginių dalių komplektas 2 97076</t>
  </si>
  <si>
    <t>Turbokompresoriaus velenas (su integruotomis turbinos mentėmis) 21000</t>
  </si>
  <si>
    <t>Turbokompresoriaus darbaratis 25000</t>
  </si>
  <si>
    <t>A. Aušinimo skysčio tiekimas (Preliminarus kiekis 24 mėn.)</t>
  </si>
  <si>
    <t>2. Aaušinimo skysčio ir dujų rampos dalių bendra kaina:</t>
  </si>
  <si>
    <t>20 k. d.</t>
  </si>
  <si>
    <t>* Perkančioji organizacija laikys, kad tiekėjo pasiūlyta kaina yra per didelė ir perkančiajai organizacijai nepriimtina, jei bendra pasiūlymo kaina viršys 235 000,00 Eur be PVM;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</si>
</sst>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4"/>
      <color rgb="FF1F4E78"/>
      <name val="Calibri"/>
    </font>
    <font>
      <i/>
      <sz val="10"/>
      <name val="Calibri"/>
    </font>
    <font>
      <sz val="9"/>
      <color rgb="FF595959"/>
      <name val="Calibri"/>
    </font>
    <font>
      <b/>
      <sz val="11"/>
      <name val="Calibri"/>
    </font>
    <font>
      <sz val="11"/>
      <name val="Calibri"/>
    </font>
    <font>
      <b/>
      <sz val="11"/>
      <color rgb="FFFFFFFF"/>
      <name val="Calibri"/>
    </font>
    <font>
      <u/>
      <sz val="11"/>
      <color rgb="FF0563C1"/>
      <name val="Calibri"/>
    </font>
    <font>
      <b/>
      <sz val="11"/>
      <color rgb="FF000000"/>
      <name val="Calibri"/>
    </font>
    <font>
      <b/>
      <sz val="11"/>
      <color rgb="FF1F4E78"/>
      <name val="Calibri"/>
    </font>
    <font>
      <sz val="8"/>
      <name val="Calibri"/>
      <family val="2"/>
      <scheme val="minor"/>
    </font>
    <font>
      <sz val="11"/>
      <name val="Calibri"/>
      <family val="2"/>
      <charset val="186"/>
    </font>
    <font>
      <b/>
      <sz val="11"/>
      <name val="Calibri"/>
      <family val="2"/>
      <charset val="186"/>
    </font>
    <font>
      <b/>
      <sz val="11"/>
      <color rgb="FFFF0000"/>
      <name val="Calibri"/>
      <family val="2"/>
      <charset val="186"/>
    </font>
    <font>
      <sz val="11"/>
      <color rgb="FFFF0000"/>
      <name val="Calibri"/>
      <family val="2"/>
      <charset val="186"/>
      <scheme val="minor"/>
    </font>
    <font>
      <u/>
      <sz val="11"/>
      <color rgb="FFFF0000"/>
      <name val="Calibri"/>
      <family val="2"/>
      <charset val="186"/>
      <scheme val="minor"/>
    </font>
    <font>
      <sz val="11"/>
      <color rgb="FFFF0000"/>
      <name val="Calibri"/>
      <family val="2"/>
      <scheme val="minor"/>
    </font>
    <font>
      <b/>
      <sz val="14"/>
      <color rgb="FF1F4E78"/>
      <name val="Calibri"/>
      <family val="2"/>
      <charset val="186"/>
    </font>
  </fonts>
  <fills count="13">
    <fill>
      <patternFill patternType="none"/>
    </fill>
    <fill>
      <patternFill patternType="gray125"/>
    </fill>
    <fill>
      <patternFill patternType="solid">
        <fgColor rgb="FFD9E1F2"/>
        <bgColor rgb="FFD9E1F2"/>
      </patternFill>
    </fill>
    <fill>
      <patternFill patternType="solid">
        <fgColor rgb="FFDCE6F1"/>
        <bgColor rgb="FFDCE6F1"/>
      </patternFill>
    </fill>
    <fill>
      <patternFill patternType="solid">
        <fgColor rgb="FF1F4E78"/>
        <bgColor rgb="FF1F4E78"/>
      </patternFill>
    </fill>
    <fill>
      <patternFill patternType="solid">
        <fgColor rgb="FFE2EFDA"/>
        <bgColor rgb="FFE2EFDA"/>
      </patternFill>
    </fill>
    <fill>
      <patternFill patternType="solid">
        <fgColor rgb="FFF2F2F2"/>
        <bgColor rgb="FFF2F2F2"/>
      </patternFill>
    </fill>
    <fill>
      <patternFill patternType="solid">
        <fgColor rgb="FFFFD966"/>
        <bgColor rgb="FFFFD966"/>
      </patternFill>
    </fill>
    <fill>
      <patternFill patternType="solid">
        <fgColor rgb="FFF9FBFD"/>
        <bgColor rgb="FFF9FBFD"/>
      </patternFill>
    </fill>
    <fill>
      <patternFill patternType="solid">
        <fgColor rgb="FF2F5597"/>
        <bgColor rgb="FF2F5597"/>
      </patternFill>
    </fill>
    <fill>
      <patternFill patternType="solid">
        <fgColor theme="6" tint="0.79998168889431442"/>
        <bgColor rgb="FFDCE6F1"/>
      </patternFill>
    </fill>
    <fill>
      <patternFill patternType="solid">
        <fgColor theme="4" tint="0.79998168889431442"/>
        <bgColor rgb="FFDCE6F1"/>
      </patternFill>
    </fill>
    <fill>
      <patternFill patternType="solid">
        <fgColor theme="4" tint="0.79998168889431442"/>
        <bgColor indexed="64"/>
      </patternFill>
    </fill>
  </fills>
  <borders count="11">
    <border>
      <left/>
      <right/>
      <top/>
      <bottom/>
      <diagonal/>
    </border>
    <border>
      <left/>
      <right/>
      <top/>
      <bottom style="thin">
        <color rgb="FFBFBFBF"/>
      </bottom>
      <diagonal/>
    </border>
    <border>
      <left style="thin">
        <color rgb="FFBFBFBF"/>
      </left>
      <right style="thin">
        <color rgb="FFBFBFBF"/>
      </right>
      <top style="thin">
        <color rgb="FFBFBFBF"/>
      </top>
      <bottom style="thin">
        <color rgb="FFBFBFBF"/>
      </bottom>
      <diagonal/>
    </border>
    <border>
      <left/>
      <right/>
      <top style="medium">
        <color rgb="FF1F4E78"/>
      </top>
      <bottom style="medium">
        <color rgb="FF1F4E78"/>
      </bottom>
      <diagonal/>
    </border>
    <border>
      <left/>
      <right/>
      <top style="thin">
        <color rgb="FFBFBFBF"/>
      </top>
      <bottom style="medium">
        <color rgb="FF1F4E78"/>
      </bottom>
      <diagonal/>
    </border>
    <border>
      <left/>
      <right/>
      <top style="thin">
        <color rgb="FFBFBFBF"/>
      </top>
      <bottom style="double">
        <color rgb="FF1F4E78"/>
      </bottom>
      <diagonal/>
    </border>
    <border>
      <left style="thin">
        <color rgb="FFBFBFBF"/>
      </left>
      <right style="thin">
        <color rgb="FFBFBFBF"/>
      </right>
      <top style="medium">
        <color rgb="FF1F4E78"/>
      </top>
      <bottom style="medium">
        <color rgb="FF1F4E78"/>
      </bottom>
      <diagonal/>
    </border>
    <border>
      <left style="thin">
        <color rgb="FFBFBFBF"/>
      </left>
      <right style="thin">
        <color rgb="FFBFBFBF"/>
      </right>
      <top style="thin">
        <color rgb="FFBFBFBF"/>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rgb="FFBFBFBF"/>
      </top>
      <bottom/>
      <diagonal/>
    </border>
  </borders>
  <cellStyleXfs count="1">
    <xf numFmtId="0" fontId="0" fillId="0" borderId="0"/>
  </cellStyleXfs>
  <cellXfs count="72">
    <xf numFmtId="0" fontId="0" fillId="0" borderId="0" xfId="0"/>
    <xf numFmtId="0" fontId="1" fillId="0" borderId="0" xfId="0" applyFont="1"/>
    <xf numFmtId="0" fontId="2" fillId="0" borderId="0" xfId="0" applyFont="1"/>
    <xf numFmtId="0" fontId="3" fillId="0" borderId="0" xfId="0" applyFont="1"/>
    <xf numFmtId="0" fontId="5" fillId="0" borderId="0" xfId="0" applyFont="1" applyAlignment="1">
      <alignment horizontal="left" vertical="center" wrapText="1"/>
    </xf>
    <xf numFmtId="0" fontId="0" fillId="3" borderId="2" xfId="0" applyFill="1" applyBorder="1"/>
    <xf numFmtId="0" fontId="6" fillId="4" borderId="0" xfId="0" applyFont="1" applyFill="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xf numFmtId="0" fontId="7" fillId="0" borderId="2" xfId="0" applyFont="1" applyBorder="1" applyAlignment="1">
      <alignment horizontal="center" vertical="center" wrapText="1"/>
    </xf>
    <xf numFmtId="0" fontId="4" fillId="0" borderId="0" xfId="0" applyFont="1"/>
    <xf numFmtId="0" fontId="0" fillId="6" borderId="2" xfId="0" applyFill="1" applyBorder="1"/>
    <xf numFmtId="0" fontId="5" fillId="0" borderId="2" xfId="0" applyFont="1" applyBorder="1" applyAlignment="1">
      <alignment horizontal="left" vertical="center" wrapText="1"/>
    </xf>
    <xf numFmtId="4" fontId="5" fillId="5" borderId="2" xfId="0" applyNumberFormat="1" applyFont="1" applyFill="1" applyBorder="1" applyAlignment="1">
      <alignment horizontal="right" vertical="center"/>
    </xf>
    <xf numFmtId="0" fontId="2" fillId="0" borderId="2" xfId="0" applyFont="1" applyBorder="1"/>
    <xf numFmtId="4" fontId="4" fillId="5" borderId="2" xfId="0" applyNumberFormat="1" applyFont="1" applyFill="1" applyBorder="1" applyAlignment="1">
      <alignment horizontal="right" vertical="center"/>
    </xf>
    <xf numFmtId="4" fontId="8" fillId="5" borderId="4" xfId="0" applyNumberFormat="1" applyFont="1" applyFill="1" applyBorder="1" applyAlignment="1">
      <alignment horizontal="right" vertical="center"/>
    </xf>
    <xf numFmtId="0" fontId="4" fillId="6" borderId="5" xfId="0" applyFont="1" applyFill="1" applyBorder="1"/>
    <xf numFmtId="4" fontId="9" fillId="5" borderId="5" xfId="0" applyNumberFormat="1" applyFont="1" applyFill="1" applyBorder="1" applyAlignment="1">
      <alignment horizontal="right" vertical="center"/>
    </xf>
    <xf numFmtId="0" fontId="6" fillId="4" borderId="6"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4" fontId="0" fillId="3" borderId="2" xfId="0" applyNumberFormat="1" applyFill="1" applyBorder="1" applyAlignment="1">
      <alignment horizontal="right" vertical="center"/>
    </xf>
    <xf numFmtId="0" fontId="5" fillId="8" borderId="2" xfId="0" applyFont="1" applyFill="1" applyBorder="1" applyAlignment="1">
      <alignment horizontal="center" vertical="center" wrapText="1"/>
    </xf>
    <xf numFmtId="0" fontId="4" fillId="8" borderId="2" xfId="0" applyFont="1" applyFill="1" applyBorder="1" applyAlignment="1">
      <alignment horizontal="left" vertical="center" wrapText="1"/>
    </xf>
    <xf numFmtId="0" fontId="5" fillId="8"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0" fontId="0" fillId="6" borderId="4" xfId="0" applyFill="1" applyBorder="1"/>
    <xf numFmtId="0" fontId="4" fillId="6" borderId="4" xfId="0" applyFont="1" applyFill="1" applyBorder="1" applyAlignment="1">
      <alignment horizontal="left" vertical="center" wrapText="1"/>
    </xf>
    <xf numFmtId="4" fontId="6" fillId="4" borderId="4" xfId="0" applyNumberFormat="1" applyFont="1" applyFill="1" applyBorder="1" applyAlignment="1">
      <alignment horizontal="right" vertical="center"/>
    </xf>
    <xf numFmtId="0" fontId="6" fillId="9" borderId="6" xfId="0" applyFont="1" applyFill="1" applyBorder="1" applyAlignment="1">
      <alignment horizontal="center" vertical="center" wrapText="1"/>
    </xf>
    <xf numFmtId="0" fontId="4" fillId="0" borderId="2" xfId="0" applyFont="1" applyBorder="1"/>
    <xf numFmtId="0" fontId="2" fillId="0" borderId="2" xfId="0" applyFont="1" applyBorder="1" applyAlignment="1">
      <alignment horizontal="left" vertical="center" wrapText="1"/>
    </xf>
    <xf numFmtId="0" fontId="4" fillId="0" borderId="0" xfId="0" applyFont="1" applyAlignment="1">
      <alignment horizontal="left" vertical="center" wrapText="1"/>
    </xf>
    <xf numFmtId="4" fontId="4" fillId="3" borderId="2" xfId="0" applyNumberFormat="1" applyFont="1" applyFill="1" applyBorder="1" applyAlignment="1">
      <alignment horizontal="right" vertical="center"/>
    </xf>
    <xf numFmtId="164" fontId="5" fillId="0" borderId="2" xfId="0" applyNumberFormat="1" applyFont="1" applyBorder="1" applyAlignment="1">
      <alignment horizontal="center" vertical="center" wrapText="1"/>
    </xf>
    <xf numFmtId="0" fontId="0" fillId="6" borderId="5" xfId="0" applyFill="1" applyBorder="1"/>
    <xf numFmtId="0" fontId="4" fillId="6" borderId="5" xfId="0" applyFont="1" applyFill="1" applyBorder="1" applyAlignment="1">
      <alignment horizontal="left" vertical="center" wrapText="1"/>
    </xf>
    <xf numFmtId="164" fontId="4" fillId="6" borderId="5" xfId="0" applyNumberFormat="1" applyFont="1" applyFill="1" applyBorder="1" applyAlignment="1">
      <alignment horizontal="center" vertical="center" wrapText="1"/>
    </xf>
    <xf numFmtId="4" fontId="4" fillId="6" borderId="5" xfId="0" applyNumberFormat="1" applyFont="1" applyFill="1" applyBorder="1" applyAlignment="1">
      <alignment horizontal="right" vertical="center"/>
    </xf>
    <xf numFmtId="0" fontId="0" fillId="3" borderId="2" xfId="0" applyFill="1" applyBorder="1" applyAlignment="1">
      <alignment horizontal="center" vertical="center" wrapText="1"/>
    </xf>
    <xf numFmtId="164" fontId="0" fillId="3" borderId="2" xfId="0" applyNumberFormat="1" applyFill="1" applyBorder="1" applyAlignment="1">
      <alignment horizontal="center" vertical="center" wrapText="1"/>
    </xf>
    <xf numFmtId="0" fontId="11" fillId="8" borderId="2" xfId="0" applyFont="1" applyFill="1" applyBorder="1" applyAlignment="1">
      <alignment horizontal="center" vertical="center" wrapText="1"/>
    </xf>
    <xf numFmtId="0" fontId="12" fillId="8" borderId="2" xfId="0" applyFont="1" applyFill="1" applyBorder="1" applyAlignment="1">
      <alignment horizontal="left" vertical="center" wrapText="1"/>
    </xf>
    <xf numFmtId="0" fontId="11" fillId="8" borderId="2" xfId="0" applyFont="1" applyFill="1" applyBorder="1" applyAlignment="1">
      <alignment horizontal="left" vertical="center" wrapText="1"/>
    </xf>
    <xf numFmtId="0" fontId="5" fillId="0" borderId="2" xfId="0" applyFont="1" applyBorder="1" applyAlignment="1">
      <alignment wrapText="1"/>
    </xf>
    <xf numFmtId="0" fontId="0" fillId="10" borderId="2" xfId="0" applyFill="1" applyBorder="1"/>
    <xf numFmtId="0" fontId="0" fillId="12" borderId="0" xfId="0" applyFill="1"/>
    <xf numFmtId="0" fontId="11" fillId="0" borderId="0" xfId="0" applyFont="1" applyAlignment="1">
      <alignment horizontal="left" vertical="justify" wrapText="1"/>
    </xf>
    <xf numFmtId="0" fontId="16" fillId="0" borderId="0" xfId="0" applyFont="1"/>
    <xf numFmtId="0" fontId="4" fillId="6" borderId="4" xfId="0" applyFont="1" applyFill="1" applyBorder="1" applyAlignment="1">
      <alignment horizontal="left" vertical="center"/>
    </xf>
    <xf numFmtId="4" fontId="8" fillId="5" borderId="10" xfId="0" applyNumberFormat="1" applyFont="1" applyFill="1" applyBorder="1" applyAlignment="1">
      <alignment horizontal="right" vertical="center"/>
    </xf>
    <xf numFmtId="0" fontId="12" fillId="6" borderId="10" xfId="0" applyFont="1" applyFill="1" applyBorder="1" applyAlignment="1">
      <alignment horizontal="left" vertical="center"/>
    </xf>
    <xf numFmtId="0" fontId="17" fillId="0" borderId="0" xfId="0" applyFont="1"/>
    <xf numFmtId="0" fontId="11" fillId="6" borderId="10" xfId="0" applyFont="1" applyFill="1" applyBorder="1" applyAlignment="1">
      <alignment wrapText="1"/>
    </xf>
    <xf numFmtId="0" fontId="13" fillId="6" borderId="4" xfId="0" applyFont="1" applyFill="1" applyBorder="1" applyAlignment="1">
      <alignment wrapText="1"/>
    </xf>
    <xf numFmtId="0" fontId="12" fillId="0" borderId="2" xfId="0" applyFont="1" applyBorder="1" applyAlignment="1">
      <alignment horizontal="left" vertical="center" wrapText="1"/>
    </xf>
    <xf numFmtId="0" fontId="12" fillId="8" borderId="2" xfId="0" applyFont="1" applyFill="1" applyBorder="1" applyAlignment="1">
      <alignment horizontal="center" vertical="center" wrapText="1"/>
    </xf>
    <xf numFmtId="0" fontId="12" fillId="0" borderId="0" xfId="0" applyFont="1"/>
    <xf numFmtId="0" fontId="11" fillId="0" borderId="2" xfId="0" applyFont="1" applyBorder="1" applyAlignment="1">
      <alignment horizontal="left" vertical="center" wrapText="1"/>
    </xf>
    <xf numFmtId="0" fontId="0" fillId="0" borderId="0" xfId="0" applyAlignment="1">
      <alignment horizontal="left" wrapText="1"/>
    </xf>
    <xf numFmtId="0" fontId="0" fillId="0" borderId="0" xfId="0" applyAlignment="1">
      <alignment horizontal="right"/>
    </xf>
    <xf numFmtId="0" fontId="0" fillId="11" borderId="8" xfId="0" applyFill="1" applyBorder="1" applyAlignment="1">
      <alignment horizontal="left" vertical="justify" wrapText="1"/>
    </xf>
    <xf numFmtId="0" fontId="0" fillId="11" borderId="9" xfId="0" applyFill="1" applyBorder="1" applyAlignment="1">
      <alignment horizontal="left" vertical="justify"/>
    </xf>
    <xf numFmtId="0" fontId="16" fillId="0" borderId="0" xfId="0" applyFont="1" applyAlignment="1">
      <alignment horizontal="left" vertical="justify" wrapText="1"/>
    </xf>
    <xf numFmtId="0" fontId="4" fillId="2" borderId="1" xfId="0" applyFont="1" applyFill="1" applyBorder="1"/>
    <xf numFmtId="0" fontId="0" fillId="0" borderId="0" xfId="0"/>
    <xf numFmtId="0" fontId="4" fillId="7" borderId="3" xfId="0" applyFont="1" applyFill="1" applyBorder="1"/>
    <xf numFmtId="0" fontId="0" fillId="11" borderId="2" xfId="0" applyFill="1" applyBorder="1"/>
    <xf numFmtId="0" fontId="0" fillId="12" borderId="2" xfId="0" applyFill="1" applyBorder="1"/>
    <xf numFmtId="0" fontId="0" fillId="11" borderId="7" xfId="0" applyFill="1" applyBorder="1"/>
    <xf numFmtId="0" fontId="0" fillId="12" borderId="7" xfId="0" applyFill="1" applyBorder="1"/>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38"/>
  <sheetViews>
    <sheetView showGridLines="0" tabSelected="1" workbookViewId="0">
      <selection activeCell="B36" sqref="B36"/>
    </sheetView>
  </sheetViews>
  <sheetFormatPr defaultRowHeight="14.4" x14ac:dyDescent="0.3"/>
  <cols>
    <col min="1" max="1" width="5.33203125" customWidth="1"/>
    <col min="2" max="2" width="60" customWidth="1"/>
    <col min="3" max="3" width="25" customWidth="1"/>
    <col min="4" max="4" width="30" customWidth="1"/>
  </cols>
  <sheetData>
    <row r="1" spans="2:4" x14ac:dyDescent="0.3">
      <c r="C1" s="61" t="s">
        <v>191</v>
      </c>
      <c r="D1" s="61"/>
    </row>
    <row r="2" spans="2:4" ht="18" x14ac:dyDescent="0.35">
      <c r="B2" s="1" t="s">
        <v>0</v>
      </c>
    </row>
    <row r="3" spans="2:4" x14ac:dyDescent="0.3">
      <c r="B3" s="2" t="s">
        <v>1</v>
      </c>
    </row>
    <row r="4" spans="2:4" x14ac:dyDescent="0.3">
      <c r="B4" s="3"/>
    </row>
    <row r="6" spans="2:4" x14ac:dyDescent="0.3">
      <c r="B6" s="65" t="s">
        <v>2</v>
      </c>
      <c r="C6" s="66"/>
      <c r="D6" s="66"/>
    </row>
    <row r="7" spans="2:4" x14ac:dyDescent="0.3">
      <c r="B7" s="4" t="s">
        <v>3</v>
      </c>
      <c r="C7" s="68"/>
      <c r="D7" s="69"/>
    </row>
    <row r="8" spans="2:4" x14ac:dyDescent="0.3">
      <c r="B8" s="4" t="s">
        <v>4</v>
      </c>
      <c r="C8" s="68"/>
      <c r="D8" s="69"/>
    </row>
    <row r="9" spans="2:4" x14ac:dyDescent="0.3">
      <c r="B9" s="4" t="s">
        <v>5</v>
      </c>
      <c r="C9" s="68"/>
      <c r="D9" s="69"/>
    </row>
    <row r="10" spans="2:4" x14ac:dyDescent="0.3">
      <c r="B10" s="4" t="s">
        <v>6</v>
      </c>
      <c r="C10" s="68"/>
      <c r="D10" s="69"/>
    </row>
    <row r="11" spans="2:4" x14ac:dyDescent="0.3">
      <c r="B11" s="4" t="s">
        <v>7</v>
      </c>
      <c r="C11" s="70"/>
      <c r="D11" s="71"/>
    </row>
    <row r="12" spans="2:4" ht="72" x14ac:dyDescent="0.3">
      <c r="B12" s="48" t="s">
        <v>192</v>
      </c>
      <c r="C12" s="62" t="s">
        <v>193</v>
      </c>
      <c r="D12" s="63"/>
    </row>
    <row r="14" spans="2:4" x14ac:dyDescent="0.3">
      <c r="B14" s="6" t="s">
        <v>8</v>
      </c>
      <c r="C14" s="6" t="s">
        <v>9</v>
      </c>
      <c r="D14" s="6" t="s">
        <v>10</v>
      </c>
    </row>
    <row r="15" spans="2:4" ht="28.8" x14ac:dyDescent="0.3">
      <c r="B15" s="7" t="s">
        <v>11</v>
      </c>
      <c r="C15" s="45" t="s">
        <v>12</v>
      </c>
      <c r="D15" s="9" t="s">
        <v>13</v>
      </c>
    </row>
    <row r="16" spans="2:4" ht="43.2" x14ac:dyDescent="0.3">
      <c r="B16" s="7" t="s">
        <v>14</v>
      </c>
      <c r="C16" s="45" t="s">
        <v>15</v>
      </c>
      <c r="D16" s="9" t="s">
        <v>13</v>
      </c>
    </row>
    <row r="17" spans="2:4" ht="43.2" x14ac:dyDescent="0.3">
      <c r="B17" s="7" t="s">
        <v>16</v>
      </c>
      <c r="C17" s="45" t="s">
        <v>17</v>
      </c>
      <c r="D17" s="9" t="s">
        <v>13</v>
      </c>
    </row>
    <row r="18" spans="2:4" ht="43.2" x14ac:dyDescent="0.3">
      <c r="B18" s="7" t="s">
        <v>18</v>
      </c>
      <c r="C18" s="45" t="s">
        <v>19</v>
      </c>
      <c r="D18" s="9" t="s">
        <v>13</v>
      </c>
    </row>
    <row r="20" spans="2:4" x14ac:dyDescent="0.3">
      <c r="B20" s="10" t="s">
        <v>20</v>
      </c>
    </row>
    <row r="21" spans="2:4" ht="28.8" x14ac:dyDescent="0.3">
      <c r="B21" s="47"/>
      <c r="C21" s="4" t="s">
        <v>21</v>
      </c>
    </row>
    <row r="22" spans="2:4" ht="28.8" x14ac:dyDescent="0.3">
      <c r="B22" s="46"/>
      <c r="C22" s="4" t="s">
        <v>22</v>
      </c>
    </row>
    <row r="23" spans="2:4" ht="28.8" x14ac:dyDescent="0.3">
      <c r="B23" s="11"/>
      <c r="C23" s="4" t="s">
        <v>23</v>
      </c>
    </row>
    <row r="25" spans="2:4" x14ac:dyDescent="0.3">
      <c r="B25" s="67" t="s">
        <v>24</v>
      </c>
      <c r="C25" s="66"/>
      <c r="D25" s="66"/>
    </row>
    <row r="26" spans="2:4" x14ac:dyDescent="0.3">
      <c r="B26" s="12" t="s">
        <v>25</v>
      </c>
      <c r="C26" s="13">
        <f>'1. Paslaugų Įkainiai'!J18</f>
        <v>0</v>
      </c>
      <c r="D26" s="14" t="s">
        <v>26</v>
      </c>
    </row>
    <row r="27" spans="2:4" x14ac:dyDescent="0.3">
      <c r="B27" s="59" t="s">
        <v>210</v>
      </c>
      <c r="C27" s="13">
        <f>'2. Detalės ir Alyva'!I17</f>
        <v>0</v>
      </c>
      <c r="D27" s="14" t="s">
        <v>26</v>
      </c>
    </row>
    <row r="28" spans="2:4" ht="29.4" thickBot="1" x14ac:dyDescent="0.35">
      <c r="B28" s="55" t="s">
        <v>197</v>
      </c>
      <c r="C28" s="16">
        <f>C26+C27</f>
        <v>0</v>
      </c>
      <c r="D28" s="50" t="s">
        <v>27</v>
      </c>
    </row>
    <row r="29" spans="2:4" x14ac:dyDescent="0.3">
      <c r="B29" s="54" t="s">
        <v>198</v>
      </c>
      <c r="C29" s="51">
        <f>'3. Bloko Depozitas'!C5</f>
        <v>0</v>
      </c>
      <c r="D29" s="52" t="s">
        <v>27</v>
      </c>
    </row>
    <row r="30" spans="2:4" x14ac:dyDescent="0.3">
      <c r="B30" s="54" t="s">
        <v>199</v>
      </c>
      <c r="C30" s="51">
        <f>C28-C29</f>
        <v>0</v>
      </c>
      <c r="D30" s="52" t="s">
        <v>27</v>
      </c>
    </row>
    <row r="31" spans="2:4" x14ac:dyDescent="0.3">
      <c r="B31" s="8" t="s">
        <v>28</v>
      </c>
      <c r="C31" s="13">
        <f>C28*0.21</f>
        <v>0</v>
      </c>
      <c r="D31" s="8" t="s">
        <v>27</v>
      </c>
    </row>
    <row r="32" spans="2:4" x14ac:dyDescent="0.3">
      <c r="B32" s="17" t="s">
        <v>29</v>
      </c>
      <c r="C32" s="18">
        <f>C28+C31</f>
        <v>0</v>
      </c>
      <c r="D32" s="17" t="s">
        <v>27</v>
      </c>
    </row>
    <row r="33" spans="2:7" ht="15" thickTop="1" x14ac:dyDescent="0.3"/>
    <row r="34" spans="2:7" ht="28.95" customHeight="1" x14ac:dyDescent="0.3">
      <c r="B34" s="64" t="s">
        <v>212</v>
      </c>
      <c r="C34" s="64"/>
      <c r="D34" s="49"/>
      <c r="E34" s="49"/>
      <c r="F34" s="49"/>
      <c r="G34" s="49"/>
    </row>
    <row r="36" spans="2:7" x14ac:dyDescent="0.3">
      <c r="B36" t="s">
        <v>194</v>
      </c>
    </row>
    <row r="37" spans="2:7" x14ac:dyDescent="0.3">
      <c r="B37" t="s">
        <v>195</v>
      </c>
    </row>
    <row r="38" spans="2:7" ht="71.400000000000006" customHeight="1" x14ac:dyDescent="0.3">
      <c r="B38" s="60" t="s">
        <v>196</v>
      </c>
      <c r="C38" s="60"/>
    </row>
  </sheetData>
  <mergeCells count="11">
    <mergeCell ref="B38:C38"/>
    <mergeCell ref="C1:D1"/>
    <mergeCell ref="C12:D12"/>
    <mergeCell ref="B34:C34"/>
    <mergeCell ref="B6:D6"/>
    <mergeCell ref="B25:D25"/>
    <mergeCell ref="C8:D8"/>
    <mergeCell ref="C10:D10"/>
    <mergeCell ref="C7:D7"/>
    <mergeCell ref="C11:D11"/>
    <mergeCell ref="C9:D9"/>
  </mergeCells>
  <hyperlinks>
    <hyperlink ref="D15" location="'1. Paslaugų Įkainiai'!A1" display="Atidaryti →" xr:uid="{00000000-0004-0000-0000-000000000000}"/>
    <hyperlink ref="D16" location="'2. Detalės ir Alyva'!A1" display="Atidaryti →" xr:uid="{00000000-0004-0000-0000-000001000000}"/>
    <hyperlink ref="D17" location="'3. Bloko Depozitas'!A1" display="Atidaryti →" xr:uid="{00000000-0004-0000-0000-000002000000}"/>
    <hyperlink ref="D18" location="'4. Atitiktis ir Deklaracijos'!A1" display="Atidaryti →" xr:uid="{00000000-0004-0000-0000-000003000000}"/>
  </hyperlinks>
  <pageMargins left="0.74803149606299213" right="0.55118110236220474" top="0.78740157480314965" bottom="0.59055118110236227" header="0.51181102362204722" footer="0.51181102362204722"/>
  <pageSetup paperSize="9"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J18"/>
  <sheetViews>
    <sheetView showGridLines="0" topLeftCell="A5" workbookViewId="0">
      <selection activeCell="G15" sqref="G15"/>
    </sheetView>
  </sheetViews>
  <sheetFormatPr defaultRowHeight="14.4" x14ac:dyDescent="0.3"/>
  <cols>
    <col min="1" max="1" width="5.88671875" customWidth="1"/>
    <col min="2" max="2" width="10" customWidth="1"/>
    <col min="3" max="3" width="45" customWidth="1"/>
    <col min="4" max="4" width="60" customWidth="1"/>
    <col min="5" max="5" width="25" customWidth="1"/>
    <col min="6" max="6" width="20" customWidth="1"/>
    <col min="7" max="7" width="15" customWidth="1"/>
    <col min="8" max="10" width="20" customWidth="1"/>
  </cols>
  <sheetData>
    <row r="2" spans="2:10" ht="18" x14ac:dyDescent="0.35">
      <c r="B2" s="1" t="s">
        <v>30</v>
      </c>
    </row>
    <row r="3" spans="2:10" x14ac:dyDescent="0.3">
      <c r="B3" s="2" t="s">
        <v>190</v>
      </c>
    </row>
    <row r="5" spans="2:10" ht="43.2" x14ac:dyDescent="0.3">
      <c r="B5" s="19" t="s">
        <v>31</v>
      </c>
      <c r="C5" s="19" t="s">
        <v>32</v>
      </c>
      <c r="D5" s="19" t="s">
        <v>33</v>
      </c>
      <c r="E5" s="19" t="s">
        <v>34</v>
      </c>
      <c r="F5" s="19" t="s">
        <v>35</v>
      </c>
      <c r="G5" s="19" t="s">
        <v>36</v>
      </c>
      <c r="H5" s="19" t="s">
        <v>37</v>
      </c>
      <c r="I5" s="19" t="s">
        <v>38</v>
      </c>
      <c r="J5" s="19" t="s">
        <v>39</v>
      </c>
    </row>
    <row r="6" spans="2:10" ht="28.8" x14ac:dyDescent="0.3">
      <c r="B6" s="7" t="s">
        <v>40</v>
      </c>
      <c r="C6" s="20" t="s">
        <v>41</v>
      </c>
      <c r="D6" s="12" t="s">
        <v>42</v>
      </c>
      <c r="E6" s="7" t="s">
        <v>43</v>
      </c>
      <c r="F6" s="7" t="s">
        <v>44</v>
      </c>
      <c r="G6" s="21">
        <v>7</v>
      </c>
      <c r="H6" s="7" t="s">
        <v>45</v>
      </c>
      <c r="I6" s="22"/>
      <c r="J6" s="15">
        <f t="shared" ref="J6:J15" si="0">G6*I6</f>
        <v>0</v>
      </c>
    </row>
    <row r="7" spans="2:10" ht="28.8" x14ac:dyDescent="0.3">
      <c r="B7" s="7" t="s">
        <v>46</v>
      </c>
      <c r="C7" s="24" t="s">
        <v>47</v>
      </c>
      <c r="D7" s="25" t="s">
        <v>48</v>
      </c>
      <c r="E7" s="23" t="s">
        <v>49</v>
      </c>
      <c r="F7" s="23" t="s">
        <v>44</v>
      </c>
      <c r="G7" s="26">
        <v>5</v>
      </c>
      <c r="H7" s="23" t="s">
        <v>45</v>
      </c>
      <c r="I7" s="22"/>
      <c r="J7" s="15">
        <f t="shared" si="0"/>
        <v>0</v>
      </c>
    </row>
    <row r="8" spans="2:10" ht="28.8" x14ac:dyDescent="0.3">
      <c r="B8" s="7" t="s">
        <v>50</v>
      </c>
      <c r="C8" s="20" t="s">
        <v>51</v>
      </c>
      <c r="D8" s="12" t="s">
        <v>52</v>
      </c>
      <c r="E8" s="7" t="s">
        <v>53</v>
      </c>
      <c r="F8" s="7" t="s">
        <v>54</v>
      </c>
      <c r="G8" s="21">
        <v>1</v>
      </c>
      <c r="H8" s="7" t="s">
        <v>45</v>
      </c>
      <c r="I8" s="22"/>
      <c r="J8" s="15">
        <f t="shared" si="0"/>
        <v>0</v>
      </c>
    </row>
    <row r="9" spans="2:10" ht="28.8" x14ac:dyDescent="0.3">
      <c r="B9" s="7" t="s">
        <v>55</v>
      </c>
      <c r="C9" s="20" t="s">
        <v>57</v>
      </c>
      <c r="D9" s="12" t="s">
        <v>58</v>
      </c>
      <c r="E9" s="7" t="s">
        <v>59</v>
      </c>
      <c r="F9" s="7" t="s">
        <v>211</v>
      </c>
      <c r="G9" s="21">
        <v>1</v>
      </c>
      <c r="H9" s="7" t="s">
        <v>45</v>
      </c>
      <c r="I9" s="22"/>
      <c r="J9" s="15">
        <f t="shared" si="0"/>
        <v>0</v>
      </c>
    </row>
    <row r="10" spans="2:10" ht="28.8" x14ac:dyDescent="0.3">
      <c r="B10" s="7" t="s">
        <v>56</v>
      </c>
      <c r="C10" s="24" t="s">
        <v>61</v>
      </c>
      <c r="D10" s="25" t="s">
        <v>62</v>
      </c>
      <c r="E10" s="23" t="s">
        <v>63</v>
      </c>
      <c r="F10" s="23" t="s">
        <v>64</v>
      </c>
      <c r="G10" s="26">
        <v>1</v>
      </c>
      <c r="H10" s="23" t="s">
        <v>45</v>
      </c>
      <c r="I10" s="22"/>
      <c r="J10" s="15">
        <f t="shared" si="0"/>
        <v>0</v>
      </c>
    </row>
    <row r="11" spans="2:10" ht="28.8" x14ac:dyDescent="0.3">
      <c r="B11" s="7" t="s">
        <v>60</v>
      </c>
      <c r="C11" s="20" t="s">
        <v>66</v>
      </c>
      <c r="D11" s="12" t="s">
        <v>67</v>
      </c>
      <c r="E11" s="7" t="s">
        <v>68</v>
      </c>
      <c r="F11" s="7" t="s">
        <v>69</v>
      </c>
      <c r="G11" s="21">
        <v>1</v>
      </c>
      <c r="H11" s="7" t="s">
        <v>45</v>
      </c>
      <c r="I11" s="22"/>
      <c r="J11" s="15">
        <f t="shared" si="0"/>
        <v>0</v>
      </c>
    </row>
    <row r="12" spans="2:10" ht="28.8" x14ac:dyDescent="0.3">
      <c r="B12" s="7" t="s">
        <v>65</v>
      </c>
      <c r="C12" s="24" t="s">
        <v>71</v>
      </c>
      <c r="D12" s="25" t="s">
        <v>72</v>
      </c>
      <c r="E12" s="23" t="s">
        <v>73</v>
      </c>
      <c r="F12" s="23" t="s">
        <v>74</v>
      </c>
      <c r="G12" s="26">
        <v>4</v>
      </c>
      <c r="H12" s="23" t="s">
        <v>45</v>
      </c>
      <c r="I12" s="22"/>
      <c r="J12" s="15">
        <f t="shared" si="0"/>
        <v>0</v>
      </c>
    </row>
    <row r="13" spans="2:10" ht="28.8" x14ac:dyDescent="0.3">
      <c r="B13" s="7" t="s">
        <v>70</v>
      </c>
      <c r="C13" s="20" t="s">
        <v>76</v>
      </c>
      <c r="D13" s="12" t="s">
        <v>77</v>
      </c>
      <c r="E13" s="7" t="s">
        <v>68</v>
      </c>
      <c r="F13" s="7" t="s">
        <v>69</v>
      </c>
      <c r="G13" s="21">
        <v>1</v>
      </c>
      <c r="H13" s="7" t="s">
        <v>45</v>
      </c>
      <c r="I13" s="22"/>
      <c r="J13" s="15">
        <f t="shared" si="0"/>
        <v>0</v>
      </c>
    </row>
    <row r="14" spans="2:10" ht="28.8" x14ac:dyDescent="0.3">
      <c r="B14" s="7" t="s">
        <v>75</v>
      </c>
      <c r="C14" s="24" t="s">
        <v>79</v>
      </c>
      <c r="D14" s="25" t="s">
        <v>80</v>
      </c>
      <c r="E14" s="42" t="s">
        <v>81</v>
      </c>
      <c r="F14" s="23" t="s">
        <v>74</v>
      </c>
      <c r="G14" s="26">
        <v>2</v>
      </c>
      <c r="H14" s="23" t="s">
        <v>45</v>
      </c>
      <c r="I14" s="22"/>
      <c r="J14" s="15">
        <f t="shared" si="0"/>
        <v>0</v>
      </c>
    </row>
    <row r="15" spans="2:10" ht="28.8" x14ac:dyDescent="0.3">
      <c r="B15" s="7" t="s">
        <v>78</v>
      </c>
      <c r="C15" s="20" t="s">
        <v>83</v>
      </c>
      <c r="D15" s="12" t="s">
        <v>84</v>
      </c>
      <c r="E15" s="7" t="s">
        <v>85</v>
      </c>
      <c r="F15" s="7" t="s">
        <v>64</v>
      </c>
      <c r="G15" s="21">
        <v>7</v>
      </c>
      <c r="H15" s="7" t="s">
        <v>45</v>
      </c>
      <c r="I15" s="22"/>
      <c r="J15" s="15">
        <f t="shared" si="0"/>
        <v>0</v>
      </c>
    </row>
    <row r="16" spans="2:10" x14ac:dyDescent="0.3">
      <c r="B16" s="7" t="s">
        <v>82</v>
      </c>
      <c r="C16" s="43" t="s">
        <v>186</v>
      </c>
      <c r="D16" s="44" t="s">
        <v>189</v>
      </c>
      <c r="E16" s="42" t="s">
        <v>187</v>
      </c>
      <c r="F16" s="42" t="s">
        <v>74</v>
      </c>
      <c r="G16" s="57">
        <v>50</v>
      </c>
      <c r="H16" s="42" t="s">
        <v>188</v>
      </c>
      <c r="I16" s="22"/>
      <c r="J16" s="15">
        <f t="shared" ref="J16" si="1">G16*I16</f>
        <v>0</v>
      </c>
    </row>
    <row r="18" spans="2:10" ht="29.4" thickBot="1" x14ac:dyDescent="0.35">
      <c r="B18" s="27"/>
      <c r="C18" s="28" t="s">
        <v>86</v>
      </c>
      <c r="D18" s="27"/>
      <c r="E18" s="27"/>
      <c r="F18" s="27"/>
      <c r="G18" s="27"/>
      <c r="H18" s="27"/>
      <c r="I18" s="27"/>
      <c r="J18" s="29">
        <f>SUM(J6:J17)</f>
        <v>0</v>
      </c>
    </row>
  </sheetData>
  <phoneticPr fontId="10" type="noConversion"/>
  <pageMargins left="0.74803149606299213" right="0.55118110236220474" top="0.78740157480314965" bottom="0.59055118110236227" header="0.51181102362204722" footer="0.51181102362204722"/>
  <pageSetup paperSize="9" scale="55"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42"/>
  <sheetViews>
    <sheetView showGridLines="0" workbookViewId="0">
      <selection activeCell="C2" sqref="C2"/>
    </sheetView>
  </sheetViews>
  <sheetFormatPr defaultRowHeight="14.4" x14ac:dyDescent="0.3"/>
  <cols>
    <col min="1" max="1" width="5" customWidth="1"/>
    <col min="2" max="2" width="18.109375" customWidth="1"/>
    <col min="3" max="3" width="40" customWidth="1"/>
    <col min="4" max="4" width="50" customWidth="1"/>
    <col min="5" max="6" width="15" customWidth="1"/>
    <col min="7" max="7" width="30" customWidth="1"/>
    <col min="8" max="9" width="20" customWidth="1"/>
  </cols>
  <sheetData>
    <row r="2" spans="2:9" ht="18" x14ac:dyDescent="0.35">
      <c r="B2" s="1" t="s">
        <v>87</v>
      </c>
    </row>
    <row r="3" spans="2:9" x14ac:dyDescent="0.3">
      <c r="B3" s="2" t="s">
        <v>88</v>
      </c>
    </row>
    <row r="5" spans="2:9" x14ac:dyDescent="0.3">
      <c r="B5" s="58" t="s">
        <v>209</v>
      </c>
    </row>
    <row r="6" spans="2:9" ht="43.8" thickBot="1" x14ac:dyDescent="0.35">
      <c r="B6" s="30" t="s">
        <v>31</v>
      </c>
      <c r="C6" s="30" t="s">
        <v>89</v>
      </c>
      <c r="D6" s="30" t="s">
        <v>90</v>
      </c>
      <c r="E6" s="30" t="s">
        <v>91</v>
      </c>
      <c r="F6" s="30" t="s">
        <v>37</v>
      </c>
      <c r="G6" s="30" t="s">
        <v>92</v>
      </c>
      <c r="H6" s="30" t="s">
        <v>93</v>
      </c>
      <c r="I6" s="30" t="s">
        <v>94</v>
      </c>
    </row>
    <row r="7" spans="2:9" ht="28.8" x14ac:dyDescent="0.3">
      <c r="B7" s="7" t="s">
        <v>95</v>
      </c>
      <c r="C7" s="31" t="s">
        <v>97</v>
      </c>
      <c r="D7" s="45" t="s">
        <v>98</v>
      </c>
      <c r="E7" s="21">
        <v>200</v>
      </c>
      <c r="F7" s="7" t="s">
        <v>96</v>
      </c>
      <c r="G7" s="5"/>
      <c r="H7" s="22"/>
      <c r="I7" s="15">
        <f>E7*H7</f>
        <v>0</v>
      </c>
    </row>
    <row r="10" spans="2:9" x14ac:dyDescent="0.3">
      <c r="B10" s="10" t="s">
        <v>99</v>
      </c>
    </row>
    <row r="11" spans="2:9" ht="43.2" x14ac:dyDescent="0.3">
      <c r="B11" s="30" t="s">
        <v>31</v>
      </c>
      <c r="C11" s="30" t="s">
        <v>100</v>
      </c>
      <c r="D11" s="30" t="s">
        <v>101</v>
      </c>
      <c r="E11" s="30" t="s">
        <v>102</v>
      </c>
      <c r="F11" s="30" t="s">
        <v>37</v>
      </c>
      <c r="G11" s="30" t="s">
        <v>103</v>
      </c>
      <c r="H11" s="30" t="s">
        <v>93</v>
      </c>
      <c r="I11" s="30" t="s">
        <v>94</v>
      </c>
    </row>
    <row r="12" spans="2:9" ht="28.8" x14ac:dyDescent="0.3">
      <c r="B12" s="7" t="s">
        <v>104</v>
      </c>
      <c r="C12" s="20" t="s">
        <v>105</v>
      </c>
      <c r="D12" s="12" t="s">
        <v>106</v>
      </c>
      <c r="E12" s="21">
        <v>1</v>
      </c>
      <c r="F12" s="7" t="s">
        <v>107</v>
      </c>
      <c r="G12" s="5"/>
      <c r="H12" s="22"/>
      <c r="I12" s="15">
        <f>E12*H12</f>
        <v>0</v>
      </c>
    </row>
    <row r="13" spans="2:9" x14ac:dyDescent="0.3">
      <c r="B13" s="7" t="s">
        <v>108</v>
      </c>
      <c r="C13" s="20" t="s">
        <v>109</v>
      </c>
      <c r="D13" s="12" t="s">
        <v>110</v>
      </c>
      <c r="E13" s="21">
        <v>1</v>
      </c>
      <c r="F13" s="7" t="s">
        <v>111</v>
      </c>
      <c r="G13" s="5"/>
      <c r="H13" s="22"/>
      <c r="I13" s="15">
        <f>E13*H13</f>
        <v>0</v>
      </c>
    </row>
    <row r="14" spans="2:9" ht="28.8" x14ac:dyDescent="0.3">
      <c r="B14" s="7" t="s">
        <v>112</v>
      </c>
      <c r="C14" s="20" t="s">
        <v>113</v>
      </c>
      <c r="D14" s="12" t="s">
        <v>114</v>
      </c>
      <c r="E14" s="21">
        <v>1</v>
      </c>
      <c r="F14" s="7" t="s">
        <v>111</v>
      </c>
      <c r="G14" s="5"/>
      <c r="H14" s="22"/>
      <c r="I14" s="15">
        <f>E14*H14</f>
        <v>0</v>
      </c>
    </row>
    <row r="15" spans="2:9" ht="28.8" x14ac:dyDescent="0.3">
      <c r="B15" s="7" t="s">
        <v>115</v>
      </c>
      <c r="C15" s="20" t="s">
        <v>116</v>
      </c>
      <c r="D15" s="12" t="s">
        <v>117</v>
      </c>
      <c r="E15" s="21">
        <v>1</v>
      </c>
      <c r="F15" s="7" t="s">
        <v>107</v>
      </c>
      <c r="G15" s="5"/>
      <c r="H15" s="22"/>
      <c r="I15" s="15">
        <f>E15*H15</f>
        <v>0</v>
      </c>
    </row>
    <row r="16" spans="2:9" x14ac:dyDescent="0.3">
      <c r="B16" s="7" t="s">
        <v>118</v>
      </c>
      <c r="C16" s="20" t="s">
        <v>119</v>
      </c>
      <c r="D16" s="12" t="s">
        <v>120</v>
      </c>
      <c r="E16" s="21">
        <v>1</v>
      </c>
      <c r="F16" s="7" t="s">
        <v>111</v>
      </c>
      <c r="G16" s="5"/>
      <c r="H16" s="22"/>
      <c r="I16" s="15">
        <f>E16*H16</f>
        <v>0</v>
      </c>
    </row>
    <row r="17" spans="2:9" ht="28.8" x14ac:dyDescent="0.3">
      <c r="B17" s="27"/>
      <c r="C17" s="28" t="s">
        <v>121</v>
      </c>
      <c r="D17" s="27"/>
      <c r="E17" s="27"/>
      <c r="F17" s="27"/>
      <c r="G17" s="27"/>
      <c r="H17" s="27"/>
      <c r="I17" s="29">
        <f>I7+SUM(I12:I16)</f>
        <v>0</v>
      </c>
    </row>
    <row r="20" spans="2:9" x14ac:dyDescent="0.3">
      <c r="B20" s="10" t="s">
        <v>200</v>
      </c>
    </row>
    <row r="21" spans="2:9" x14ac:dyDescent="0.3">
      <c r="B21" s="2" t="s">
        <v>201</v>
      </c>
    </row>
    <row r="22" spans="2:9" ht="43.2" x14ac:dyDescent="0.3">
      <c r="B22" s="19" t="s">
        <v>122</v>
      </c>
      <c r="C22" s="19" t="s">
        <v>100</v>
      </c>
      <c r="D22" s="19" t="s">
        <v>91</v>
      </c>
      <c r="E22" s="19" t="s">
        <v>123</v>
      </c>
      <c r="F22" s="19" t="s">
        <v>124</v>
      </c>
      <c r="G22" s="19" t="s">
        <v>125</v>
      </c>
      <c r="H22" s="19" t="s">
        <v>126</v>
      </c>
    </row>
    <row r="23" spans="2:9" ht="27.6" x14ac:dyDescent="0.3">
      <c r="B23" s="7" t="s">
        <v>127</v>
      </c>
      <c r="C23" s="20" t="s">
        <v>128</v>
      </c>
      <c r="D23" s="7">
        <v>12</v>
      </c>
      <c r="E23" s="5"/>
      <c r="F23" s="5"/>
      <c r="G23" s="5"/>
      <c r="H23" s="32" t="s">
        <v>129</v>
      </c>
    </row>
    <row r="24" spans="2:9" ht="27.6" x14ac:dyDescent="0.3">
      <c r="B24" s="7" t="s">
        <v>127</v>
      </c>
      <c r="C24" s="20" t="s">
        <v>130</v>
      </c>
      <c r="D24" s="7">
        <v>12</v>
      </c>
      <c r="E24" s="5"/>
      <c r="F24" s="5"/>
      <c r="G24" s="5"/>
      <c r="H24" s="32" t="s">
        <v>129</v>
      </c>
    </row>
    <row r="25" spans="2:9" ht="27.6" x14ac:dyDescent="0.3">
      <c r="B25" s="7" t="s">
        <v>127</v>
      </c>
      <c r="C25" s="20" t="s">
        <v>131</v>
      </c>
      <c r="D25" s="7">
        <v>12</v>
      </c>
      <c r="E25" s="5"/>
      <c r="F25" s="5"/>
      <c r="G25" s="5"/>
      <c r="H25" s="32" t="s">
        <v>129</v>
      </c>
    </row>
    <row r="26" spans="2:9" ht="27.6" x14ac:dyDescent="0.3">
      <c r="B26" s="7" t="s">
        <v>127</v>
      </c>
      <c r="C26" s="20" t="s">
        <v>132</v>
      </c>
      <c r="D26" s="7">
        <v>1</v>
      </c>
      <c r="E26" s="5"/>
      <c r="F26" s="5"/>
      <c r="G26" s="5"/>
      <c r="H26" s="32" t="s">
        <v>129</v>
      </c>
    </row>
    <row r="27" spans="2:9" ht="27.6" x14ac:dyDescent="0.3">
      <c r="B27" s="7" t="s">
        <v>127</v>
      </c>
      <c r="C27" s="20" t="s">
        <v>130</v>
      </c>
      <c r="D27" s="7">
        <v>12</v>
      </c>
      <c r="E27" s="5"/>
      <c r="F27" s="5"/>
      <c r="G27" s="5"/>
      <c r="H27" s="32" t="s">
        <v>129</v>
      </c>
    </row>
    <row r="28" spans="2:9" ht="27.6" x14ac:dyDescent="0.3">
      <c r="B28" s="7" t="s">
        <v>127</v>
      </c>
      <c r="C28" s="20" t="s">
        <v>133</v>
      </c>
      <c r="D28" s="7">
        <v>24</v>
      </c>
      <c r="E28" s="5"/>
      <c r="F28" s="5"/>
      <c r="G28" s="5"/>
      <c r="H28" s="32" t="s">
        <v>129</v>
      </c>
    </row>
    <row r="29" spans="2:9" ht="27.6" x14ac:dyDescent="0.3">
      <c r="B29" s="7" t="s">
        <v>134</v>
      </c>
      <c r="C29" s="20" t="s">
        <v>128</v>
      </c>
      <c r="D29" s="7">
        <v>12</v>
      </c>
      <c r="E29" s="5"/>
      <c r="F29" s="5"/>
      <c r="G29" s="5"/>
      <c r="H29" s="32" t="s">
        <v>129</v>
      </c>
    </row>
    <row r="30" spans="2:9" ht="27.6" x14ac:dyDescent="0.3">
      <c r="B30" s="7" t="s">
        <v>134</v>
      </c>
      <c r="C30" s="20" t="s">
        <v>130</v>
      </c>
      <c r="D30" s="7">
        <v>12</v>
      </c>
      <c r="E30" s="5"/>
      <c r="F30" s="5"/>
      <c r="G30" s="5"/>
      <c r="H30" s="32" t="s">
        <v>129</v>
      </c>
    </row>
    <row r="31" spans="2:9" ht="27.6" x14ac:dyDescent="0.3">
      <c r="B31" s="7" t="s">
        <v>134</v>
      </c>
      <c r="C31" s="20" t="s">
        <v>133</v>
      </c>
      <c r="D31" s="7">
        <v>24</v>
      </c>
      <c r="E31" s="5"/>
      <c r="F31" s="5"/>
      <c r="G31" s="5"/>
      <c r="H31" s="32" t="s">
        <v>129</v>
      </c>
    </row>
    <row r="32" spans="2:9" ht="27.6" x14ac:dyDescent="0.3">
      <c r="B32" s="7" t="s">
        <v>134</v>
      </c>
      <c r="C32" s="20" t="s">
        <v>130</v>
      </c>
      <c r="D32" s="7">
        <v>12</v>
      </c>
      <c r="E32" s="5"/>
      <c r="F32" s="5"/>
      <c r="G32" s="5"/>
      <c r="H32" s="32" t="s">
        <v>129</v>
      </c>
    </row>
    <row r="33" spans="2:8" ht="27.6" x14ac:dyDescent="0.3">
      <c r="B33" s="7" t="s">
        <v>134</v>
      </c>
      <c r="C33" s="20" t="s">
        <v>135</v>
      </c>
      <c r="D33" s="7">
        <v>12</v>
      </c>
      <c r="E33" s="5"/>
      <c r="F33" s="5"/>
      <c r="G33" s="5"/>
      <c r="H33" s="32" t="s">
        <v>129</v>
      </c>
    </row>
    <row r="34" spans="2:8" ht="27.6" x14ac:dyDescent="0.3">
      <c r="B34" s="7" t="s">
        <v>134</v>
      </c>
      <c r="C34" s="20" t="s">
        <v>136</v>
      </c>
      <c r="D34" s="7">
        <v>12</v>
      </c>
      <c r="E34" s="5"/>
      <c r="F34" s="5"/>
      <c r="G34" s="5"/>
      <c r="H34" s="32" t="s">
        <v>129</v>
      </c>
    </row>
    <row r="35" spans="2:8" ht="27.6" x14ac:dyDescent="0.3">
      <c r="B35" s="7" t="s">
        <v>134</v>
      </c>
      <c r="C35" s="20" t="s">
        <v>137</v>
      </c>
      <c r="D35" s="7">
        <v>1</v>
      </c>
      <c r="E35" s="5"/>
      <c r="F35" s="5"/>
      <c r="G35" s="5"/>
      <c r="H35" s="32" t="s">
        <v>129</v>
      </c>
    </row>
    <row r="36" spans="2:8" ht="27.6" x14ac:dyDescent="0.3">
      <c r="B36" s="7" t="s">
        <v>134</v>
      </c>
      <c r="C36" s="20" t="s">
        <v>132</v>
      </c>
      <c r="D36" s="7">
        <v>1</v>
      </c>
      <c r="E36" s="5"/>
      <c r="F36" s="5"/>
      <c r="G36" s="5"/>
      <c r="H36" s="32" t="s">
        <v>129</v>
      </c>
    </row>
    <row r="37" spans="2:8" ht="28.8" x14ac:dyDescent="0.3">
      <c r="B37" s="7" t="s">
        <v>202</v>
      </c>
      <c r="C37" s="20" t="s">
        <v>203</v>
      </c>
      <c r="D37" s="7">
        <v>1</v>
      </c>
      <c r="E37" s="5"/>
      <c r="F37" s="5"/>
      <c r="G37" s="5"/>
      <c r="H37" s="32" t="s">
        <v>129</v>
      </c>
    </row>
    <row r="38" spans="2:8" ht="28.8" x14ac:dyDescent="0.3">
      <c r="B38" s="7" t="s">
        <v>202</v>
      </c>
      <c r="C38" s="20" t="s">
        <v>204</v>
      </c>
      <c r="D38" s="7">
        <v>1</v>
      </c>
      <c r="E38" s="5"/>
      <c r="F38" s="5"/>
      <c r="G38" s="5"/>
      <c r="H38" s="32" t="s">
        <v>129</v>
      </c>
    </row>
    <row r="39" spans="2:8" ht="28.8" x14ac:dyDescent="0.3">
      <c r="B39" s="7" t="s">
        <v>202</v>
      </c>
      <c r="C39" s="20" t="s">
        <v>205</v>
      </c>
      <c r="D39" s="7">
        <v>1</v>
      </c>
      <c r="E39" s="5"/>
      <c r="F39" s="5"/>
      <c r="G39" s="5"/>
      <c r="H39" s="32" t="s">
        <v>129</v>
      </c>
    </row>
    <row r="40" spans="2:8" ht="28.8" x14ac:dyDescent="0.3">
      <c r="B40" s="7" t="s">
        <v>202</v>
      </c>
      <c r="C40" s="20" t="s">
        <v>206</v>
      </c>
      <c r="D40" s="7">
        <v>1</v>
      </c>
      <c r="E40" s="5"/>
      <c r="F40" s="5"/>
      <c r="G40" s="5"/>
      <c r="H40" s="32" t="s">
        <v>129</v>
      </c>
    </row>
    <row r="41" spans="2:8" ht="28.8" x14ac:dyDescent="0.3">
      <c r="B41" s="7" t="s">
        <v>202</v>
      </c>
      <c r="C41" s="56" t="s">
        <v>207</v>
      </c>
      <c r="D41" s="7">
        <v>1</v>
      </c>
      <c r="E41" s="5"/>
      <c r="F41" s="5"/>
      <c r="G41" s="5"/>
      <c r="H41" s="32" t="s">
        <v>129</v>
      </c>
    </row>
    <row r="42" spans="2:8" ht="28.8" x14ac:dyDescent="0.3">
      <c r="B42" s="7" t="s">
        <v>202</v>
      </c>
      <c r="C42" s="56" t="s">
        <v>208</v>
      </c>
      <c r="D42" s="7">
        <v>1</v>
      </c>
      <c r="E42" s="5"/>
      <c r="F42" s="5"/>
      <c r="G42" s="5"/>
      <c r="H42" s="32" t="s">
        <v>129</v>
      </c>
    </row>
  </sheetData>
  <pageMargins left="0.74803149606299213" right="0.55118110236220474" top="0.78740157480314965" bottom="0.59055118110236215" header="0.51181102362204722" footer="0.51181102362204722"/>
  <pageSetup paperSize="9" scale="47" fitToWidth="0"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16"/>
  <sheetViews>
    <sheetView showGridLines="0" workbookViewId="0">
      <selection activeCell="C5" sqref="C5"/>
    </sheetView>
  </sheetViews>
  <sheetFormatPr defaultRowHeight="14.4" x14ac:dyDescent="0.3"/>
  <cols>
    <col min="2" max="2" width="12" customWidth="1"/>
    <col min="3" max="5" width="35" customWidth="1"/>
  </cols>
  <sheetData>
    <row r="2" spans="2:5" ht="18" x14ac:dyDescent="0.35">
      <c r="B2" s="53" t="s">
        <v>138</v>
      </c>
    </row>
    <row r="3" spans="2:5" x14ac:dyDescent="0.3">
      <c r="B3" s="2" t="s">
        <v>139</v>
      </c>
    </row>
    <row r="5" spans="2:5" ht="115.2" x14ac:dyDescent="0.3">
      <c r="B5" s="33" t="s">
        <v>140</v>
      </c>
      <c r="C5" s="34"/>
    </row>
    <row r="7" spans="2:5" ht="28.8" x14ac:dyDescent="0.3">
      <c r="B7" s="19" t="s">
        <v>31</v>
      </c>
      <c r="C7" s="19" t="s">
        <v>141</v>
      </c>
      <c r="D7" s="19" t="s">
        <v>142</v>
      </c>
      <c r="E7" s="19" t="s">
        <v>143</v>
      </c>
    </row>
    <row r="8" spans="2:5" x14ac:dyDescent="0.3">
      <c r="B8" s="7" t="s">
        <v>144</v>
      </c>
      <c r="C8" s="20" t="s">
        <v>145</v>
      </c>
      <c r="D8" s="35">
        <v>0.65</v>
      </c>
      <c r="E8" s="15">
        <f t="shared" ref="E8:E15" si="0">C$5*D8</f>
        <v>0</v>
      </c>
    </row>
    <row r="9" spans="2:5" x14ac:dyDescent="0.3">
      <c r="B9" s="7" t="s">
        <v>146</v>
      </c>
      <c r="C9" s="20" t="s">
        <v>147</v>
      </c>
      <c r="D9" s="35">
        <v>0.25</v>
      </c>
      <c r="E9" s="15">
        <f t="shared" si="0"/>
        <v>0</v>
      </c>
    </row>
    <row r="10" spans="2:5" x14ac:dyDescent="0.3">
      <c r="B10" s="7" t="s">
        <v>148</v>
      </c>
      <c r="C10" s="20" t="s">
        <v>149</v>
      </c>
      <c r="D10" s="35">
        <v>0.03</v>
      </c>
      <c r="E10" s="15">
        <f t="shared" si="0"/>
        <v>0</v>
      </c>
    </row>
    <row r="11" spans="2:5" x14ac:dyDescent="0.3">
      <c r="B11" s="7" t="s">
        <v>150</v>
      </c>
      <c r="C11" s="20" t="s">
        <v>151</v>
      </c>
      <c r="D11" s="35">
        <v>0.02</v>
      </c>
      <c r="E11" s="15">
        <f t="shared" si="0"/>
        <v>0</v>
      </c>
    </row>
    <row r="12" spans="2:5" x14ac:dyDescent="0.3">
      <c r="B12" s="7" t="s">
        <v>152</v>
      </c>
      <c r="C12" s="20" t="s">
        <v>153</v>
      </c>
      <c r="D12" s="35">
        <v>0.02</v>
      </c>
      <c r="E12" s="15">
        <f t="shared" si="0"/>
        <v>0</v>
      </c>
    </row>
    <row r="13" spans="2:5" x14ac:dyDescent="0.3">
      <c r="B13" s="7" t="s">
        <v>154</v>
      </c>
      <c r="C13" s="20" t="s">
        <v>155</v>
      </c>
      <c r="D13" s="35">
        <v>0.02</v>
      </c>
      <c r="E13" s="15">
        <f t="shared" si="0"/>
        <v>0</v>
      </c>
    </row>
    <row r="14" spans="2:5" x14ac:dyDescent="0.3">
      <c r="B14" s="7" t="s">
        <v>156</v>
      </c>
      <c r="C14" s="20" t="s">
        <v>157</v>
      </c>
      <c r="D14" s="35">
        <v>5.0000000000000001E-3</v>
      </c>
      <c r="E14" s="15">
        <f t="shared" si="0"/>
        <v>0</v>
      </c>
    </row>
    <row r="15" spans="2:5" x14ac:dyDescent="0.3">
      <c r="B15" s="7" t="s">
        <v>158</v>
      </c>
      <c r="C15" s="20" t="s">
        <v>159</v>
      </c>
      <c r="D15" s="35">
        <v>5.0000000000000001E-3</v>
      </c>
      <c r="E15" s="15">
        <f t="shared" si="0"/>
        <v>0</v>
      </c>
    </row>
    <row r="16" spans="2:5" x14ac:dyDescent="0.3">
      <c r="B16" s="36"/>
      <c r="C16" s="37" t="s">
        <v>160</v>
      </c>
      <c r="D16" s="38">
        <f>SUM(D8:D15)</f>
        <v>1</v>
      </c>
      <c r="E16" s="39">
        <f>SUM(E8:E15)</f>
        <v>0</v>
      </c>
    </row>
  </sheetData>
  <printOptions horizontalCentered="1"/>
  <pageMargins left="0.74803149606299213" right="0.55118110236220474" top="0.78740157480314965" bottom="0.59055118110236227" header="0.51181102362204722" footer="0.51181102362204722"/>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F13"/>
  <sheetViews>
    <sheetView showGridLines="0" workbookViewId="0">
      <selection activeCell="D8" sqref="D8"/>
    </sheetView>
  </sheetViews>
  <sheetFormatPr defaultRowHeight="14.4" x14ac:dyDescent="0.3"/>
  <cols>
    <col min="2" max="2" width="10" customWidth="1"/>
    <col min="3" max="3" width="35" customWidth="1"/>
    <col min="4" max="4" width="65" customWidth="1"/>
    <col min="5" max="5" width="25" customWidth="1"/>
    <col min="6" max="6" width="30" customWidth="1"/>
  </cols>
  <sheetData>
    <row r="2" spans="2:6" ht="18" x14ac:dyDescent="0.35">
      <c r="B2" s="1" t="s">
        <v>161</v>
      </c>
    </row>
    <row r="3" spans="2:6" x14ac:dyDescent="0.3">
      <c r="B3" s="2" t="s">
        <v>162</v>
      </c>
    </row>
    <row r="5" spans="2:6" ht="28.8" x14ac:dyDescent="0.3">
      <c r="B5" s="19" t="s">
        <v>31</v>
      </c>
      <c r="C5" s="19" t="s">
        <v>163</v>
      </c>
      <c r="D5" s="19" t="s">
        <v>164</v>
      </c>
      <c r="E5" s="19" t="s">
        <v>165</v>
      </c>
      <c r="F5" s="19" t="s">
        <v>166</v>
      </c>
    </row>
    <row r="6" spans="2:6" ht="43.2" x14ac:dyDescent="0.3">
      <c r="B6" s="7" t="s">
        <v>167</v>
      </c>
      <c r="C6" s="20" t="s">
        <v>168</v>
      </c>
      <c r="D6" s="12" t="s">
        <v>169</v>
      </c>
      <c r="E6" s="40"/>
      <c r="F6" s="5"/>
    </row>
    <row r="7" spans="2:6" ht="28.8" x14ac:dyDescent="0.3">
      <c r="B7" s="7" t="s">
        <v>170</v>
      </c>
      <c r="C7" s="20" t="s">
        <v>171</v>
      </c>
      <c r="D7" s="12" t="s">
        <v>172</v>
      </c>
      <c r="E7" s="40"/>
      <c r="F7" s="5"/>
    </row>
    <row r="8" spans="2:6" ht="43.2" x14ac:dyDescent="0.3">
      <c r="B8" s="7" t="s">
        <v>173</v>
      </c>
      <c r="C8" s="20" t="s">
        <v>174</v>
      </c>
      <c r="D8" s="12" t="s">
        <v>175</v>
      </c>
      <c r="E8" s="40"/>
      <c r="F8" s="5"/>
    </row>
    <row r="9" spans="2:6" ht="43.2" x14ac:dyDescent="0.3">
      <c r="B9" s="7" t="s">
        <v>176</v>
      </c>
      <c r="C9" s="20" t="s">
        <v>177</v>
      </c>
      <c r="D9" s="12" t="s">
        <v>178</v>
      </c>
      <c r="E9" s="40"/>
      <c r="F9" s="5"/>
    </row>
    <row r="10" spans="2:6" ht="43.2" x14ac:dyDescent="0.3">
      <c r="B10" s="7" t="s">
        <v>179</v>
      </c>
      <c r="C10" s="20" t="s">
        <v>180</v>
      </c>
      <c r="D10" s="12" t="s">
        <v>181</v>
      </c>
      <c r="E10" s="40"/>
      <c r="F10" s="5"/>
    </row>
    <row r="13" spans="2:6" ht="28.8" x14ac:dyDescent="0.3">
      <c r="B13" s="7" t="s">
        <v>182</v>
      </c>
      <c r="C13" s="20" t="s">
        <v>183</v>
      </c>
      <c r="D13" s="12" t="s">
        <v>184</v>
      </c>
      <c r="E13" s="41"/>
      <c r="F13" s="14" t="s">
        <v>185</v>
      </c>
    </row>
  </sheetData>
  <dataValidations count="1">
    <dataValidation type="list" allowBlank="1" errorTitle="Neteisinga reikšmė" error="Pasirinkite reikšmę iš sąrašo (TAIP arba NE)" promptTitle="Pasirinkimas" prompt="Pasirinkite TAIP arba NE" sqref="E6 E7 E8 E9 E10" xr:uid="{00000000-0002-0000-0400-000000000000}">
      <formula1>"TAIP,NE"</formula1>
    </dataValidation>
  </dataValidations>
  <pageMargins left="0.74803149606299213" right="0.55118110236220474" top="0.78740157480314965" bottom="0.59055118110236215" header="0.51181102362204722" footer="0.51181102362204722"/>
  <pageSetup paperSize="9" scale="76"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Suvestinė ir Turinys</vt:lpstr>
      <vt:lpstr>1. Paslaugų Įkainiai</vt:lpstr>
      <vt:lpstr>2. Detalės ir Alyva</vt:lpstr>
      <vt:lpstr>3. Bloko Depozitas</vt:lpstr>
      <vt:lpstr>4. Atitiktis ir Deklaracijos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asta.strelciuniene@pratc.lt</dc:creator>
  <cp:lastModifiedBy>Asta Strelčiūnienė</cp:lastModifiedBy>
  <cp:lastPrinted>2026-10-08T19:07:13Z</cp:lastPrinted>
  <dcterms:created xsi:type="dcterms:W3CDTF">2026-08-25T06:27:47Z</dcterms:created>
  <dcterms:modified xsi:type="dcterms:W3CDTF">2026-10-15T16:41:29Z</dcterms:modified>
</cp:coreProperties>
</file>