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Z:\2025\1. ATVIRI  TARPTAUTINIAI konkursai\Reagentai infekcinių ligų molekulinei diagnostikai 2167\CVPIS\"/>
    </mc:Choice>
  </mc:AlternateContent>
  <xr:revisionPtr revIDLastSave="0" documentId="13_ncr:1_{7036DA4A-2DC3-4AF4-8C2E-3BA7EA4CBB8D}"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3" i="1" l="1"/>
  <c r="F53" i="1"/>
  <c r="F54" i="1" s="1"/>
  <c r="F52" i="1"/>
  <c r="F43" i="1"/>
  <c r="F34" i="1"/>
  <c r="G52" i="1" s="1"/>
  <c r="G21" i="1"/>
</calcChain>
</file>

<file path=xl/sharedStrings.xml><?xml version="1.0" encoding="utf-8"?>
<sst xmlns="http://schemas.openxmlformats.org/spreadsheetml/2006/main" count="104" uniqueCount="97">
  <si>
    <t>PIRKIMO SĄLYGŲ PRIEDAS "PASIŪLYMO FORMA"</t>
  </si>
  <si>
    <t>REAGENTAI INFEKCINIŲ LIGŲ MOLEKULINEI DIAGNOSTIKAI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</si>
  <si>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</si>
  <si>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</si>
  <si>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</si>
  <si>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</si>
  <si>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</si>
  <si>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</si>
  <si>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</si>
  <si>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</si>
  <si>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</si>
  <si>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</si>
  <si>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</si>
  <si>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</si>
  <si>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</si>
  <si>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</si>
  <si>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</si>
  <si>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</si>
  <si>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</si>
  <si>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</si>
  <si>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</si>
  <si>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</si>
  <si>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</si>
  <si>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</si>
  <si>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</si>
  <si>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</si>
  <si>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</si>
  <si>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</si>
  <si>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</si>
  <si>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</si>
  <si>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</si>
  <si>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</si>
  <si>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</si>
  <si>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komercinis siūlomos prekės pavadinimas</t>
  </si>
  <si>
    <t>Siūlomo parametro atitikimas, konkreti parametro reikšmė ir atitikimo patvirtinimas (psl. pasiūlyme, puslapyje pabraukiant kiekvienos pozicijos kiekvieną atitikimą, nurodant pozicijos numerį pagal prašomas specifikacijas)</t>
  </si>
  <si>
    <t>1.1.</t>
  </si>
  <si>
    <t>Mycobacterium tuberculosis DNR komplekso ir atsparumo rifampicinui nustatymas</t>
  </si>
  <si>
    <t>vnt</t>
  </si>
  <si>
    <t>1.1.1.</t>
  </si>
  <si>
    <t>MTB (Mycobacteriumtuberculosis DNR komplekso) ir atsparumo rifampicinui kokybinis DNR nustatymas realaus laiko PGR principu.</t>
  </si>
  <si>
    <t>1.1.2.</t>
  </si>
  <si>
    <t>Rinkinyje turi būti integruota DNR išskyrimo, kiekybinės PGR reagentai, PGR teigiamos kontrolės ir neigiama kontrolė, turi būti tinkami analizatoriu ir siūlomam barkodų skaitytuvui ir programinei įrangai duomenų apdorojimui.</t>
  </si>
  <si>
    <t>1.1.3.</t>
  </si>
  <si>
    <t xml:space="preserve"> Pageidaujamas formatas - reagentų kasetė.</t>
  </si>
  <si>
    <t>1.1.4.</t>
  </si>
  <si>
    <t>Metodo jautrumo riba turi būti ne mažiau 50 kopijų/ml.</t>
  </si>
  <si>
    <t>1.1.5.</t>
  </si>
  <si>
    <t xml:space="preserve">Turi būti vienmomentė pirminio ėminio įnešimo į pilnai auromatizuotą sistemą, integruotu DNR išskyrimu, realaus laiko PGR su resultatų analize, interpretavimu ir galimybe tyrėjui vertinti reakcijos kreives. </t>
  </si>
  <si>
    <t>1.1.6.</t>
  </si>
  <si>
    <t xml:space="preserve">Turi būti ėminio paėmimui skirtos priemonės ir transportinės terpės. </t>
  </si>
  <si>
    <t>1.1.7.</t>
  </si>
  <si>
    <t>Tyrimo atlikimo trukmė turi būti ne ilgesnė, nei 1 val.</t>
  </si>
  <si>
    <t>1.1.8.</t>
  </si>
  <si>
    <t>Turi būti įtrauktos ėminio paėmimo priemonės</t>
  </si>
  <si>
    <t>1.2.</t>
  </si>
  <si>
    <t>Genų, susijusių su bakterijų atsparumu karbapenemams, nustatymas</t>
  </si>
  <si>
    <t>Vnt</t>
  </si>
  <si>
    <t>1.2.1.</t>
  </si>
  <si>
    <t xml:space="preserve">Rinkinys turi būti skirtas greitam laKPC, blaNDM, blaVIM, blaOXA-48 ir blaIMP-1 genų sekų, susijusių su karbapenemams atspariomis enterobakterijomis (Enterobacteriaceae) (CRE), aptikimui ir diferenciacijai realaus laiko PGR principu.   </t>
  </si>
  <si>
    <t>1.2.2.</t>
  </si>
  <si>
    <t>Rinkinyje turi būti integruota DNR išskyrimo, kiekybinės PGR reagentai, PGR teigiamos kontrolės ir neigiama kontrolė, turi būti tinkami analizatoriui ir siūlomabarkodų skaitytuvui ir programinei įrangai duomenų apdorojimui.</t>
  </si>
  <si>
    <t>1.2.3.</t>
  </si>
  <si>
    <t xml:space="preserve">Pageidaujamas formatas - reagentų kasetė. </t>
  </si>
  <si>
    <t>1.2.4.</t>
  </si>
  <si>
    <t>1.2.5.</t>
  </si>
  <si>
    <t>Turi būti vienmomentė pirminio ėminio įnešimo į pilnai auromatizuotą sistemą, integruotu DNR išskyrimu, realaus laiko PGR su rezultatų analize, interpretavimu ir galimybe tyrėjui vertinti reakcijos kreives.</t>
  </si>
  <si>
    <t>1.2.6.</t>
  </si>
  <si>
    <t>1.2.7.</t>
  </si>
  <si>
    <t>1.2.8.</t>
  </si>
  <si>
    <t>Turi būti įtrauktos ėminio paėmimo priemonės.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</si>
  <si>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</si>
  <si>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</si>
  <si>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</si>
  <si>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</si>
  <si>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</si>
  <si>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</si>
  <si>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</si>
  <si>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</si>
  <si>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</si>
  <si>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</si>
  <si>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</si>
  <si>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</si>
  <si>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</si>
  <si>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</si>
  <si>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</si>
  <si>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</si>
  <si>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</si>
  <si>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</si>
  <si>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</si>
  <si>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</si>
  <si>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</si>
  <si>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</si>
  <si>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</si>
  <si>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</si>
  <si>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</si>
  <si>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</si>
  <si>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2167 2025-02-03 10:01:10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</si>
</sst>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horizontal="center"/>
    </xf>
    <xf numFmtId="0" fontId="2" fillId="4" borderId="23" xfId="0" applyFont="1" applyFill="1" applyBorder="1" applyAlignment="1">
      <alignment horizontal="center" wrapText="1"/>
    </xf>
    <xf numFmtId="0" fontId="1" fillId="4" borderId="23" xfId="0" applyFont="1" applyFill="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4"/>
  <sheetViews>
    <sheetView tabSelected="1" workbookViewId="0"/>
  </sheetViews>
  <sheetFormatPr defaultColWidth="10.875" defaultRowHeight="15" x14ac:dyDescent="0.25"/>
  <cols>
    <col min="1" max="1" width="9.125" style="1" customWidth="1"/>
    <col min="2" max="2" width="50.5" style="1" customWidth="1"/>
    <col min="3" max="3" width="22.625" style="1" customWidth="1"/>
    <col min="4" max="4" width="18.5" style="1" customWidth="1"/>
    <col min="5" max="5" width="19.75" style="1" customWidth="1"/>
    <col min="6" max="6" width="21.625" style="1" customWidth="1"/>
    <col min="7" max="7" width="27.87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row>
    <row r="33" spans="1:8" ht="120" x14ac:dyDescent="0.25">
      <c r="A33" s="71" t="s">
        <v>27</v>
      </c>
      <c r="B33" s="71" t="s">
        <v>28</v>
      </c>
      <c r="C33" s="71" t="s">
        <v>29</v>
      </c>
      <c r="D33" s="71" t="s">
        <v>30</v>
      </c>
      <c r="E33" s="71" t="s">
        <v>31</v>
      </c>
      <c r="F33" s="71" t="s">
        <v>32</v>
      </c>
      <c r="G33" s="72" t="s">
        <v>33</v>
      </c>
      <c r="H33" s="72" t="s">
        <v>34</v>
      </c>
    </row>
    <row r="34" spans="1:8" ht="30" x14ac:dyDescent="0.25">
      <c r="A34" s="17" t="s">
        <v>35</v>
      </c>
      <c r="B34" s="70" t="s">
        <v>36</v>
      </c>
      <c r="C34" s="73">
        <v>1200</v>
      </c>
      <c r="D34" s="73" t="s">
        <v>37</v>
      </c>
      <c r="E34" s="18"/>
      <c r="F34" s="17" t="str">
        <f>IF(ISBLANK(E34),"", PRODUCT(C34,E34))</f>
        <v/>
      </c>
      <c r="G34" s="19"/>
      <c r="H34" s="17"/>
    </row>
    <row r="35" spans="1:8" ht="45" x14ac:dyDescent="0.25">
      <c r="A35" s="17" t="s">
        <v>38</v>
      </c>
      <c r="B35" s="70" t="s">
        <v>39</v>
      </c>
      <c r="C35" s="73"/>
      <c r="D35" s="73"/>
      <c r="E35" s="17"/>
      <c r="F35" s="17"/>
      <c r="G35" s="17"/>
      <c r="H35" s="19"/>
    </row>
    <row r="36" spans="1:8" ht="60" x14ac:dyDescent="0.25">
      <c r="A36" s="17" t="s">
        <v>40</v>
      </c>
      <c r="B36" s="70" t="s">
        <v>41</v>
      </c>
      <c r="C36" s="73"/>
      <c r="D36" s="73"/>
      <c r="E36" s="17"/>
      <c r="F36" s="17"/>
      <c r="G36" s="17"/>
      <c r="H36" s="19"/>
    </row>
    <row r="37" spans="1:8" x14ac:dyDescent="0.25">
      <c r="A37" s="17" t="s">
        <v>42</v>
      </c>
      <c r="B37" s="70" t="s">
        <v>43</v>
      </c>
      <c r="C37" s="73"/>
      <c r="D37" s="73"/>
      <c r="E37" s="17"/>
      <c r="F37" s="17"/>
      <c r="G37" s="17"/>
      <c r="H37" s="19"/>
    </row>
    <row r="38" spans="1:8" x14ac:dyDescent="0.25">
      <c r="A38" s="17" t="s">
        <v>44</v>
      </c>
      <c r="B38" s="70" t="s">
        <v>45</v>
      </c>
      <c r="C38" s="73"/>
      <c r="D38" s="73"/>
      <c r="E38" s="17"/>
      <c r="F38" s="17"/>
      <c r="G38" s="17"/>
      <c r="H38" s="19"/>
    </row>
    <row r="39" spans="1:8" ht="60" x14ac:dyDescent="0.25">
      <c r="A39" s="17" t="s">
        <v>46</v>
      </c>
      <c r="B39" s="70" t="s">
        <v>47</v>
      </c>
      <c r="C39" s="73"/>
      <c r="D39" s="73"/>
      <c r="E39" s="17"/>
      <c r="F39" s="17"/>
      <c r="G39" s="17"/>
      <c r="H39" s="19"/>
    </row>
    <row r="40" spans="1:8" ht="30" x14ac:dyDescent="0.25">
      <c r="A40" s="17" t="s">
        <v>48</v>
      </c>
      <c r="B40" s="70" t="s">
        <v>49</v>
      </c>
      <c r="C40" s="73"/>
      <c r="D40" s="73"/>
      <c r="E40" s="17"/>
      <c r="F40" s="17"/>
      <c r="G40" s="17"/>
      <c r="H40" s="19"/>
    </row>
    <row r="41" spans="1:8" x14ac:dyDescent="0.25">
      <c r="A41" s="17" t="s">
        <v>50</v>
      </c>
      <c r="B41" s="70" t="s">
        <v>51</v>
      </c>
      <c r="C41" s="73"/>
      <c r="D41" s="73"/>
      <c r="E41" s="17"/>
      <c r="F41" s="17"/>
      <c r="G41" s="17"/>
      <c r="H41" s="19"/>
    </row>
    <row r="42" spans="1:8" x14ac:dyDescent="0.25">
      <c r="A42" s="17" t="s">
        <v>52</v>
      </c>
      <c r="B42" s="70" t="s">
        <v>53</v>
      </c>
      <c r="C42" s="73"/>
      <c r="D42" s="73"/>
      <c r="E42" s="17"/>
      <c r="F42" s="17"/>
      <c r="G42" s="17"/>
      <c r="H42" s="19"/>
    </row>
    <row r="43" spans="1:8" ht="30" x14ac:dyDescent="0.25">
      <c r="A43" s="17" t="s">
        <v>54</v>
      </c>
      <c r="B43" s="70" t="s">
        <v>55</v>
      </c>
      <c r="C43" s="73">
        <v>300</v>
      </c>
      <c r="D43" s="73" t="s">
        <v>56</v>
      </c>
      <c r="E43" s="18"/>
      <c r="F43" s="17" t="str">
        <f>IF(ISBLANK(E43),"", PRODUCT(C43,E43))</f>
        <v/>
      </c>
      <c r="G43" s="19"/>
      <c r="H43" s="17"/>
    </row>
    <row r="44" spans="1:8" ht="60" x14ac:dyDescent="0.25">
      <c r="A44" s="17" t="s">
        <v>57</v>
      </c>
      <c r="B44" s="70" t="s">
        <v>58</v>
      </c>
      <c r="C44" s="17"/>
      <c r="D44" s="17"/>
      <c r="E44" s="17"/>
      <c r="F44" s="17"/>
      <c r="G44" s="17"/>
      <c r="H44" s="19"/>
    </row>
    <row r="45" spans="1:8" ht="45" x14ac:dyDescent="0.25">
      <c r="A45" s="17" t="s">
        <v>59</v>
      </c>
      <c r="B45" s="70" t="s">
        <v>60</v>
      </c>
      <c r="C45" s="17"/>
      <c r="D45" s="17"/>
      <c r="E45" s="17"/>
      <c r="F45" s="17"/>
      <c r="G45" s="17"/>
      <c r="H45" s="19"/>
    </row>
    <row r="46" spans="1:8" x14ac:dyDescent="0.25">
      <c r="A46" s="17" t="s">
        <v>61</v>
      </c>
      <c r="B46" s="70" t="s">
        <v>62</v>
      </c>
      <c r="C46" s="17"/>
      <c r="D46" s="17"/>
      <c r="E46" s="17"/>
      <c r="F46" s="17"/>
      <c r="G46" s="17"/>
      <c r="H46" s="19"/>
    </row>
    <row r="47" spans="1:8" x14ac:dyDescent="0.25">
      <c r="A47" s="17" t="s">
        <v>63</v>
      </c>
      <c r="B47" s="70" t="s">
        <v>45</v>
      </c>
      <c r="C47" s="17"/>
      <c r="D47" s="17"/>
      <c r="E47" s="17"/>
      <c r="F47" s="17"/>
      <c r="G47" s="17"/>
      <c r="H47" s="19"/>
    </row>
    <row r="48" spans="1:8" ht="45" x14ac:dyDescent="0.25">
      <c r="A48" s="17" t="s">
        <v>64</v>
      </c>
      <c r="B48" s="70" t="s">
        <v>65</v>
      </c>
      <c r="C48" s="17"/>
      <c r="D48" s="17"/>
      <c r="E48" s="17"/>
      <c r="F48" s="17"/>
      <c r="G48" s="17"/>
      <c r="H48" s="19"/>
    </row>
    <row r="49" spans="1:8" x14ac:dyDescent="0.25">
      <c r="A49" s="17" t="s">
        <v>66</v>
      </c>
      <c r="B49" s="70" t="s">
        <v>49</v>
      </c>
      <c r="C49" s="17"/>
      <c r="D49" s="17"/>
      <c r="E49" s="17"/>
      <c r="F49" s="17"/>
      <c r="G49" s="17"/>
      <c r="H49" s="19"/>
    </row>
    <row r="50" spans="1:8" x14ac:dyDescent="0.25">
      <c r="A50" s="17" t="s">
        <v>67</v>
      </c>
      <c r="B50" s="70" t="s">
        <v>51</v>
      </c>
      <c r="C50" s="17"/>
      <c r="D50" s="17"/>
      <c r="E50" s="17"/>
      <c r="F50" s="17"/>
      <c r="G50" s="17"/>
      <c r="H50" s="19"/>
    </row>
    <row r="51" spans="1:8" x14ac:dyDescent="0.25">
      <c r="A51" s="17" t="s">
        <v>68</v>
      </c>
      <c r="B51" s="70" t="s">
        <v>69</v>
      </c>
      <c r="C51" s="17"/>
      <c r="D51" s="17"/>
      <c r="E51" s="17"/>
      <c r="F51" s="17"/>
      <c r="G51" s="17"/>
      <c r="H51" s="19"/>
    </row>
    <row r="52" spans="1:8" x14ac:dyDescent="0.25">
      <c r="E52" s="16" t="s">
        <v>70</v>
      </c>
      <c r="F52" s="16" t="str">
        <f>IF((COUNT(C34:C51)&lt;&gt;COUNT(F34:F51)),"", ROUND(SUM(F34:F51),2))</f>
        <v/>
      </c>
      <c r="G52" s="14" t="str">
        <f>IF((COUNT(C34:C51)&lt;&gt;COUNT(F34:F51)),"Neužpildytos visų objektų kainos", "")</f>
        <v>Neužpildytos visų objektų kainos</v>
      </c>
    </row>
    <row r="53" spans="1:8" x14ac:dyDescent="0.25">
      <c r="C53" s="16" t="s">
        <v>71</v>
      </c>
      <c r="D53" s="19"/>
      <c r="E53" s="16" t="s">
        <v>72</v>
      </c>
      <c r="F53" s="16" t="str">
        <f>IF(OR(F52="",D53=""),"", ROUND(PRODUCT(D53,F52)/100,2))</f>
        <v/>
      </c>
      <c r="G53" s="14" t="str">
        <f>IF(D53="", "Nurodykite taikomą PVM dydį", "")</f>
        <v>Nurodykite taikomą PVM dydį</v>
      </c>
    </row>
    <row r="54" spans="1:8" x14ac:dyDescent="0.25">
      <c r="E54" s="16" t="s">
        <v>73</v>
      </c>
      <c r="F54" s="16">
        <f>IF(ISBLANK(F53), "", ROUND(SUM(F52:F53),2))</f>
        <v>0</v>
      </c>
    </row>
  </sheetData>
  <sheetProtection algorithmName="SHA-512" hashValue="Xg+PE4z5InAAWmdlhIYLx/h2hOQYCQ0TsBH0TTDmh3vfmcwzISi1nQSsLwydq9aY08A7Z3Qjq2AkBBrwhN+P2w==" saltValue="lANqGDsCWBfnBEjiNEjxq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8" t="s">
        <v>74</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75</v>
      </c>
      <c r="B5" s="44"/>
      <c r="C5" s="42" t="s">
        <v>76</v>
      </c>
      <c r="D5" s="43"/>
      <c r="E5" s="44"/>
      <c r="F5" s="42" t="s">
        <v>77</v>
      </c>
      <c r="G5" s="43"/>
      <c r="H5" s="44"/>
      <c r="I5" s="42" t="s">
        <v>78</v>
      </c>
      <c r="J5" s="44"/>
      <c r="K5" s="9" t="s">
        <v>79</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80</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28</v>
      </c>
      <c r="B19" s="44"/>
      <c r="C19" s="42" t="s">
        <v>76</v>
      </c>
      <c r="D19" s="43"/>
      <c r="E19" s="44"/>
      <c r="F19" s="42" t="s">
        <v>81</v>
      </c>
      <c r="G19" s="43"/>
      <c r="H19" s="44"/>
      <c r="I19" s="63" t="s">
        <v>78</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82</v>
      </c>
      <c r="B33" s="30"/>
      <c r="C33" s="30"/>
      <c r="D33" s="30"/>
      <c r="E33" s="30"/>
      <c r="F33" s="30"/>
      <c r="G33" s="30"/>
      <c r="H33" s="30"/>
      <c r="I33" s="30"/>
      <c r="J33" s="30"/>
    </row>
    <row r="34" spans="1:10" ht="15.95" customHeight="1" thickBot="1" x14ac:dyDescent="0.3"/>
    <row r="35" spans="1:10" ht="15.95" customHeight="1" x14ac:dyDescent="0.25">
      <c r="A35" s="8" t="s">
        <v>27</v>
      </c>
      <c r="B35" s="59" t="s">
        <v>83</v>
      </c>
      <c r="C35" s="43"/>
      <c r="D35" s="43"/>
      <c r="E35" s="43"/>
      <c r="F35" s="43"/>
      <c r="G35" s="44"/>
      <c r="H35" s="60" t="s">
        <v>84</v>
      </c>
      <c r="I35" s="43"/>
      <c r="J35" s="61"/>
    </row>
    <row r="36" spans="1:10" ht="48" customHeight="1" x14ac:dyDescent="0.25">
      <c r="A36" s="22" t="s">
        <v>85</v>
      </c>
      <c r="B36" s="51" t="s">
        <v>86</v>
      </c>
      <c r="C36" s="46"/>
      <c r="D36" s="46"/>
      <c r="E36" s="46"/>
      <c r="F36" s="46"/>
      <c r="G36" s="29"/>
      <c r="H36" s="54"/>
      <c r="I36" s="46"/>
      <c r="J36" s="48"/>
    </row>
    <row r="37" spans="1:10" ht="48" customHeight="1" x14ac:dyDescent="0.25">
      <c r="A37" s="22" t="s">
        <v>87</v>
      </c>
      <c r="B37" s="51" t="s">
        <v>88</v>
      </c>
      <c r="C37" s="46"/>
      <c r="D37" s="46"/>
      <c r="E37" s="46"/>
      <c r="F37" s="46"/>
      <c r="G37" s="29"/>
      <c r="H37" s="54"/>
      <c r="I37" s="46"/>
      <c r="J37" s="48"/>
    </row>
    <row r="38" spans="1:10" ht="48" customHeight="1" x14ac:dyDescent="0.25">
      <c r="A38" s="22" t="s">
        <v>89</v>
      </c>
      <c r="B38" s="51" t="s">
        <v>90</v>
      </c>
      <c r="C38" s="46"/>
      <c r="D38" s="46"/>
      <c r="E38" s="46"/>
      <c r="F38" s="46"/>
      <c r="G38" s="29"/>
      <c r="H38" s="54"/>
      <c r="I38" s="46"/>
      <c r="J38" s="48"/>
    </row>
    <row r="39" spans="1:10" ht="48" customHeight="1" x14ac:dyDescent="0.25">
      <c r="A39" s="22" t="s">
        <v>91</v>
      </c>
      <c r="B39" s="51" t="s">
        <v>92</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93</v>
      </c>
      <c r="B48" s="30"/>
      <c r="C48" s="30"/>
      <c r="D48" s="30"/>
      <c r="E48" s="30"/>
      <c r="F48" s="30"/>
      <c r="G48" s="30"/>
      <c r="H48" s="30"/>
      <c r="I48" s="30"/>
      <c r="J48" s="30"/>
    </row>
    <row r="51" spans="1:10" x14ac:dyDescent="0.25">
      <c r="A51" s="50" t="s">
        <v>94</v>
      </c>
      <c r="B51" s="30"/>
      <c r="C51" s="30"/>
      <c r="D51" s="30"/>
      <c r="E51" s="56"/>
      <c r="F51" s="30"/>
      <c r="G51" s="30"/>
      <c r="H51" s="30"/>
      <c r="I51" s="30"/>
      <c r="J51" s="30"/>
    </row>
    <row r="53" spans="1:10" x14ac:dyDescent="0.25">
      <c r="A53" s="50" t="s">
        <v>95</v>
      </c>
      <c r="B53" s="30"/>
      <c r="C53" s="30"/>
      <c r="D53" s="30"/>
      <c r="E53" s="56"/>
      <c r="F53" s="30"/>
      <c r="G53" s="30"/>
      <c r="H53" s="30"/>
      <c r="I53" s="30"/>
      <c r="J53" s="30"/>
    </row>
    <row r="100" spans="1:1" ht="15.75" x14ac:dyDescent="0.25">
      <c r="A100" t="s">
        <v>96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2025-02-03T08:12:35Z</dcterms:modified>
</cp:coreProperties>
</file>