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defaultThemeVersion="166925"/>
  <xr:revisionPtr revIDLastSave="0" documentId="8_{0F734407-0E4D-42EE-8B80-D58BDDE4D144}" xr6:coauthVersionLast="36" xr6:coauthVersionMax="36" xr10:uidLastSave="{00000000-0000-0000-0000-000000000000}"/>
  <bookViews>
    <workbookView xWindow="0" yWindow="0" windowWidth="25200" windowHeight="11730" tabRatio="884" activeTab="3" xr2:uid="{00000000-000D-0000-FFFF-FFFF00000000}"/>
  </bookViews>
  <sheets>
    <sheet name="Vertinimo tvarka ir sąlygos" sheetId="13" r:id="rId1"/>
    <sheet name="EN vertinimas (pildo tiekėjai)" sheetId="20" r:id="rId2"/>
    <sheet name="Specialieji reikalavimai" sheetId="9" r:id="rId3"/>
    <sheet name="Techninė specifikacija" sheetId="3" r:id="rId4"/>
    <sheet name="Pasiūlymų suvestinė_Bendra" sheetId="16" r:id="rId5"/>
    <sheet name="Pasiūlymų suvestinė_Koreguota" sheetId="21" r:id="rId6"/>
    <sheet name="Pasiūlymų vertinimo rezultatai" sheetId="18" r:id="rId7"/>
    <sheet name="Sheet6" sheetId="8" state="hidden" r:id="rId8"/>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40" i="13" l="1"/>
  <c r="D39" i="13"/>
  <c r="D13" i="18" l="1"/>
  <c r="D12" i="18"/>
  <c r="C13" i="18"/>
  <c r="C12" i="18"/>
  <c r="B13" i="18"/>
  <c r="B12" i="18"/>
  <c r="C10" i="20" l="1"/>
  <c r="C11" i="20"/>
  <c r="C6" i="20"/>
  <c r="D4" i="21" l="1"/>
  <c r="C4" i="21"/>
  <c r="B4" i="21"/>
  <c r="D5" i="21" l="1"/>
  <c r="D4" i="18" s="1"/>
  <c r="C5" i="21"/>
  <c r="C4" i="18" s="1"/>
  <c r="B5" i="21"/>
  <c r="B4" i="18" s="1"/>
  <c r="B3" i="18" l="1"/>
  <c r="C3" i="18"/>
  <c r="D3" i="18"/>
  <c r="B8" i="18"/>
  <c r="C8" i="18"/>
  <c r="D8" i="18"/>
  <c r="B9" i="18"/>
  <c r="C9" i="18"/>
  <c r="D9" i="18"/>
  <c r="B10" i="18"/>
  <c r="C10" i="18"/>
  <c r="D10" i="18"/>
  <c r="B11" i="18"/>
  <c r="C11" i="18"/>
  <c r="D11" i="18"/>
  <c r="C9" i="20" l="1"/>
  <c r="C8" i="20"/>
  <c r="C7" i="20"/>
  <c r="D36" i="13" l="1"/>
  <c r="D37" i="13"/>
  <c r="D38" i="13"/>
  <c r="D35" i="13"/>
  <c r="H15" i="13" l="1"/>
  <c r="H14" i="13"/>
  <c r="D7" i="18" l="1"/>
  <c r="C7" i="18"/>
  <c r="B7" i="18"/>
  <c r="B5" i="18"/>
  <c r="D6" i="18"/>
  <c r="C6" i="18"/>
  <c r="B6" i="18"/>
  <c r="C5" i="18"/>
  <c r="D5" i="18"/>
  <c r="B14" i="18" l="1"/>
  <c r="C14" i="18"/>
  <c r="D14" i="18"/>
  <c r="D15" i="18" s="1"/>
  <c r="C15" i="18" l="1"/>
  <c r="B15" i="18"/>
</calcChain>
</file>

<file path=xl/sharedStrings.xml><?xml version="1.0" encoding="utf-8"?>
<sst xmlns="http://schemas.openxmlformats.org/spreadsheetml/2006/main" count="339" uniqueCount="301">
  <si>
    <t>Vertinimo sąlygos</t>
  </si>
  <si>
    <t>Ekonominis pranašumas už kiekvienus papildomos garantijos metus (EpPG)</t>
  </si>
  <si>
    <t>%</t>
  </si>
  <si>
    <t>Minimalus garantinis laikotarpis (gamintojo garantija arba garantija pagal įstatymą) (MGL)</t>
  </si>
  <si>
    <t>metai</t>
  </si>
  <si>
    <t>PASIŪLYMŲ VERTINIMAS</t>
  </si>
  <si>
    <r>
      <t xml:space="preserve">1. Perkančiosios organizacijos neatmesti pasiūlymai vertinami taikant ekonomiškai naudingiausio pasiūlymo vertinimo kriterijus, kai vertinama </t>
    </r>
    <r>
      <rPr>
        <b/>
        <sz val="12"/>
        <color theme="1"/>
        <rFont val="Times New Roman"/>
        <family val="1"/>
      </rPr>
      <t>kaina ir kokybė.</t>
    </r>
  </si>
  <si>
    <t>2. Ekonomiškai naudingiausias pasiūlymas – tai pasiūlymas, kurio balų suma, apskaičiuota pagal toliau nustatytus pasiūlymų vertinimo kriterijus ir sąlygas, yra didžiausia.</t>
  </si>
  <si>
    <t>Numatytų vertinimo kriterijų lyginamieji svoriai:</t>
  </si>
  <si>
    <t>1) Kaina (K)</t>
  </si>
  <si>
    <t>2) Techniniai pranašumai (T)</t>
  </si>
  <si>
    <t>Vertinimo kriterijai ir jų parametrų lyginamieji svoriai:</t>
  </si>
  <si>
    <t>Vertinimo kriterijai</t>
  </si>
  <si>
    <t>Lyginamasis svoris ekonominio naudingumo įvertinime</t>
  </si>
  <si>
    <t>Kaina (K)</t>
  </si>
  <si>
    <t>X =</t>
  </si>
  <si>
    <t>Techniniai pranašumai (T)</t>
  </si>
  <si>
    <t>Y =</t>
  </si>
  <si>
    <t>Nr.</t>
  </si>
  <si>
    <t>Parametrai</t>
  </si>
  <si>
    <t>Formulės rūšis</t>
  </si>
  <si>
    <t>Parametro lyginamasis svoris</t>
  </si>
  <si>
    <t>T1</t>
  </si>
  <si>
    <t>Statinis:
(yra/nėra)</t>
  </si>
  <si>
    <t>L1 =</t>
  </si>
  <si>
    <t>Įrašyti parametro vertę: yra / nėra</t>
  </si>
  <si>
    <t>T2</t>
  </si>
  <si>
    <t>L2 =</t>
  </si>
  <si>
    <t>T3</t>
  </si>
  <si>
    <t>L3 =</t>
  </si>
  <si>
    <t>T4</t>
  </si>
  <si>
    <t>L4 =</t>
  </si>
  <si>
    <t>E = K + T</t>
  </si>
  <si>
    <t>Jei siūlomas objektas turi nurodytą pranašumą gauna maksimalų balų skaičių pagal lyginamąjį svorį:</t>
  </si>
  <si>
    <t>T1 = L1 =</t>
  </si>
  <si>
    <t>T2 = L2 =</t>
  </si>
  <si>
    <t>T3 = L3 =</t>
  </si>
  <si>
    <t>T4 = L4 =</t>
  </si>
  <si>
    <t>Jei siūlomas objektas neturi nurodyto pranašumo gauna 0 balų:</t>
  </si>
  <si>
    <t>Siūlomas techninis funkcionalumas</t>
  </si>
  <si>
    <t>Pasirinkti (Yra / Nėra) parametro reikšmę</t>
  </si>
  <si>
    <t>Siūlomos prekės garantinis laikotarpis</t>
  </si>
  <si>
    <t>Pasirinkti garantinį laikotarpį</t>
  </si>
  <si>
    <t>Terminas</t>
  </si>
  <si>
    <t>Siūlomas prietaiso garantinis laikotarpis*</t>
  </si>
  <si>
    <t>* Garantijos laikotarpiu tiekėjas teisės aktų nustatyta tvarka nemokamai:</t>
  </si>
  <si>
    <t xml:space="preserve">1. atlieka prekės techninę priežiūrą (įskaitant techninei priežiūrai atlikti reikalingas detales ir/arba medžiagas); </t>
  </si>
  <si>
    <t>2. atlieka garantijos sąlygas atitinkančių gedimų (jei jie nutiko naudojant įrangą pagal paskirtį, laikantis pateiktų instrukcijų bei nurodytų eksploatavimo sąlygų) šalinimą;</t>
  </si>
  <si>
    <t>3. informuoja pirkėją apie prevencinius veiksmus (jei tokių būtina imtis);</t>
  </si>
  <si>
    <t>4. teikia pirkėjui išsamias konsultacijas ir paaiškinimus;</t>
  </si>
  <si>
    <t>5. gedimo atveju atvyksta remontuoti ne vėliau kaip per 48 (keturiasdešimt aštuonias) valandas nuo pranešimo apie prekės gedimą gavimo;</t>
  </si>
  <si>
    <t>SPECIALIEJI REIKALAVIMAI:</t>
  </si>
  <si>
    <t>1.</t>
  </si>
  <si>
    <t>2.</t>
  </si>
  <si>
    <t>3.</t>
  </si>
  <si>
    <t>4.</t>
  </si>
  <si>
    <t>5.</t>
  </si>
  <si>
    <t>6.</t>
  </si>
  <si>
    <t>7.</t>
  </si>
  <si>
    <t>Kartu su įranga pateikiama dokumentacija:</t>
  </si>
  <si>
    <t>2. Serviso dokumentacija lietuvių arba anglų kalba.</t>
  </si>
  <si>
    <t>3. Periodiškai atliekamų techninės priežiūros (TP) darbų sąvadas, su nuorodomis į gamintojo techninės eksploatacijos dokumentus. Reglamente taip pat nurodoma: TP periodiškumas, darbo priemonės, dalys ir medžiagos, reikalingos TP atlikti, bei jos darbų trukmė. Jei gamintojas TP nereglamentuoja - vietoje reglamento Tiekėjas pateikia pažymą, jog gamintojas TP nenumato.</t>
  </si>
  <si>
    <t>4. Valymo - dezinfekavimo instrukcija, kurioje aprašoma valymo-dezinfekavimo procedūra ir periodiškumas, detalus naudojamų medžiagų ir priemonių sąrašas. Visos nurodomos priemonės privalo būti registruotos Lietuvoje.</t>
  </si>
  <si>
    <t>Prekių maitinimo šaltinis turi atitikti Lietuvoje naudojamus elektros tinklo standartus.</t>
  </si>
  <si>
    <t>Personalo mokymai (po apmokymų pateikti apmokymų aktą / sertifikatą arba kitą mokymų faktą įrodantį dokumentą):</t>
  </si>
  <si>
    <t>Tiekėjo pasiūlymas:</t>
  </si>
  <si>
    <t>Eil. nr.</t>
  </si>
  <si>
    <t>Reikalaujamo parametro reikšmė</t>
  </si>
  <si>
    <t>Tiekėjas 1</t>
  </si>
  <si>
    <t>Tiekėjas 2</t>
  </si>
  <si>
    <t>Tiekėjas 3</t>
  </si>
  <si>
    <r>
      <t>Pasiūlymo kaina (Pk</t>
    </r>
    <r>
      <rPr>
        <b/>
        <vertAlign val="subscript"/>
        <sz val="12"/>
        <color theme="1"/>
        <rFont val="Times New Roman"/>
        <family val="1"/>
      </rPr>
      <t>n</t>
    </r>
    <r>
      <rPr>
        <b/>
        <sz val="12"/>
        <color theme="1"/>
        <rFont val="Times New Roman"/>
        <family val="1"/>
      </rPr>
      <t>), € su PVM</t>
    </r>
  </si>
  <si>
    <r>
      <t>Siūlomas garantinis laikotarpis (T</t>
    </r>
    <r>
      <rPr>
        <b/>
        <vertAlign val="subscript"/>
        <sz val="12"/>
        <color theme="1"/>
        <rFont val="Times New Roman"/>
        <family val="1"/>
      </rPr>
      <t>n</t>
    </r>
    <r>
      <rPr>
        <b/>
        <sz val="12"/>
        <color theme="1"/>
        <rFont val="Times New Roman"/>
        <family val="1"/>
      </rPr>
      <t>GL), metai</t>
    </r>
  </si>
  <si>
    <r>
      <t>Techninis pranašumas T1 (T1</t>
    </r>
    <r>
      <rPr>
        <b/>
        <vertAlign val="subscript"/>
        <sz val="12"/>
        <color theme="1"/>
        <rFont val="Times New Roman"/>
        <family val="1"/>
      </rPr>
      <t>n</t>
    </r>
    <r>
      <rPr>
        <b/>
        <sz val="12"/>
        <color theme="1"/>
        <rFont val="Times New Roman"/>
        <family val="1"/>
      </rPr>
      <t>)</t>
    </r>
  </si>
  <si>
    <r>
      <t>Techninis pranašumas T2 (T2</t>
    </r>
    <r>
      <rPr>
        <b/>
        <vertAlign val="subscript"/>
        <sz val="12"/>
        <color theme="1"/>
        <rFont val="Times New Roman"/>
        <family val="1"/>
      </rPr>
      <t>n</t>
    </r>
    <r>
      <rPr>
        <b/>
        <sz val="12"/>
        <color theme="1"/>
        <rFont val="Times New Roman"/>
        <family val="1"/>
      </rPr>
      <t>)</t>
    </r>
  </si>
  <si>
    <r>
      <t>Techninis pranašumas T3 (T3</t>
    </r>
    <r>
      <rPr>
        <b/>
        <vertAlign val="subscript"/>
        <sz val="12"/>
        <color theme="1"/>
        <rFont val="Times New Roman"/>
        <family val="1"/>
      </rPr>
      <t>n</t>
    </r>
    <r>
      <rPr>
        <b/>
        <sz val="12"/>
        <color theme="1"/>
        <rFont val="Times New Roman"/>
        <family val="1"/>
      </rPr>
      <t>)</t>
    </r>
  </si>
  <si>
    <r>
      <t>Techninis pranašumas T4 (T4</t>
    </r>
    <r>
      <rPr>
        <b/>
        <vertAlign val="subscript"/>
        <sz val="12"/>
        <color theme="1"/>
        <rFont val="Times New Roman"/>
        <family val="1"/>
      </rPr>
      <t>n</t>
    </r>
    <r>
      <rPr>
        <b/>
        <sz val="12"/>
        <color theme="1"/>
        <rFont val="Times New Roman"/>
        <family val="1"/>
      </rPr>
      <t>)</t>
    </r>
  </si>
  <si>
    <t>Žymėjimų paaiškinimai:</t>
  </si>
  <si>
    <r>
      <rPr>
        <b/>
        <sz val="12"/>
        <color theme="1"/>
        <rFont val="Times New Roman"/>
        <family val="1"/>
      </rPr>
      <t>Pk</t>
    </r>
    <r>
      <rPr>
        <b/>
        <vertAlign val="subscript"/>
        <sz val="12"/>
        <color theme="1"/>
        <rFont val="Times New Roman"/>
        <family val="1"/>
      </rPr>
      <t>n</t>
    </r>
    <r>
      <rPr>
        <b/>
        <sz val="12"/>
        <color theme="1"/>
        <rFont val="Times New Roman"/>
        <family val="1"/>
      </rPr>
      <t xml:space="preserve"> </t>
    </r>
    <r>
      <rPr>
        <sz val="12"/>
        <color theme="1"/>
        <rFont val="Times New Roman"/>
        <family val="1"/>
      </rPr>
      <t>- Tiekėjo n siūlomo medicinos prietaiso kaina (€ su PVM), nurodyta komerciniame pasiūlyme.</t>
    </r>
  </si>
  <si>
    <r>
      <rPr>
        <b/>
        <sz val="12"/>
        <color theme="1"/>
        <rFont val="Times New Roman"/>
        <family val="1"/>
      </rPr>
      <t>T</t>
    </r>
    <r>
      <rPr>
        <b/>
        <vertAlign val="subscript"/>
        <sz val="12"/>
        <color theme="1"/>
        <rFont val="Times New Roman"/>
        <family val="1"/>
      </rPr>
      <t>n</t>
    </r>
    <r>
      <rPr>
        <b/>
        <sz val="12"/>
        <color theme="1"/>
        <rFont val="Times New Roman"/>
        <family val="1"/>
      </rPr>
      <t>GL</t>
    </r>
    <r>
      <rPr>
        <sz val="12"/>
        <color theme="1"/>
        <rFont val="Times New Roman"/>
        <family val="1"/>
      </rPr>
      <t xml:space="preserve"> - Tiekėjo n siūlomas prietaiso garantinis laikotarpis (metais). Minimalus garantinis laikorpis yra 3 m., tačiau kiekvienas Tiekėjas gali duoti papildomą garantiją už kurią gaus ekonominį pranašumą, t.y. už kiekvienus papildomus metus Tiekėjui bus minusuojami 6 % nuo pasiūlymo kainos.</t>
    </r>
  </si>
  <si>
    <r>
      <t>Ekonominis pranašumas už suteiktą papildomą garantiją, € su PVM (EpPG</t>
    </r>
    <r>
      <rPr>
        <vertAlign val="subscript"/>
        <sz val="12"/>
        <rFont val="Times New Roman"/>
        <family val="1"/>
      </rPr>
      <t>n</t>
    </r>
    <r>
      <rPr>
        <sz val="12"/>
        <rFont val="Times New Roman"/>
        <family val="1"/>
      </rPr>
      <t>)</t>
    </r>
  </si>
  <si>
    <t>Žymėjimų paaiškinimai ir formulės:</t>
  </si>
  <si>
    <r>
      <rPr>
        <b/>
        <sz val="12"/>
        <color theme="1"/>
        <rFont val="Times New Roman"/>
        <family val="1"/>
      </rPr>
      <t>EpPG</t>
    </r>
    <r>
      <rPr>
        <b/>
        <vertAlign val="subscript"/>
        <sz val="12"/>
        <color theme="1"/>
        <rFont val="Times New Roman"/>
        <family val="1"/>
      </rPr>
      <t>n</t>
    </r>
    <r>
      <rPr>
        <b/>
        <sz val="12"/>
        <color theme="1"/>
        <rFont val="Times New Roman"/>
        <family val="1"/>
      </rPr>
      <t xml:space="preserve"> </t>
    </r>
    <r>
      <rPr>
        <sz val="12"/>
        <color theme="1"/>
        <rFont val="Times New Roman"/>
        <family val="1"/>
      </rPr>
      <t>- Tiekėjo n gaunamas ekonominis pranašumas už suteiktą papildomą garantiją, € su PVM.</t>
    </r>
  </si>
  <si>
    <r>
      <rPr>
        <b/>
        <sz val="12"/>
        <color theme="1"/>
        <rFont val="Times New Roman"/>
        <family val="1"/>
      </rPr>
      <t>KPK</t>
    </r>
    <r>
      <rPr>
        <b/>
        <vertAlign val="subscript"/>
        <sz val="12"/>
        <color theme="1"/>
        <rFont val="Times New Roman"/>
        <family val="1"/>
      </rPr>
      <t>n</t>
    </r>
    <r>
      <rPr>
        <sz val="12"/>
        <color theme="1"/>
        <rFont val="Times New Roman"/>
        <family val="1"/>
      </rPr>
      <t xml:space="preserve"> - Tiekėjo n koreguota pasiūlo kaina, € su PVM.</t>
    </r>
  </si>
  <si>
    <t>Formulės:</t>
  </si>
  <si>
    <r>
      <rPr>
        <b/>
        <i/>
        <sz val="12"/>
        <rFont val="Times New Roman"/>
        <family val="1"/>
      </rPr>
      <t>EpPG</t>
    </r>
    <r>
      <rPr>
        <b/>
        <i/>
        <vertAlign val="subscript"/>
        <sz val="12"/>
        <rFont val="Times New Roman"/>
        <family val="1"/>
      </rPr>
      <t>n</t>
    </r>
    <r>
      <rPr>
        <i/>
        <sz val="12"/>
        <rFont val="Times New Roman"/>
        <family val="1"/>
      </rPr>
      <t xml:space="preserve"> = (T</t>
    </r>
    <r>
      <rPr>
        <i/>
        <vertAlign val="subscript"/>
        <sz val="12"/>
        <rFont val="Times New Roman"/>
        <family val="1"/>
      </rPr>
      <t>n</t>
    </r>
    <r>
      <rPr>
        <i/>
        <sz val="12"/>
        <rFont val="Times New Roman"/>
        <family val="1"/>
      </rPr>
      <t>GL  - MGL) x (Pk</t>
    </r>
    <r>
      <rPr>
        <i/>
        <vertAlign val="subscript"/>
        <sz val="12"/>
        <rFont val="Times New Roman"/>
        <family val="1"/>
      </rPr>
      <t>n</t>
    </r>
    <r>
      <rPr>
        <i/>
        <sz val="12"/>
        <rFont val="Times New Roman"/>
        <family val="1"/>
      </rPr>
      <t xml:space="preserve"> x (EpPG/100))</t>
    </r>
  </si>
  <si>
    <r>
      <rPr>
        <b/>
        <i/>
        <sz val="12"/>
        <rFont val="Times New Roman"/>
        <family val="1"/>
      </rPr>
      <t>KPK</t>
    </r>
    <r>
      <rPr>
        <b/>
        <i/>
        <vertAlign val="subscript"/>
        <sz val="12"/>
        <rFont val="Times New Roman"/>
        <family val="1"/>
      </rPr>
      <t>n</t>
    </r>
    <r>
      <rPr>
        <i/>
        <sz val="12"/>
        <rFont val="Times New Roman"/>
        <family val="1"/>
      </rPr>
      <t xml:space="preserve"> = Pk</t>
    </r>
    <r>
      <rPr>
        <i/>
        <vertAlign val="subscript"/>
        <sz val="12"/>
        <rFont val="Times New Roman"/>
        <family val="1"/>
      </rPr>
      <t>n</t>
    </r>
    <r>
      <rPr>
        <i/>
        <sz val="12"/>
        <rFont val="Times New Roman"/>
        <family val="1"/>
      </rPr>
      <t xml:space="preserve">  - EpPG</t>
    </r>
    <r>
      <rPr>
        <i/>
        <vertAlign val="subscript"/>
        <sz val="12"/>
        <rFont val="Times New Roman"/>
        <family val="1"/>
      </rPr>
      <t>n</t>
    </r>
  </si>
  <si>
    <r>
      <t>Pasiūlymo kaina (Pk</t>
    </r>
    <r>
      <rPr>
        <vertAlign val="subscript"/>
        <sz val="12"/>
        <color theme="1"/>
        <rFont val="Times New Roman"/>
        <family val="1"/>
      </rPr>
      <t>n</t>
    </r>
    <r>
      <rPr>
        <sz val="12"/>
        <color theme="1"/>
        <rFont val="Times New Roman"/>
        <family val="1"/>
      </rPr>
      <t>), € su PVM</t>
    </r>
  </si>
  <si>
    <r>
      <t>Pasiūlymo kainos balas (PkB</t>
    </r>
    <r>
      <rPr>
        <vertAlign val="subscript"/>
        <sz val="12"/>
        <color theme="1"/>
        <rFont val="Times New Roman"/>
        <family val="1"/>
      </rPr>
      <t>n</t>
    </r>
    <r>
      <rPr>
        <sz val="12"/>
        <color theme="1"/>
        <rFont val="Times New Roman"/>
        <family val="1"/>
      </rPr>
      <t>)</t>
    </r>
  </si>
  <si>
    <r>
      <t>Koreguotos pasiūlymo kainos balas (KPkB</t>
    </r>
    <r>
      <rPr>
        <vertAlign val="subscript"/>
        <sz val="12"/>
        <color theme="1"/>
        <rFont val="Times New Roman"/>
        <family val="1"/>
      </rPr>
      <t>n</t>
    </r>
    <r>
      <rPr>
        <sz val="12"/>
        <color theme="1"/>
        <rFont val="Times New Roman"/>
        <family val="1"/>
      </rPr>
      <t>)</t>
    </r>
  </si>
  <si>
    <r>
      <t>Ekonominių pranašumų balas (T</t>
    </r>
    <r>
      <rPr>
        <vertAlign val="subscript"/>
        <sz val="12"/>
        <rFont val="Times New Roman"/>
        <family val="1"/>
      </rPr>
      <t>n</t>
    </r>
    <r>
      <rPr>
        <sz val="12"/>
        <rFont val="Times New Roman"/>
        <family val="1"/>
      </rPr>
      <t>)</t>
    </r>
  </si>
  <si>
    <r>
      <t>T1</t>
    </r>
    <r>
      <rPr>
        <vertAlign val="subscript"/>
        <sz val="12"/>
        <color theme="1"/>
        <rFont val="Times New Roman"/>
        <family val="1"/>
      </rPr>
      <t>n</t>
    </r>
  </si>
  <si>
    <r>
      <t>T2</t>
    </r>
    <r>
      <rPr>
        <vertAlign val="subscript"/>
        <sz val="12"/>
        <rFont val="Times New Roman"/>
        <family val="1"/>
      </rPr>
      <t>n</t>
    </r>
  </si>
  <si>
    <r>
      <t>T3</t>
    </r>
    <r>
      <rPr>
        <vertAlign val="subscript"/>
        <sz val="12"/>
        <rFont val="Times New Roman"/>
        <family val="1"/>
      </rPr>
      <t>n</t>
    </r>
  </si>
  <si>
    <r>
      <t>T4</t>
    </r>
    <r>
      <rPr>
        <vertAlign val="subscript"/>
        <sz val="12"/>
        <rFont val="Times New Roman"/>
        <family val="1"/>
      </rPr>
      <t>n</t>
    </r>
  </si>
  <si>
    <r>
      <t>Ekonominio naudingumo (E</t>
    </r>
    <r>
      <rPr>
        <vertAlign val="subscript"/>
        <sz val="12"/>
        <color theme="1"/>
        <rFont val="Times New Roman"/>
        <family val="1"/>
      </rPr>
      <t>n</t>
    </r>
    <r>
      <rPr>
        <sz val="12"/>
        <color theme="1"/>
        <rFont val="Times New Roman"/>
        <family val="1"/>
      </rPr>
      <t>) balas</t>
    </r>
  </si>
  <si>
    <t>Tiekėjų pasiūlymų reitingavimas*</t>
  </si>
  <si>
    <t>* Reitingavimas vyksta automatiškai. Tuo atveju jei kelių tiekėjų Ekonominio naudingumo balas (E) sutampa, tokiu atveju PO laimėtoją pasirenka pagal pirkimo dokumentuose nustatytas sąlygas ir VPĮ.</t>
  </si>
  <si>
    <t>Taip</t>
  </si>
  <si>
    <t>Ne</t>
  </si>
  <si>
    <t>Tiekėjo siūlomos įrangos parametrų reikšmės (įrašomos tikslios ir konkrečios reikšmės)</t>
  </si>
  <si>
    <t>Failo, dokumento pavadinimas ir puslapio Nr., pažymintis vietą, kurioje yra siūlomus techninius parametrus patvirtinantys dokumentai, siūlomos prekės katalogo numeris</t>
  </si>
  <si>
    <t>3.1.</t>
  </si>
  <si>
    <t>3.2.</t>
  </si>
  <si>
    <r>
      <t xml:space="preserve"> Siūlomi techniniai funkcionalumai (</t>
    </r>
    <r>
      <rPr>
        <b/>
        <sz val="12"/>
        <color rgb="FFFF0000"/>
        <rFont val="Times New Roman"/>
        <family val="1"/>
      </rPr>
      <t>Pildo Tiekėjas</t>
    </r>
    <r>
      <rPr>
        <b/>
        <sz val="12"/>
        <color theme="1"/>
        <rFont val="Times New Roman"/>
        <family val="1"/>
      </rPr>
      <t>):</t>
    </r>
  </si>
  <si>
    <t>Į pasiūlymo kainą turi būti įskaičiuotas įrangos pristatymas į Lietuvos sveikatos mokslų universiteto ligoninės Kauno klinikų sandėlį, pervežimas iš sandėlio į instaliavimo vietą, instaliavimas, po instaliavimo likusių įpakavimo medžiagų išvežimas (utilizavimas) ir personalo apmokymas.</t>
  </si>
  <si>
    <r>
      <t>Koreguota pasiūlymo kaina (KPK</t>
    </r>
    <r>
      <rPr>
        <vertAlign val="subscript"/>
        <sz val="12"/>
        <color theme="1"/>
        <rFont val="Times New Roman"/>
        <family val="1"/>
      </rPr>
      <t>n</t>
    </r>
    <r>
      <rPr>
        <sz val="12"/>
        <color theme="1"/>
        <rFont val="Times New Roman"/>
        <family val="1"/>
      </rPr>
      <t>), € su PVM</t>
    </r>
  </si>
  <si>
    <t>Failo, dokumento pavadinimas ir puslapio Nr., pažymintis vietą, kurioje yra siūlomą techninį pranašumą patvirtinantys dokumentai, siūlomos prekės katalogo numeris</t>
  </si>
  <si>
    <r>
      <t>Koreguota pasiūlymo kaina, € su PVM (KPK</t>
    </r>
    <r>
      <rPr>
        <vertAlign val="subscript"/>
        <sz val="12"/>
        <rFont val="Times New Roman"/>
        <family val="1"/>
      </rPr>
      <t>n</t>
    </r>
    <r>
      <rPr>
        <sz val="12"/>
        <rFont val="Times New Roman"/>
        <family val="1"/>
      </rPr>
      <t>)</t>
    </r>
  </si>
  <si>
    <t>4. Pasiūlymo ekonominio naudingumo (kainos ir kokybės santykio) apskaičiavimo tvarka (formulė) yra pateikiama žemiau:</t>
  </si>
  <si>
    <t>4.1. Pasiūlymo ekonominis naudingumas (E) apskaičiuojamas sudedant tiekėjo pasiūlymo kainos (K) ir techninių pranašumų (T) balus:</t>
  </si>
  <si>
    <t>4.4. Techninių pranašumų (T) balai apskaičiuojami visų techninių kriterijų parametrų įvertinimų sumą padauginant iš techninių pranašumų lyginamojo svorio (Y):</t>
  </si>
  <si>
    <t>4.2. Pasiūlymo kainos (K) balai apskaičiuojami mažiausios pasiūlytos kainos (Kmin) ir vertinamo pasiūlymo kainos (Kv) santykį padauginant iš kainos lyginamojo svorio (X):</t>
  </si>
  <si>
    <t>4.5. Laimėjusiu Pasiūlymu bus pripažintas Pasiūlymas, atitinkantis visus Pirkimo dokumentuose nustatytus reikalavimus, kurio ekonominis naudingumas (E) bus didžiausias.</t>
  </si>
  <si>
    <t>4.6. Tais atvejais, kai kelių dalyvių pasiūlymų ekonominis naudingumas yra vienodas, nustatant pasiūlymų eilę, pirmesnis į šią eilę įrašomas dalyvis, kurio pasiūlymas pateiktas anksčiausiai.</t>
  </si>
  <si>
    <r>
      <t xml:space="preserve">3. Didžiausia priimtina pasiūlymo kaina yra  </t>
    </r>
    <r>
      <rPr>
        <b/>
        <sz val="12"/>
        <color rgb="FFFF0000"/>
        <rFont val="Times New Roman"/>
        <family val="1"/>
        <charset val="186"/>
      </rPr>
      <t>Eur (su PVM</t>
    </r>
    <r>
      <rPr>
        <sz val="12"/>
        <color rgb="FFFF0000"/>
        <rFont val="Times New Roman"/>
        <family val="1"/>
        <charset val="186"/>
      </rPr>
      <t>)</t>
    </r>
    <r>
      <rPr>
        <sz val="12"/>
        <color theme="1"/>
        <rFont val="Times New Roman"/>
        <family val="1"/>
      </rPr>
      <t>. Šią kainą viršijantys pasiūlymai bus atmesti.</t>
    </r>
  </si>
  <si>
    <t>T5</t>
  </si>
  <si>
    <t>L5 =</t>
  </si>
  <si>
    <t>T6</t>
  </si>
  <si>
    <t>L6 =</t>
  </si>
  <si>
    <t>4.3. Kadangi siūlomo objekto T1, T2, T3, T4, T5 ir T6 techniniai parametrai neturi skaitinių išraiškų (yra arba nėra), todėl parametrų įvertinimas apskaičiuojamas pagal metodiką:</t>
  </si>
  <si>
    <t>T5 = L5 =</t>
  </si>
  <si>
    <t>T6 = L6 =</t>
  </si>
  <si>
    <t>1. Sistema automatiškai suranda ir parenka ryškiausią 2D kadrą per iš anksto nustatytą peržiūros laiką po sustabdymo. Peržiūros laiką gali reguliuoti vartotojas.
2. Sistema automatiškai suranda ir parenka kadrą spalvinio doplerio režime su geriausiu spalviniu užpildymu sustabdžius vaizdą. Peržiūros laiką gali reguliuoti vartotojas. Turi veikti spalvinio doplerio ir spalvinio/spektrinio doplerio režimuose.</t>
  </si>
  <si>
    <t>Viešojo pirkimo komisijai pareikalavus, techninių parametrų atitikimo įvertinimui, turi būti pateikti siūlomų prekių pavyzdžiai.</t>
  </si>
  <si>
    <t>Siūlomos prekės privalo turėti CE sertifikatą arba EB deklaraciją.</t>
  </si>
  <si>
    <r>
      <t>Tiekėjas turi būti siūlomos įrangos gamintojas arba oficialus siūlomos įrangos gamintojo įgaliotasis atstovas, arba turi turėti rašytinį susitarimą su tokiu įgaliotuoju atstovu dėl prekybos šia įranga ir su pasiūlymu turi pateikti tai patvirtinantį dokumentą</t>
    </r>
    <r>
      <rPr>
        <b/>
        <sz val="12"/>
        <color theme="1"/>
        <rFont val="Times New Roman"/>
        <family val="1"/>
        <charset val="186"/>
      </rPr>
      <t>*</t>
    </r>
    <r>
      <rPr>
        <sz val="12"/>
        <color theme="1"/>
        <rFont val="Times New Roman"/>
        <family val="1"/>
      </rPr>
      <t>. Tiekėjas turi turėti gamintojo įgaliojimą atlikti siūlomos įrangos instaliavimą ir garantinį aptarnavimą arba turi turėti rašytinį susitarimą su kitu ūkio subjektu, kuris yra gamintojo įgaliotas atlikti šios įrangos instaliavimą ir garantinį aptarnavimą. Tiekėjas dokumentus, įrodančius, kad pirkimo sutartį vykdys turėdami teisę instaliuoti ir teikti garantinį aptarnavimą, privalo pristatyti kartu su prekėmis. Reikalavimas netaikomas kartu su įranga siūlomiems kompiuteriams ir periferinei įrangai (monitorius, klaviatūra, pelė, spausdintuvas, nepertraukiamos el. srovės šaltinis), t.y. Tiekėjas neprivalo būti siūlomo kompiuterio ir periferinės įrangos gamintojas arba būti oficialus siūlomo kompiuterio  ir periferinės įrangos gamintojo įgaliotasis atstovas, bei neprivalo turėti rašytinio susitarimo su siūlomo kompiuterio ir periferinės įrangos įgaliotuoju atstovu dėl prekybos.</t>
    </r>
  </si>
  <si>
    <t>1. Naudojimo instrukcija lietuvių ir anglų kalba.</t>
  </si>
  <si>
    <t>5. CE sertifikato arba EB deklaracijos kopija. Pateikiant EB deklaracijos kopiją, kad pasiūlyta prekė atitiks reikiamus standartus, bei prekės klasei būtinus reglamentus, kartu pateikiami ir techniniai dokumentai, pagrindžiantys prekės atitiktį reikiamiems standartams bei reglamentams.</t>
  </si>
  <si>
    <t>6. Gamintojo įgaliojimas atlikti siūlomos įrangos instaliavimą ir garantinį aptarnavimą arba rašytinis susitarimas su kitu ūkio subjektu, kuris yra gamintojo įgaliotas atlikti šios įrangos instaliavimą ir garantinį aptarnavimą.</t>
  </si>
  <si>
    <t>1. Mokymai iki 10-ies medicininio personalo darbuotojų (mokymų trukmė: ne mažiau kaip 8 akademinės valandos (gali būti išskaidyti į kelias sesijas)),</t>
  </si>
  <si>
    <t>*</t>
  </si>
  <si>
    <t xml:space="preserve">Lietuvos Respublikos sveikatos apsaugos ministro 2010 m. gegužės 3 d. įsakymas Nr. V-383 ,,Dėl Medicinos prietaisų instaliavimo, naudojimo ir priežiūros tvarkos aprašo patvirtinimo”1 (toliau: Aprašas) nustato medicinos priemonių naudojimo ir priežiūros reikalavimus, kuriais privalo vadovautis sveikatos priežiūros įstaigos ir asmenys, naudojantys medicinos priemones, teikdami paslaugas sveikatos priežiūros įstaigoms, taip pat asmenys, atliekantys medicinos priemonių priežiūrą. gydymo įstaigose. Šio įsakymo II skyriaus 6 d. nurodyta, kad Įstaigos gali pradėti naudoti tik Reglamento (ES) 2017/7452 arba In vitro diagnostikos medicinos priemonių saugos techninio reglamento (toliau: Reglamentas), kurį tvirtina sveikatos apsaugos ministras, reikalavimus atitinkančias medicinos priemones. Šio įsakymo III skyriaus 15 d. nurodyta, kad medicinos priemonę gali instaliuoti tik medicinos priemonės gamintojas arba medicinos priemonės gamintojo paskirtas asmuo. Vadovaujantis Apraše nurodytais reikalavimais, bei Reglamente nustatomos taisyklės dėl žmonėms skirtų medicinos priemonių ir šių priemonių priedų pateikimo rinkai, tiekimo rinkai ar naudojimo pradžios Sąjungoje visais atvejais pirkimo dokumentų specialiojoje dalyje privaloma nustatyti reikalavimą, kad Tiekėjas turi būti siūlomos įrangos gamintojas arba oficialus siūlomos įrangos gamintojo įgaliotasis atstovas, arba turi turėti rašytinį susitarimą su tokiu įgaliotuoju atstovu dėl prekybos šia įranga ir su pasiūlymu turi pateikti tai patvirtinantį dokumentą, bei turi turėti gamintojo įgaliojimą atlikti siūlomos įrangos instaliavimą ir garantinį aptarnavimą arba turi turėti rašytinį susitarimą su kitu ūkio subjektu, kuris yra gamintojo įgaliotas atlikti šios įrangos instaliavimą ir garantinį aptarnavimą. Tiekėjas šiuos dokumentus, įrodančius, kad pirkimo sutartį vykdys turėdami teisę instaliuoti ir teikti garantinį aptarnavimą, privalo pristatyti kartu su prekėmis (toliau: Reikalavimai).
Šie reikalavimai galioja tik toms medicinos priemonėms, kurios yra apibrėžtos Reglamente. Pagal Reglamentą medicinos priemonė – instrumentas, aparatas, įtaisas, programinė įranga, implantas, reagentas, medžiaga arba kitas gaminys, gamintojo numatytas naudoti pats vienas arba suderintas su kitomis priemonėmis ir skirtas žmogui vienu arba keliais toliau išdėstytais konkrečiais medicininiais tikslais:
1. diagnozuoti, vykdyti profilaktiką, stebėti, numatyti, prognozuoti, gydyti ar palengvinti ligą,
2. diagnozuoti, stebėti, gydyti traumą ar negalią, jas palengvinti arba kompensuoti,
3. tirti, visiškai pakeisti arba modifikuoti anatomiją arba fiziologinį ar patologinį procesą ar būklę,
4. suteikti informacijos atliekant iš žmogaus organizmo paimtų mėginių, įskaitant donorų organus, kraują ir audinius, in vitro tyrimus,
5. žmogaus organizmo iš vidaus ar išorės farmakologinėmis, imunologinėmis ar metabolinėmis priemonėmis, tačiau pastarosios gali būti naudojamos kaip pagalbinės priemonės jos veikimui užtikrinti.
6. priemonės, kuriomis kontroliuojamas apvaisinimas ar padedama apvaisinti;
Vadovaujantis išdėstytais argumentais konkrečiai šiam pirkimui privaloma specialiųjų pirkimo sąlygų 4 p. nustatyti šiame pagrindime suformuluotus reikalavimus.
</t>
  </si>
  <si>
    <t xml:space="preserve">1 https://e-seimas.lrs.lt/portal/legalAct/lt/TAD/TAIS.371838/asr </t>
  </si>
  <si>
    <t>2 https://eur-lex.europa.eu/legal-content/EN/LSU/?uri=CELEX%3A32017R0745</t>
  </si>
  <si>
    <t>1 pirkimo dalis. Ekspertinės klasės UG aparatas, kiekis 1 vnt.</t>
  </si>
  <si>
    <t>Bendri reikalavimai</t>
  </si>
  <si>
    <t>Sistemos komplektaciją sudaro</t>
  </si>
  <si>
    <t>1.1.</t>
  </si>
  <si>
    <t>1. Ultragarso tyrimų aparatas – 1 vnt.;</t>
  </si>
  <si>
    <t>2. Tūrinis (3D/4D) konveksinis daviklis – 1 vnt.;</t>
  </si>
  <si>
    <t>3. Tūrinis (3D/4D) endokavitalinis daviklis – 1 vnt.;</t>
  </si>
  <si>
    <t>4. Konveksinis (2D) daviklis Nr. 1 (aukšto dažnio) – 1 vnt.;</t>
  </si>
  <si>
    <t>5. Konveksinis (2D) daviklis Nr. 2 (žemo dažnio) – 1 vnt.;</t>
  </si>
  <si>
    <t>6. Linijinis daviklis – 1 vnt.;</t>
  </si>
  <si>
    <t>7. Nespalvoto vaizdo terminis spausdintuvas – 1 vnt.</t>
  </si>
  <si>
    <t>8. Daugkartinis biopsinės adatos nukreipiklis endokavitaliniam davikliui – 1 vnt.</t>
  </si>
  <si>
    <t>1.2.</t>
  </si>
  <si>
    <t>Taikymo sritys</t>
  </si>
  <si>
    <t>1. Akušeriniai tyrimai (I, II ir III nėštumo trimestrai), įskaitant daugiavaisį nėštumą;</t>
  </si>
  <si>
    <t>2. Vaisiaus širdies tyrimai;</t>
  </si>
  <si>
    <t>3. Ginekologiniai tyrimai (transabdominaliniai ir transvaginaliniai);</t>
  </si>
  <si>
    <t>4. Reprodukcinės medicinos tyrimai (folikulometrija);</t>
  </si>
  <si>
    <t>5. Dubens dugno tyrimai;</t>
  </si>
  <si>
    <t>6. Vidaus organų, smulkių kūno dalių ir kraujagyslių tyrimai.</t>
  </si>
  <si>
    <t xml:space="preserve">Reikalavimai ultragarso tyrimų aparatui </t>
  </si>
  <si>
    <t>Sistemos architektūra</t>
  </si>
  <si>
    <t>2.1.</t>
  </si>
  <si>
    <t>1. Mobili sistema su ratukais ir ratukų fiksacijos mechanizmu;</t>
  </si>
  <si>
    <t>2. ≥ 4 aktyvios jungtys ultragarsiniams davikliams prijungti;</t>
  </si>
  <si>
    <t>3. Vaizdo monitorius pritvirtintas ant pilnai artikuliuojančio šarnyrinio laikiklio (rankos) – pasukamas į šonus, palenkiamas, pakeliamas aukštyn/žemyn ir nulenkiamas transportavimo metu;</t>
  </si>
  <si>
    <t>4. Reguliuojamas valdymo pulto aukštis ir pasukimas;</t>
  </si>
  <si>
    <t>5. Integruotas atsarginio maitinimo akumuliatorius arba nepertraukiamo maitinimo šaltinis (UPS), leidžiantis išsaugoti tyrimo duomenis ir saugiai išjungti sistemą nutrūkus maitinimui;</t>
  </si>
  <si>
    <t>6. Sistemos dinaminis diapazonas ≥ 250 dB.</t>
  </si>
  <si>
    <t>1. LCD arba OLED (arba lygiavertės technologijos);</t>
  </si>
  <si>
    <t>2. Ekrano įstrižainė ≥ 60 cm (≥ 23,8 col.);</t>
  </si>
  <si>
    <t>3. Skiriamoji geba ≥ 1920×1080 vaizdo elementų.</t>
  </si>
  <si>
    <t>2.2.</t>
  </si>
  <si>
    <t>Vaizdo monitorius</t>
  </si>
  <si>
    <t>Lietimui jautrus sistemos funkcijų valdymo monitorius</t>
  </si>
  <si>
    <t>2.3.</t>
  </si>
  <si>
    <t>1. Ekrano įstrižainė ≥ 30 cm (≥ 12 col.);</t>
  </si>
  <si>
    <t>2. Skaitmeninė klaviatūra arba klaviatūra valdymo panelėje.</t>
  </si>
  <si>
    <t>Sistemos palaikomų daviklių dažnio diapazonas</t>
  </si>
  <si>
    <t>Palaikomas dažnių diapazonas ne siauresnis nei nuo 1,0 MHz iki 19,0 MHz</t>
  </si>
  <si>
    <t>2.4.</t>
  </si>
  <si>
    <t>Išorinės jungtys (arba lygiavertės)</t>
  </si>
  <si>
    <t>2.5.</t>
  </si>
  <si>
    <t>1. USB;</t>
  </si>
  <si>
    <t>2. HDMI arba DisplayPort;</t>
  </si>
  <si>
    <t>3. LAN.</t>
  </si>
  <si>
    <t>Darbo režimai</t>
  </si>
  <si>
    <t>2.6.</t>
  </si>
  <si>
    <t>1. 2D režimas;</t>
  </si>
  <si>
    <t>2. Vienmatis režimas M (įskaitant anatominį M režimą);</t>
  </si>
  <si>
    <t>3. Spalvinio doplerio režimas;</t>
  </si>
  <si>
    <t>4. Galios (įskaitant kryptinį) doplerio režimas;</t>
  </si>
  <si>
    <t>5. Pulsinės bangos (PW) doplerio režimas;</t>
  </si>
  <si>
    <t>6. Nuolatinės bangos (CW) doplerio režimas;</t>
  </si>
  <si>
    <t>7. Audinių harmoninis vaizdavimas;</t>
  </si>
  <si>
    <t>8. 3D/4D vaizdavimo režimas.</t>
  </si>
  <si>
    <t>Aparato vidinė atmintis</t>
  </si>
  <si>
    <t>≥ 1 TB talpos vidinis diskas</t>
  </si>
  <si>
    <t>2.7.</t>
  </si>
  <si>
    <t xml:space="preserve">Skenavimo režimai </t>
  </si>
  <si>
    <t>2D režimas</t>
  </si>
  <si>
    <t>1. Didžiausias skenavimo gylis ≥ 40 cm;</t>
  </si>
  <si>
    <t>2. Vaizdų sumavimo režimas, kuriame vaizdas sudaromas susumavus keletą vaizdų, gautų kreipiant skenavimo spindulį keliais skirtingais kampais;</t>
  </si>
  <si>
    <t>3. Specialūs programiniai algoritmai triukšmams ir artefaktams mažinti;</t>
  </si>
  <si>
    <t>4. Automatinis vaizdo parametrų optimizavimas vieno mygtuko paspaudimu.</t>
  </si>
  <si>
    <t>Spalvinio doplerio režimas</t>
  </si>
  <si>
    <t>1. Tėkmės greičio doplerio režimas;</t>
  </si>
  <si>
    <t>2. Galios ir kryptinio galios doplerio režimas;</t>
  </si>
  <si>
    <t>3. Audinių doplerio režimas;</t>
  </si>
  <si>
    <t>4. Mikrokraujagyslių (lėtos ir silpnos tėkmės) vizualizacijos režimas, veikiantis su tūriniais ir 2D davikliais.</t>
  </si>
  <si>
    <t>3.3.</t>
  </si>
  <si>
    <t>Pulsinės bangos doplerio režimas</t>
  </si>
  <si>
    <t>1. Aukšto impulsų pasikartojimo dažnio (HPRF) režimas;</t>
  </si>
  <si>
    <t>2. PRF ne siauresnėse ribose kaip 1,0–22,0 kHz;</t>
  </si>
  <si>
    <t>3. Automatinis spektro trasavimas ir doplerinių rodiklių skaičiavimas realiame laike;</t>
  </si>
  <si>
    <t>4. Tripleksinis režimas realiame laike.</t>
  </si>
  <si>
    <t>Tūrinis (3D/4D) vaizdavimas</t>
  </si>
  <si>
    <t>3.4.</t>
  </si>
  <si>
    <t>1. Statinis 3D skenavimas;</t>
  </si>
  <si>
    <t>2. Realaus laiko tūrinis (4D) skenavimas;</t>
  </si>
  <si>
    <t>3. Daugiaplokštuminė rekonstrukcija (MPR) ir tomografinis lygiagrečių pjūvių vaizdavimas;</t>
  </si>
  <si>
    <t>4. Fotorealistinis paviršiaus atvaizdavimas su naudotojo perkeliamu virtualiu šviesos šaltiniu;</t>
  </si>
  <si>
    <t>5. Vidinių struktūrų (skaidrumo) atvaizdavimas;</t>
  </si>
  <si>
    <t>6. Tūrinis skenavimas su spalviniu arba galios dopleriu;</t>
  </si>
  <si>
    <t>7. Erdvinė-laikinė vaizdo koreliacija (STIC) vaisiaus širdies tyrimams;</t>
  </si>
  <si>
    <t>8. Automatinis tūrio apkarpymas pašalinant vaisiaus veidą dengiančias struktūras.</t>
  </si>
  <si>
    <t xml:space="preserve">Programinė vaizdo apdorojimo ir analizės įranga </t>
  </si>
  <si>
    <t>Akušeriniai matavimai ir protokolai</t>
  </si>
  <si>
    <t>1. Specializuoti akušerinių skaičiavimų ir matavimų protokolai su ataskaitomis, vaisiaus augimo kreivėmis ir daugiavaisio nėštumo palaikymu;</t>
  </si>
  <si>
    <t>2. Automatizuoti vaisiaus biometrijos matavimai (BPD, HC, AC, FL);</t>
  </si>
  <si>
    <t>3. Automatizuotas vaisiaus širdies standartinių pjūvių išskyrimas iš tūrinio (STIC) vaizdo.</t>
  </si>
  <si>
    <t>4.1.</t>
  </si>
  <si>
    <t>Ginekologiniai matavimai ir protokolai</t>
  </si>
  <si>
    <t>1. Specializuoti ginekologinių skaičiavimų ir matavimų protokolai su ataskaitomis;</t>
  </si>
  <si>
    <t>2. Dubens dugno tyrimų protokolas ir matavimai (2D ir 3D/4D).</t>
  </si>
  <si>
    <t>Kita programinė įranga</t>
  </si>
  <si>
    <t>1. Automatiniai dopleriniai skaičiavimai realiame laike PW režime;</t>
  </si>
  <si>
    <t>2. Tyrimo eigos automatizavimas (protokolų šablonai, automatinis anotavimas);</t>
  </si>
  <si>
    <t>3. Tyrimų ataskaitų generavimas ir išsaugojimas.</t>
  </si>
  <si>
    <t>4.2.</t>
  </si>
  <si>
    <t>4.3.</t>
  </si>
  <si>
    <t>Tyrimo duomenų išsaugojimas ir perdavimas DICOM formatu</t>
  </si>
  <si>
    <t>1. DICOM Storage (alternatyvūs pavadinimai – DICOM Store arba DICOM Send);</t>
  </si>
  <si>
    <t>2. DICOM Worklist;</t>
  </si>
  <si>
    <t>3. DICOM Query &amp; Retrieve;</t>
  </si>
  <si>
    <t>4. DICOM Structured Report (akušerijos ir ginekologijos);</t>
  </si>
  <si>
    <t>5. DICOM Print.</t>
  </si>
  <si>
    <t>Duomenų išsaugojimas ir perdavimas</t>
  </si>
  <si>
    <t>1. Statinių ir dinaminių vaizdų archyvavimas vidinėje atmintyje išsaugant pradinę (neapdorotą, angl. „raw data“ arba „native data“) informaciją;</t>
  </si>
  <si>
    <t>2. Galimybė perduoti visą pradinę tūrinių (3D) tyrimų informaciją į išorinę darbo stotį vėlesnei analizei;</t>
  </si>
  <si>
    <t>3. Vaizdų ir vaizdo sekų eksportas JPEG ir AVI arba MP4 (arba lygiaverčiais) formatais į USB laikmeną ir tinklą.</t>
  </si>
  <si>
    <t>Kibernetinis saugumas</t>
  </si>
  <si>
    <t>1. Naudotojų autentifikacija (slaptažodžiu arba lygiaverčiu būdu);</t>
  </si>
  <si>
    <t>2. Galimybė nuasmeninti eksportuojamus duomenis;</t>
  </si>
  <si>
    <t>3. Gamintojo teikiami operacinės sistemos ir programinės įrangos saugumo atnaujinimai įrangos naudojimo metu (MDR 2017/745 I priedo 17 sk.).</t>
  </si>
  <si>
    <t>Reikalavimai davikliams:</t>
  </si>
  <si>
    <t>8.</t>
  </si>
  <si>
    <t>8.1.</t>
  </si>
  <si>
    <t>Tūrinis (3D/4D) konveksinis daviklis</t>
  </si>
  <si>
    <t>1. Darbinis dažnių diapazonas ne siauresnis kaip nuo 2,0 iki 8,0 MHz;</t>
  </si>
  <si>
    <t>2. Didžiausias apžiūros lauko kampas 2D režime ≥ 70° (būtina nurodyti tikrąjį kampą, o ne programiniu būdu išplėstą (angl. extended));</t>
  </si>
  <si>
    <t>3. Realaus laiko tūrinis (4D) skenavimas.</t>
  </si>
  <si>
    <t>Tūrinis (3D/4D) endokavitalinis daviklis</t>
  </si>
  <si>
    <t>8.2.</t>
  </si>
  <si>
    <t>1. Darbinis dažnių diapazonas ne siauresnis kaip nuo 3,0 iki 10,0 MHz;</t>
  </si>
  <si>
    <t>2. Didžiausias apžiūros lauko kampas 2D režime ≥ 175° (būtina nurodyti tikrąjį kampą, o ne programiniu būdu išplėstą (angl. extended));</t>
  </si>
  <si>
    <t>3. Tūrinio skenavimo kampas ≥ 120°×80°;</t>
  </si>
  <si>
    <t>4. Elementų skaičius ≥ 210;</t>
  </si>
  <si>
    <t>5. Komplektuojamas su daugkartiniu biopsinės adatos nukreipėju (1 vnt.).</t>
  </si>
  <si>
    <t>Konveksinis daviklis Nr. 1 (aukšto dažnio)</t>
  </si>
  <si>
    <t>8.3.</t>
  </si>
  <si>
    <t>1. Darbinis dažnių diapazonas ne siauresnis kaip nuo 3,0 iki 9,0 MHz;</t>
  </si>
  <si>
    <t>2. Didžiausias apžiūros lauko kampas ≥ 90° (būtina nurodyti tikrąjį kampą, o ne programiniu būdu išplėstą (angl. extended)).</t>
  </si>
  <si>
    <t>Konveksinis daviklis Nr. 2 (žemo dažnio)</t>
  </si>
  <si>
    <t>1. Darbinis dažnių diapazonas ne siauresnis kaip nuo 2,0 iki 5,0 MHz;</t>
  </si>
  <si>
    <t>2. Didžiausias apžiūros lauko kampas ≥ 100° (būtina nurodyti tikrąjį kampą, o ne programiniu būdu išplėstą (angl. extended));</t>
  </si>
  <si>
    <t>3. Elementų skaičius ≥ 160;</t>
  </si>
  <si>
    <t>4. Vieno kristalo arba lygiavertės plačiajuostės technologijos.</t>
  </si>
  <si>
    <t>Linijinis daviklis</t>
  </si>
  <si>
    <t>8.4.</t>
  </si>
  <si>
    <t>8.5.</t>
  </si>
  <si>
    <t>1. Darbinis dažnių diapazonas ne siauresnis kaip nuo 4,0 iki 8,0 MHz;</t>
  </si>
  <si>
    <t>2. Apžiūros lauko plotis ≥ 38 mm.</t>
  </si>
  <si>
    <t>Spausdintuvas</t>
  </si>
  <si>
    <t>9.</t>
  </si>
  <si>
    <t>Sistemoje integruotas (vidinis) nespalvoto vaizdo terminis (ar lygiavertis) spausdintuvas</t>
  </si>
  <si>
    <t>Įrenginio maitinimas</t>
  </si>
  <si>
    <t>10.</t>
  </si>
  <si>
    <t>11.</t>
  </si>
  <si>
    <t>1. Iš 230 V, 50 Hz elektros tinklo;</t>
  </si>
  <si>
    <t>2. Iš vidinės rezervinio maitinimo baterijos (žiūrėti 2.1.5 punktą).</t>
  </si>
  <si>
    <t>1. ≥ 36 mėnesiai echoskopui;</t>
  </si>
  <si>
    <t>2. ≥ 12 mėnesių davikliams.</t>
  </si>
  <si>
    <t>Garantinis terminas</t>
  </si>
  <si>
    <r>
      <t>Techninis pranašumas T5 (T5</t>
    </r>
    <r>
      <rPr>
        <b/>
        <vertAlign val="subscript"/>
        <sz val="12"/>
        <color theme="1"/>
        <rFont val="Times New Roman"/>
        <family val="1"/>
      </rPr>
      <t>n</t>
    </r>
    <r>
      <rPr>
        <b/>
        <sz val="12"/>
        <color theme="1"/>
        <rFont val="Times New Roman"/>
        <family val="1"/>
      </rPr>
      <t>)</t>
    </r>
  </si>
  <si>
    <r>
      <t>Techninis pranašumas T6 (T6</t>
    </r>
    <r>
      <rPr>
        <b/>
        <vertAlign val="subscript"/>
        <sz val="12"/>
        <color theme="1"/>
        <rFont val="Times New Roman"/>
        <family val="1"/>
      </rPr>
      <t>n</t>
    </r>
    <r>
      <rPr>
        <b/>
        <sz val="12"/>
        <color theme="1"/>
        <rFont val="Times New Roman"/>
        <family val="1"/>
      </rPr>
      <t>)</t>
    </r>
  </si>
  <si>
    <r>
      <rPr>
        <b/>
        <sz val="12"/>
        <color rgb="FFFF0000"/>
        <rFont val="Times New Roman"/>
        <family val="1"/>
      </rPr>
      <t>T1</t>
    </r>
    <r>
      <rPr>
        <b/>
        <vertAlign val="subscript"/>
        <sz val="12"/>
        <color rgb="FFFF0000"/>
        <rFont val="Times New Roman"/>
        <family val="1"/>
      </rPr>
      <t>n</t>
    </r>
    <r>
      <rPr>
        <b/>
        <sz val="12"/>
        <color rgb="FFFF0000"/>
        <rFont val="Times New Roman"/>
        <family val="1"/>
      </rPr>
      <t xml:space="preserve"> - T6</t>
    </r>
    <r>
      <rPr>
        <b/>
        <vertAlign val="subscript"/>
        <sz val="12"/>
        <color rgb="FFFF0000"/>
        <rFont val="Times New Roman"/>
        <family val="1"/>
      </rPr>
      <t>n</t>
    </r>
    <r>
      <rPr>
        <b/>
        <sz val="12"/>
        <color rgb="FFFF0000"/>
        <rFont val="Times New Roman"/>
        <family val="1"/>
      </rPr>
      <t xml:space="preserve"> </t>
    </r>
    <r>
      <rPr>
        <sz val="12"/>
        <color rgb="FFFF0000"/>
        <rFont val="Times New Roman"/>
        <family val="1"/>
      </rPr>
      <t xml:space="preserve">- Tiekėjo n Techninis pranašumas, nurodytas "Vertinimo tvarkoje ir sąlygose" (Yra / Nėra). </t>
    </r>
  </si>
  <si>
    <t>T5n</t>
  </si>
  <si>
    <t>T6n</t>
  </si>
  <si>
    <t>2. Mokymai iki 2-jų Medicininės technikos tarnybos inžinierių (mokymų trukmė: ne mažiau kaip 2 akademinės valandos).</t>
  </si>
  <si>
    <t>Dirbtinio intelekto pagrindu veikianti automatinė standartinių akušerinių plokštumų (I ir II trimestro) atpažinimo, žymėjimo ir tyrimo išsamumo kontrolės funkcija realiame laike.</t>
  </si>
  <si>
    <t>Automatizuotas vaisiaus centrinės nervų sistemos standartinių plokštumų išskyrimas iš tūrinio (3D) vaizdo ir automatiniai matavimai.</t>
  </si>
  <si>
    <t>Automatinis folikulų atpažinimas, skaičiavimas ir matavimas (skersmenys ir tūris) tūriniame (3D) vaizde.</t>
  </si>
  <si>
    <t>Tūrinio (3D/4D) endokavitalinio daviklio viršutinė darbinio dažnių diapazono riba ≥ 14 MHz.</t>
  </si>
  <si>
    <t>Galima savarankiškai rankiniu būdu reguliuoti automatinį realaus laiko vaizdo optimizavimo algoritmą tolimajame lauke, siekiant subalansuoti ryškumą audiniuose.</t>
  </si>
  <si>
    <t>TSD-929, VPP-5920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</si>
</sst>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Calibri"/>
      <family val="2"/>
      <scheme val="minor"/>
    </font>
    <font>
      <sz val="12"/>
      <color theme="1"/>
      <name val="Times New Roman"/>
      <family val="1"/>
    </font>
    <font>
      <b/>
      <sz val="12"/>
      <color theme="1"/>
      <name val="Times New Roman"/>
      <family val="1"/>
    </font>
    <font>
      <sz val="12"/>
      <name val="Times New Roman"/>
      <family val="1"/>
    </font>
    <font>
      <b/>
      <sz val="14"/>
      <color theme="1"/>
      <name val="Times New Roman"/>
      <family val="1"/>
    </font>
    <font>
      <sz val="14"/>
      <color theme="1"/>
      <name val="Times New Roman"/>
      <family val="1"/>
    </font>
    <font>
      <b/>
      <sz val="12"/>
      <color rgb="FF000000"/>
      <name val="Times New Roman"/>
      <family val="1"/>
    </font>
    <font>
      <vertAlign val="subscript"/>
      <sz val="12"/>
      <name val="Times New Roman"/>
      <family val="1"/>
    </font>
    <font>
      <sz val="11"/>
      <name val="Times New Roman"/>
      <family val="1"/>
    </font>
    <font>
      <b/>
      <sz val="12"/>
      <name val="Times New Roman"/>
      <family val="1"/>
    </font>
    <font>
      <i/>
      <sz val="12"/>
      <name val="Times New Roman"/>
      <family val="1"/>
    </font>
    <font>
      <b/>
      <sz val="12"/>
      <name val="Times New Roman"/>
      <family val="1"/>
      <charset val="186"/>
    </font>
    <font>
      <sz val="12"/>
      <name val="Times New Roman"/>
      <family val="1"/>
      <charset val="186"/>
    </font>
    <font>
      <b/>
      <sz val="12"/>
      <color rgb="FFFF0000"/>
      <name val="Times New Roman"/>
      <family val="1"/>
    </font>
    <font>
      <b/>
      <i/>
      <sz val="12"/>
      <color theme="1"/>
      <name val="Times New Roman"/>
      <family val="1"/>
    </font>
    <font>
      <b/>
      <i/>
      <sz val="14"/>
      <color rgb="FFFF0000"/>
      <name val="Times New Roman"/>
      <family val="1"/>
    </font>
    <font>
      <b/>
      <vertAlign val="subscript"/>
      <sz val="12"/>
      <color theme="1"/>
      <name val="Times New Roman"/>
      <family val="1"/>
    </font>
    <font>
      <b/>
      <u/>
      <sz val="12"/>
      <color theme="1"/>
      <name val="Times New Roman"/>
      <family val="1"/>
    </font>
    <font>
      <b/>
      <i/>
      <sz val="12"/>
      <name val="Times New Roman"/>
      <family val="1"/>
    </font>
    <font>
      <b/>
      <i/>
      <vertAlign val="subscript"/>
      <sz val="12"/>
      <name val="Times New Roman"/>
      <family val="1"/>
    </font>
    <font>
      <i/>
      <vertAlign val="subscript"/>
      <sz val="12"/>
      <name val="Times New Roman"/>
      <family val="1"/>
    </font>
    <font>
      <vertAlign val="subscript"/>
      <sz val="12"/>
      <color theme="1"/>
      <name val="Times New Roman"/>
      <family val="1"/>
    </font>
    <font>
      <i/>
      <sz val="12"/>
      <color rgb="FF00B050"/>
      <name val="Times New Roman"/>
      <family val="1"/>
    </font>
    <font>
      <sz val="8"/>
      <name val="Calibri"/>
      <family val="2"/>
      <scheme val="minor"/>
    </font>
    <font>
      <b/>
      <i/>
      <sz val="14"/>
      <name val="Times New Roman"/>
      <family val="1"/>
    </font>
    <font>
      <sz val="12"/>
      <color rgb="FF000000"/>
      <name val="Times New Roman"/>
      <family val="1"/>
    </font>
    <font>
      <sz val="12"/>
      <color rgb="FFFF0000"/>
      <name val="Times New Roman"/>
      <family val="1"/>
    </font>
    <font>
      <b/>
      <vertAlign val="subscript"/>
      <sz val="12"/>
      <color rgb="FFFF0000"/>
      <name val="Times New Roman"/>
      <family val="1"/>
    </font>
    <font>
      <sz val="12"/>
      <color theme="1"/>
      <name val="Times New Roman"/>
      <family val="1"/>
      <charset val="186"/>
    </font>
    <font>
      <sz val="12"/>
      <color rgb="FFFF0000"/>
      <name val="Times New Roman"/>
      <family val="1"/>
      <charset val="186"/>
    </font>
    <font>
      <b/>
      <sz val="12"/>
      <color rgb="FFFF0000"/>
      <name val="Times New Roman"/>
      <family val="1"/>
      <charset val="186"/>
    </font>
    <font>
      <b/>
      <sz val="16"/>
      <name val="Times New Roman"/>
      <family val="1"/>
      <charset val="186"/>
    </font>
    <font>
      <b/>
      <sz val="12"/>
      <color theme="1"/>
      <name val="Times New Roman"/>
      <family val="1"/>
      <charset val="186"/>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rgb="FFD9D9D9"/>
        <bgColor rgb="FF000000"/>
      </patternFill>
    </fill>
    <fill>
      <patternFill patternType="solid">
        <fgColor rgb="FF92D05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indexed="64"/>
      </left>
      <right style="thin">
        <color indexed="64"/>
      </right>
      <top/>
      <bottom/>
      <diagonal/>
    </border>
  </borders>
  <cellStyleXfs count="1">
    <xf numFmtId="0" fontId="0" fillId="0" borderId="0"/>
  </cellStyleXfs>
  <cellXfs count="214">
    <xf numFmtId="0" fontId="0" fillId="0" borderId="0" xfId="0"/>
    <xf numFmtId="0" fontId="1" fillId="0" borderId="0" xfId="0" applyFont="1"/>
    <xf numFmtId="0" fontId="1" fillId="3" borderId="0" xfId="0" applyFont="1" applyFill="1"/>
    <xf numFmtId="0" fontId="1" fillId="3" borderId="0" xfId="0" applyFont="1" applyFill="1" applyAlignment="1">
      <alignment vertical="top" wrapText="1"/>
    </xf>
    <xf numFmtId="0" fontId="1" fillId="3" borderId="0" xfId="0" applyFont="1" applyFill="1" applyAlignment="1">
      <alignment horizontal="center" vertical="top"/>
    </xf>
    <xf numFmtId="0" fontId="11" fillId="3" borderId="0" xfId="0" applyFont="1" applyFill="1" applyAlignment="1">
      <alignment vertical="top"/>
    </xf>
    <xf numFmtId="0" fontId="12" fillId="3" borderId="0" xfId="0" applyFont="1" applyFill="1" applyAlignment="1">
      <alignment vertical="top" wrapText="1"/>
    </xf>
    <xf numFmtId="0" fontId="12" fillId="3" borderId="0" xfId="0" applyFont="1" applyFill="1"/>
    <xf numFmtId="0" fontId="11" fillId="3" borderId="1" xfId="0" applyFont="1" applyFill="1" applyBorder="1" applyAlignment="1">
      <alignment horizontal="center" vertical="center" wrapText="1"/>
    </xf>
    <xf numFmtId="0" fontId="12" fillId="3" borderId="0" xfId="0" applyFont="1" applyFill="1" applyAlignment="1">
      <alignment vertical="top"/>
    </xf>
    <xf numFmtId="0" fontId="4" fillId="3" borderId="0" xfId="0" applyFont="1" applyFill="1" applyAlignment="1">
      <alignment vertical="center"/>
    </xf>
    <xf numFmtId="0" fontId="5" fillId="3" borderId="0" xfId="0" applyFont="1" applyFill="1"/>
    <xf numFmtId="0" fontId="13" fillId="3" borderId="1"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3" fillId="0" borderId="1" xfId="0" applyFont="1" applyBorder="1" applyAlignment="1" applyProtection="1">
      <alignment horizontal="center" vertical="center" wrapText="1"/>
      <protection locked="0"/>
    </xf>
    <xf numFmtId="0" fontId="3" fillId="3" borderId="3" xfId="0" applyFont="1" applyFill="1" applyBorder="1" applyAlignment="1">
      <alignment horizontal="center" vertical="center" wrapText="1"/>
    </xf>
    <xf numFmtId="0" fontId="9" fillId="0" borderId="1" xfId="0" applyFont="1" applyBorder="1" applyAlignment="1" applyProtection="1">
      <alignment horizontal="center" vertical="center" wrapText="1"/>
      <protection locked="0"/>
    </xf>
    <xf numFmtId="0" fontId="1" fillId="3" borderId="1" xfId="0" applyFont="1" applyFill="1" applyBorder="1" applyAlignment="1">
      <alignment horizontal="center" vertical="center" wrapText="1"/>
    </xf>
    <xf numFmtId="0" fontId="9" fillId="3" borderId="0" xfId="0" applyFont="1" applyFill="1" applyAlignment="1">
      <alignment vertical="center" wrapText="1"/>
    </xf>
    <xf numFmtId="0" fontId="1" fillId="3" borderId="0" xfId="0" applyFont="1" applyFill="1" applyAlignment="1">
      <alignment wrapText="1"/>
    </xf>
    <xf numFmtId="0" fontId="1" fillId="2" borderId="20"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20" xfId="0" applyFont="1" applyFill="1" applyBorder="1" applyAlignment="1">
      <alignment horizontal="center" vertical="center" wrapText="1"/>
    </xf>
    <xf numFmtId="0" fontId="12" fillId="3" borderId="0" xfId="0" applyFont="1" applyFill="1" applyAlignment="1">
      <alignment vertical="center"/>
    </xf>
    <xf numFmtId="0" fontId="12" fillId="3" borderId="0" xfId="0" applyFont="1" applyFill="1" applyAlignment="1">
      <alignment horizontal="center" vertical="center"/>
    </xf>
    <xf numFmtId="0" fontId="3" fillId="3" borderId="14" xfId="0" applyFont="1" applyFill="1" applyBorder="1" applyAlignment="1">
      <alignment horizontal="center" vertical="center" wrapText="1"/>
    </xf>
    <xf numFmtId="49" fontId="3" fillId="3" borderId="1" xfId="0" applyNumberFormat="1" applyFont="1" applyFill="1" applyBorder="1" applyAlignment="1">
      <alignment horizontal="justify" vertical="top" wrapText="1"/>
    </xf>
    <xf numFmtId="0" fontId="1" fillId="3" borderId="9"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0" xfId="0" applyFont="1" applyFill="1"/>
    <xf numFmtId="49" fontId="3" fillId="0" borderId="1" xfId="0" applyNumberFormat="1" applyFont="1" applyBorder="1" applyAlignment="1">
      <alignment horizontal="justify" vertical="top" wrapText="1"/>
    </xf>
    <xf numFmtId="0" fontId="3" fillId="3" borderId="23" xfId="0" applyFont="1" applyFill="1" applyBorder="1" applyAlignment="1">
      <alignment horizontal="center" vertical="center" wrapText="1"/>
    </xf>
    <xf numFmtId="0" fontId="3" fillId="0" borderId="6" xfId="0" applyFont="1" applyBorder="1" applyAlignment="1" applyProtection="1">
      <alignment horizontal="center" vertical="center" wrapText="1"/>
      <protection locked="0"/>
    </xf>
    <xf numFmtId="0" fontId="3" fillId="3" borderId="0" xfId="0" applyFont="1" applyFill="1" applyAlignment="1">
      <alignment wrapText="1"/>
    </xf>
    <xf numFmtId="49" fontId="3" fillId="0" borderId="2" xfId="0" applyNumberFormat="1" applyFont="1" applyBorder="1" applyAlignment="1">
      <alignment horizontal="justify" vertical="top" wrapText="1"/>
    </xf>
    <xf numFmtId="0" fontId="1" fillId="3" borderId="1" xfId="0" applyFont="1" applyFill="1" applyBorder="1" applyAlignment="1">
      <alignment horizontal="left" vertical="top" wrapText="1"/>
    </xf>
    <xf numFmtId="0" fontId="3" fillId="3" borderId="6" xfId="0" applyFont="1" applyFill="1" applyBorder="1" applyAlignment="1">
      <alignment horizontal="center" vertical="center" wrapText="1"/>
    </xf>
    <xf numFmtId="0" fontId="25" fillId="5" borderId="0" xfId="0" applyFont="1" applyFill="1" applyAlignment="1">
      <alignment horizontal="center" vertical="top"/>
    </xf>
    <xf numFmtId="0" fontId="1" fillId="3" borderId="0" xfId="0" applyFont="1" applyFill="1" applyAlignment="1">
      <alignment horizontal="left"/>
    </xf>
    <xf numFmtId="0" fontId="1" fillId="3" borderId="0" xfId="0" applyFont="1" applyFill="1" applyAlignment="1">
      <alignment horizontal="justify" vertical="top" wrapText="1"/>
    </xf>
    <xf numFmtId="0" fontId="1" fillId="3" borderId="1" xfId="0" applyFont="1" applyFill="1" applyBorder="1"/>
    <xf numFmtId="0" fontId="2" fillId="3" borderId="11"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0" xfId="0" applyFont="1" applyFill="1"/>
    <xf numFmtId="2" fontId="1" fillId="3" borderId="0" xfId="0" applyNumberFormat="1" applyFont="1" applyFill="1" applyAlignment="1">
      <alignment horizontal="justify" vertical="top" wrapText="1"/>
    </xf>
    <xf numFmtId="0" fontId="1" fillId="3" borderId="0" xfId="0" applyFont="1" applyFill="1" applyAlignment="1">
      <alignment horizontal="right"/>
    </xf>
    <xf numFmtId="0" fontId="1" fillId="3" borderId="1" xfId="0" applyFont="1" applyFill="1" applyBorder="1" applyAlignment="1">
      <alignment horizontal="center" vertical="center"/>
    </xf>
    <xf numFmtId="49" fontId="3" fillId="3" borderId="1" xfId="0" applyNumberFormat="1" applyFont="1" applyFill="1" applyBorder="1" applyAlignment="1">
      <alignment horizontal="left" vertical="top" wrapText="1"/>
    </xf>
    <xf numFmtId="0" fontId="15" fillId="3" borderId="0" xfId="0" applyFont="1" applyFill="1" applyAlignment="1">
      <alignment vertical="center"/>
    </xf>
    <xf numFmtId="0" fontId="24" fillId="3" borderId="0" xfId="0" applyFont="1" applyFill="1" applyAlignment="1">
      <alignment horizontal="center" vertical="center"/>
    </xf>
    <xf numFmtId="0" fontId="2" fillId="3" borderId="0" xfId="0" applyFont="1" applyFill="1" applyAlignment="1">
      <alignment horizontal="right" vertical="center" wrapText="1"/>
    </xf>
    <xf numFmtId="0" fontId="2" fillId="3" borderId="14" xfId="0" applyFont="1" applyFill="1" applyBorder="1" applyAlignment="1">
      <alignment horizontal="right" vertical="center" wrapText="1"/>
    </xf>
    <xf numFmtId="0" fontId="1" fillId="3" borderId="2" xfId="0" applyFont="1" applyFill="1" applyBorder="1" applyAlignment="1">
      <alignment horizontal="center" vertical="center"/>
    </xf>
    <xf numFmtId="0" fontId="17" fillId="3" borderId="0" xfId="0" applyFont="1" applyFill="1" applyAlignment="1">
      <alignment horizontal="left"/>
    </xf>
    <xf numFmtId="0" fontId="15" fillId="3" borderId="0" xfId="0" applyFont="1" applyFill="1" applyAlignment="1">
      <alignment horizontal="center" vertical="center"/>
    </xf>
    <xf numFmtId="0" fontId="1" fillId="3" borderId="0" xfId="0" applyFont="1" applyFill="1" applyAlignment="1">
      <alignment horizontal="center" vertical="center"/>
    </xf>
    <xf numFmtId="0" fontId="3" fillId="3" borderId="14" xfId="0" applyFont="1" applyFill="1" applyBorder="1" applyAlignment="1">
      <alignment horizontal="justify" wrapText="1"/>
    </xf>
    <xf numFmtId="0" fontId="3" fillId="3" borderId="2" xfId="0" applyFont="1" applyFill="1" applyBorder="1" applyAlignment="1">
      <alignment horizontal="center" vertical="center"/>
    </xf>
    <xf numFmtId="0" fontId="3" fillId="3" borderId="14" xfId="0" applyFont="1" applyFill="1" applyBorder="1" applyAlignment="1">
      <alignment horizontal="justify"/>
    </xf>
    <xf numFmtId="0" fontId="18" fillId="3" borderId="0" xfId="0" applyFont="1" applyFill="1" applyAlignment="1">
      <alignment horizontal="left"/>
    </xf>
    <xf numFmtId="0" fontId="10" fillId="3" borderId="0" xfId="0" applyFont="1" applyFill="1" applyAlignment="1">
      <alignment horizontal="left"/>
    </xf>
    <xf numFmtId="0" fontId="3" fillId="3" borderId="0" xfId="0" applyFont="1" applyFill="1" applyAlignment="1">
      <alignment horizontal="left"/>
    </xf>
    <xf numFmtId="0" fontId="14" fillId="3" borderId="14" xfId="0" applyFont="1" applyFill="1" applyBorder="1" applyAlignment="1">
      <alignment horizontal="center" vertical="center"/>
    </xf>
    <xf numFmtId="2" fontId="1" fillId="3" borderId="14" xfId="0" applyNumberFormat="1" applyFont="1" applyFill="1" applyBorder="1" applyAlignment="1">
      <alignment horizontal="center" vertical="center"/>
    </xf>
    <xf numFmtId="0" fontId="3" fillId="3" borderId="0" xfId="0" applyFont="1" applyFill="1" applyAlignment="1">
      <alignment horizontal="right"/>
    </xf>
    <xf numFmtId="0" fontId="1" fillId="3" borderId="0" xfId="0" applyFont="1" applyFill="1" applyAlignment="1">
      <alignment horizontal="right" vertical="center" wrapText="1"/>
    </xf>
    <xf numFmtId="2" fontId="1" fillId="3" borderId="7" xfId="0" applyNumberFormat="1" applyFont="1" applyFill="1" applyBorder="1" applyAlignment="1">
      <alignment horizontal="center" vertical="center"/>
    </xf>
    <xf numFmtId="0" fontId="3" fillId="3" borderId="0" xfId="0" applyFont="1" applyFill="1" applyAlignment="1">
      <alignment horizontal="right" vertical="center" wrapText="1"/>
    </xf>
    <xf numFmtId="0" fontId="1" fillId="3" borderId="14" xfId="0" applyFont="1" applyFill="1" applyBorder="1" applyAlignment="1">
      <alignment horizontal="center" vertical="center"/>
    </xf>
    <xf numFmtId="0" fontId="22" fillId="3" borderId="0" xfId="0" applyFont="1" applyFill="1"/>
    <xf numFmtId="2" fontId="1" fillId="6" borderId="14" xfId="0" applyNumberFormat="1" applyFont="1" applyFill="1" applyBorder="1" applyAlignment="1">
      <alignment horizontal="center" vertical="center"/>
    </xf>
    <xf numFmtId="2" fontId="1" fillId="6" borderId="8" xfId="0" applyNumberFormat="1" applyFont="1" applyFill="1" applyBorder="1" applyAlignment="1">
      <alignment horizontal="center" vertical="center"/>
    </xf>
    <xf numFmtId="0" fontId="13" fillId="4" borderId="14" xfId="0" applyFont="1" applyFill="1" applyBorder="1" applyAlignment="1">
      <alignment horizontal="center" vertical="center"/>
    </xf>
    <xf numFmtId="0" fontId="1" fillId="3" borderId="0" xfId="0" applyFont="1" applyFill="1" applyAlignment="1">
      <alignment horizontal="center"/>
    </xf>
    <xf numFmtId="0" fontId="2" fillId="3" borderId="1" xfId="0" applyFont="1" applyFill="1" applyBorder="1" applyAlignment="1">
      <alignment horizontal="center" vertical="center" wrapText="1"/>
    </xf>
    <xf numFmtId="0" fontId="1" fillId="3" borderId="0" xfId="0" applyFont="1" applyFill="1" applyAlignment="1">
      <alignment horizontal="left"/>
    </xf>
    <xf numFmtId="0" fontId="12" fillId="2" borderId="1" xfId="0" applyFont="1" applyFill="1" applyBorder="1" applyAlignment="1">
      <alignment horizontal="center" vertical="center"/>
    </xf>
    <xf numFmtId="0" fontId="9" fillId="3" borderId="1" xfId="0" applyFont="1" applyFill="1" applyBorder="1" applyAlignment="1">
      <alignment horizontal="center" vertical="center" wrapText="1"/>
    </xf>
    <xf numFmtId="0" fontId="28" fillId="3" borderId="1" xfId="0" applyFont="1" applyFill="1" applyBorder="1" applyAlignment="1">
      <alignment horizontal="left" vertical="top" wrapText="1"/>
    </xf>
    <xf numFmtId="0" fontId="12" fillId="3" borderId="1" xfId="0" applyFont="1" applyFill="1" applyBorder="1" applyAlignment="1">
      <alignment vertical="top"/>
    </xf>
    <xf numFmtId="0" fontId="12" fillId="3" borderId="1" xfId="0" applyFont="1" applyFill="1" applyBorder="1" applyAlignment="1">
      <alignment vertical="top" wrapText="1"/>
    </xf>
    <xf numFmtId="0" fontId="3" fillId="2" borderId="1" xfId="0" applyFont="1" applyFill="1" applyBorder="1"/>
    <xf numFmtId="0" fontId="12" fillId="2" borderId="1" xfId="0" applyFont="1" applyFill="1" applyBorder="1"/>
    <xf numFmtId="0" fontId="12" fillId="3" borderId="0" xfId="0" applyFont="1" applyFill="1" applyBorder="1"/>
    <xf numFmtId="0" fontId="3" fillId="3" borderId="0" xfId="0" applyFont="1" applyFill="1" applyBorder="1"/>
    <xf numFmtId="0" fontId="11" fillId="3" borderId="1" xfId="0" applyFont="1" applyFill="1" applyBorder="1" applyAlignment="1">
      <alignment horizontal="center"/>
    </xf>
    <xf numFmtId="2" fontId="8" fillId="3" borderId="22" xfId="0" applyNumberFormat="1" applyFont="1" applyFill="1" applyBorder="1" applyAlignment="1">
      <alignment horizontal="center" vertical="center" wrapText="1"/>
    </xf>
    <xf numFmtId="2" fontId="8" fillId="3" borderId="8" xfId="0" applyNumberFormat="1" applyFont="1" applyFill="1" applyBorder="1" applyAlignment="1">
      <alignment horizontal="center" vertical="center" wrapText="1"/>
    </xf>
    <xf numFmtId="2" fontId="8" fillId="3" borderId="14" xfId="0" applyNumberFormat="1" applyFont="1" applyFill="1" applyBorder="1" applyAlignment="1">
      <alignment horizontal="center" vertical="center" wrapText="1"/>
    </xf>
    <xf numFmtId="0" fontId="3" fillId="3" borderId="0" xfId="0" applyFont="1" applyFill="1" applyAlignment="1">
      <alignment horizontal="justify" vertical="top" wrapText="1"/>
    </xf>
    <xf numFmtId="0" fontId="8" fillId="3" borderId="14" xfId="0" applyFont="1" applyFill="1" applyBorder="1" applyAlignment="1">
      <alignment horizontal="center" vertical="center" wrapText="1"/>
    </xf>
    <xf numFmtId="0" fontId="8" fillId="3" borderId="13" xfId="0" applyFont="1" applyFill="1" applyBorder="1" applyAlignment="1">
      <alignment horizontal="center" vertical="center" wrapText="1"/>
    </xf>
    <xf numFmtId="0" fontId="1" fillId="3" borderId="0" xfId="0" applyFont="1" applyFill="1" applyAlignment="1">
      <alignment horizontal="justify" vertical="top" wrapText="1"/>
    </xf>
    <xf numFmtId="0" fontId="1" fillId="3" borderId="0" xfId="0" applyFont="1" applyFill="1" applyAlignment="1">
      <alignment horizontal="right" vertical="top" wrapText="1"/>
    </xf>
    <xf numFmtId="0" fontId="3" fillId="3" borderId="11"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12" fillId="3" borderId="7" xfId="0" applyFont="1" applyFill="1" applyBorder="1" applyAlignment="1">
      <alignment horizontal="left" vertical="top"/>
    </xf>
    <xf numFmtId="0" fontId="12" fillId="3" borderId="7" xfId="0" applyFont="1" applyFill="1" applyBorder="1" applyAlignment="1">
      <alignment horizontal="center" vertical="top"/>
    </xf>
    <xf numFmtId="0" fontId="12" fillId="3" borderId="1" xfId="0" applyFont="1" applyFill="1" applyBorder="1" applyAlignment="1">
      <alignment horizontal="center" vertical="top"/>
    </xf>
    <xf numFmtId="0" fontId="12" fillId="3" borderId="1" xfId="0" applyFont="1" applyFill="1" applyBorder="1" applyAlignment="1">
      <alignment horizontal="left" vertical="top" wrapText="1"/>
    </xf>
    <xf numFmtId="0" fontId="1" fillId="3" borderId="6" xfId="0" applyFont="1" applyFill="1" applyBorder="1" applyAlignment="1">
      <alignment horizontal="left" vertical="top" wrapText="1"/>
    </xf>
    <xf numFmtId="49" fontId="12" fillId="3" borderId="6" xfId="0" applyNumberFormat="1" applyFont="1" applyFill="1" applyBorder="1" applyAlignment="1">
      <alignment horizontal="center" vertical="top" wrapText="1"/>
    </xf>
    <xf numFmtId="0" fontId="3" fillId="3" borderId="13" xfId="0" applyFont="1" applyFill="1" applyBorder="1" applyAlignment="1">
      <alignment horizontal="justify" vertical="center" wrapText="1"/>
    </xf>
    <xf numFmtId="0" fontId="1" fillId="3" borderId="14" xfId="0" applyFont="1" applyFill="1" applyBorder="1" applyAlignment="1">
      <alignment horizontal="justify" vertical="center" wrapText="1"/>
    </xf>
    <xf numFmtId="0" fontId="3" fillId="3" borderId="12" xfId="0" applyFont="1" applyFill="1" applyBorder="1" applyAlignment="1">
      <alignment horizontal="justify" vertical="center" wrapText="1"/>
    </xf>
    <xf numFmtId="0" fontId="3" fillId="3" borderId="1"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14" xfId="0" applyFont="1" applyFill="1" applyBorder="1" applyAlignment="1">
      <alignment horizontal="justify" vertical="center" wrapText="1"/>
    </xf>
    <xf numFmtId="0" fontId="3" fillId="3" borderId="0" xfId="0" applyFont="1" applyFill="1" applyAlignment="1">
      <alignment horizontal="justify" vertical="top" wrapText="1"/>
    </xf>
    <xf numFmtId="49" fontId="11" fillId="3" borderId="1" xfId="0" applyNumberFormat="1" applyFont="1" applyFill="1" applyBorder="1" applyAlignment="1">
      <alignment horizontal="center" vertical="center" wrapText="1"/>
    </xf>
    <xf numFmtId="49" fontId="11" fillId="3" borderId="24" xfId="0" applyNumberFormat="1" applyFont="1" applyFill="1" applyBorder="1" applyAlignment="1">
      <alignment horizontal="center" vertical="top" wrapText="1"/>
    </xf>
    <xf numFmtId="0" fontId="11" fillId="3" borderId="1" xfId="0" applyFont="1" applyFill="1" applyBorder="1" applyAlignment="1">
      <alignment horizontal="center" vertical="top"/>
    </xf>
    <xf numFmtId="0" fontId="2" fillId="3" borderId="9" xfId="0" applyFont="1" applyFill="1" applyBorder="1" applyAlignment="1">
      <alignment horizontal="right" vertical="center" wrapText="1"/>
    </xf>
    <xf numFmtId="0" fontId="1" fillId="2" borderId="1" xfId="0" applyFont="1" applyFill="1" applyBorder="1" applyAlignment="1">
      <alignment horizontal="center" vertical="center" wrapText="1"/>
    </xf>
    <xf numFmtId="2" fontId="1" fillId="3" borderId="1" xfId="0" applyNumberFormat="1" applyFont="1" applyFill="1" applyBorder="1" applyAlignment="1">
      <alignment horizontal="center" vertical="center"/>
    </xf>
    <xf numFmtId="0" fontId="1" fillId="3" borderId="0" xfId="0" applyFont="1" applyFill="1" applyAlignment="1">
      <alignment horizontal="justify" wrapText="1"/>
    </xf>
    <xf numFmtId="0" fontId="1" fillId="3" borderId="0" xfId="0" applyFont="1" applyFill="1" applyAlignment="1">
      <alignment horizontal="justify" vertical="top" wrapText="1"/>
    </xf>
    <xf numFmtId="0" fontId="1" fillId="3" borderId="0" xfId="0" applyFont="1" applyFill="1" applyAlignment="1">
      <alignment horizontal="right" vertical="top" wrapText="1"/>
    </xf>
    <xf numFmtId="0" fontId="6" fillId="3" borderId="9" xfId="0" applyFont="1" applyFill="1" applyBorder="1" applyAlignment="1">
      <alignment vertical="center" wrapText="1"/>
    </xf>
    <xf numFmtId="0" fontId="6" fillId="3" borderId="10" xfId="0" applyFont="1" applyFill="1" applyBorder="1" applyAlignment="1">
      <alignment vertical="center" wrapText="1"/>
    </xf>
    <xf numFmtId="0" fontId="6" fillId="3" borderId="11" xfId="0" applyFont="1" applyFill="1" applyBorder="1" applyAlignment="1">
      <alignment vertical="center" wrapText="1"/>
    </xf>
    <xf numFmtId="0" fontId="2" fillId="3" borderId="13" xfId="0" applyFont="1" applyFill="1" applyBorder="1" applyAlignment="1">
      <alignment horizontal="center" vertical="center" wrapText="1"/>
    </xf>
    <xf numFmtId="0" fontId="2" fillId="3" borderId="21"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21"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1" fillId="3" borderId="0" xfId="0" applyFont="1" applyFill="1" applyAlignment="1">
      <alignment horizontal="justify" vertical="center" wrapText="1"/>
    </xf>
    <xf numFmtId="0" fontId="2" fillId="3" borderId="9" xfId="0" applyFont="1" applyFill="1" applyBorder="1" applyAlignment="1">
      <alignment horizontal="center" vertical="center" wrapText="1"/>
    </xf>
    <xf numFmtId="0" fontId="2" fillId="3" borderId="9" xfId="0" applyFont="1" applyFill="1" applyBorder="1" applyAlignment="1">
      <alignment vertical="center" wrapText="1"/>
    </xf>
    <xf numFmtId="0" fontId="2" fillId="3" borderId="10" xfId="0" applyFont="1" applyFill="1" applyBorder="1" applyAlignment="1">
      <alignment vertical="center" wrapText="1"/>
    </xf>
    <xf numFmtId="0" fontId="2" fillId="3" borderId="11" xfId="0" applyFont="1" applyFill="1" applyBorder="1" applyAlignment="1">
      <alignment vertical="center" wrapText="1"/>
    </xf>
    <xf numFmtId="0" fontId="1" fillId="3" borderId="0" xfId="0" applyFont="1" applyFill="1" applyAlignment="1">
      <alignment horizontal="left" vertical="center"/>
    </xf>
    <xf numFmtId="0" fontId="31" fillId="3" borderId="0" xfId="0" applyFont="1" applyFill="1" applyAlignment="1">
      <alignment horizontal="center"/>
    </xf>
    <xf numFmtId="0" fontId="1" fillId="3" borderId="3" xfId="0" applyFont="1" applyFill="1" applyBorder="1" applyAlignment="1">
      <alignment horizontal="left"/>
    </xf>
    <xf numFmtId="0" fontId="1" fillId="3" borderId="4" xfId="0" applyFont="1" applyFill="1" applyBorder="1" applyAlignment="1">
      <alignment horizontal="left"/>
    </xf>
    <xf numFmtId="0" fontId="1" fillId="3" borderId="2" xfId="0" applyFont="1" applyFill="1" applyBorder="1" applyAlignment="1">
      <alignment horizontal="left"/>
    </xf>
    <xf numFmtId="0" fontId="1" fillId="3" borderId="3" xfId="0" applyFont="1" applyFill="1" applyBorder="1" applyAlignment="1">
      <alignment horizontal="justify" wrapText="1"/>
    </xf>
    <xf numFmtId="0" fontId="1" fillId="3" borderId="4" xfId="0" applyFont="1" applyFill="1" applyBorder="1" applyAlignment="1">
      <alignment horizontal="justify" wrapText="1"/>
    </xf>
    <xf numFmtId="0" fontId="1" fillId="3" borderId="2" xfId="0" applyFont="1" applyFill="1" applyBorder="1" applyAlignment="1">
      <alignment horizontal="justify" wrapText="1"/>
    </xf>
    <xf numFmtId="0" fontId="3" fillId="3" borderId="0" xfId="0" applyFont="1" applyFill="1" applyAlignment="1">
      <alignment horizontal="left" vertical="top" wrapText="1"/>
    </xf>
    <xf numFmtId="0" fontId="3" fillId="3" borderId="3" xfId="0" applyFont="1" applyFill="1" applyBorder="1" applyAlignment="1">
      <alignment horizontal="left" vertical="center" wrapText="1"/>
    </xf>
    <xf numFmtId="0" fontId="3" fillId="3" borderId="2" xfId="0" applyFont="1" applyFill="1" applyBorder="1" applyAlignment="1">
      <alignment horizontal="left" vertical="center" wrapText="1"/>
    </xf>
    <xf numFmtId="0" fontId="2" fillId="3" borderId="1" xfId="0" applyFont="1" applyFill="1" applyBorder="1" applyAlignment="1">
      <alignment horizontal="center" vertical="center" wrapText="1"/>
    </xf>
    <xf numFmtId="0" fontId="3" fillId="3" borderId="1" xfId="0" applyFont="1" applyFill="1" applyBorder="1" applyAlignment="1">
      <alignment horizontal="justify" vertical="center" wrapText="1"/>
    </xf>
    <xf numFmtId="0" fontId="3" fillId="3" borderId="16" xfId="0" applyFont="1" applyFill="1" applyBorder="1" applyAlignment="1">
      <alignment horizontal="justify" wrapText="1"/>
    </xf>
    <xf numFmtId="0" fontId="3" fillId="3" borderId="17" xfId="0" applyFont="1" applyFill="1" applyBorder="1" applyAlignment="1">
      <alignment horizontal="justify" wrapText="1"/>
    </xf>
    <xf numFmtId="0" fontId="2" fillId="3" borderId="0" xfId="0" applyFont="1" applyFill="1" applyAlignment="1">
      <alignment horizontal="left"/>
    </xf>
    <xf numFmtId="0" fontId="2" fillId="3" borderId="6" xfId="0" applyFont="1" applyFill="1" applyBorder="1" applyAlignment="1">
      <alignment horizontal="center" vertical="center" wrapText="1"/>
    </xf>
    <xf numFmtId="0" fontId="3" fillId="3" borderId="19" xfId="0" applyFont="1" applyFill="1" applyBorder="1" applyAlignment="1">
      <alignment horizontal="left" vertical="center" wrapText="1"/>
    </xf>
    <xf numFmtId="0" fontId="3" fillId="3" borderId="20" xfId="0" applyFont="1" applyFill="1" applyBorder="1" applyAlignment="1">
      <alignment horizontal="left" vertical="center" wrapText="1"/>
    </xf>
    <xf numFmtId="0" fontId="3" fillId="3" borderId="15" xfId="0" applyFont="1" applyFill="1" applyBorder="1" applyAlignment="1">
      <alignment horizontal="justify" vertical="top" wrapText="1"/>
    </xf>
    <xf numFmtId="0" fontId="3" fillId="3" borderId="18" xfId="0" applyFont="1" applyFill="1" applyBorder="1" applyAlignment="1">
      <alignment horizontal="justify" vertical="top" wrapText="1"/>
    </xf>
    <xf numFmtId="0" fontId="1" fillId="3" borderId="15" xfId="0" applyFont="1" applyFill="1" applyBorder="1" applyAlignment="1">
      <alignment horizontal="justify" vertical="top" wrapText="1"/>
    </xf>
    <xf numFmtId="0" fontId="1" fillId="3" borderId="18" xfId="0" applyFont="1" applyFill="1" applyBorder="1" applyAlignment="1">
      <alignment horizontal="justify" vertical="top" wrapText="1"/>
    </xf>
    <xf numFmtId="0" fontId="1" fillId="3" borderId="19" xfId="0" applyFont="1" applyFill="1" applyBorder="1" applyAlignment="1">
      <alignment horizontal="justify" vertical="top" wrapText="1"/>
    </xf>
    <xf numFmtId="0" fontId="1" fillId="3" borderId="20" xfId="0" applyFont="1" applyFill="1" applyBorder="1" applyAlignment="1">
      <alignment horizontal="justify" vertical="top" wrapText="1"/>
    </xf>
    <xf numFmtId="0" fontId="1" fillId="3" borderId="0" xfId="0" applyFont="1" applyFill="1" applyAlignment="1">
      <alignment vertical="top" wrapText="1"/>
    </xf>
    <xf numFmtId="0" fontId="3" fillId="3" borderId="0" xfId="0" applyFont="1" applyFill="1" applyAlignment="1">
      <alignment horizontal="justify" vertical="top" wrapText="1"/>
    </xf>
    <xf numFmtId="0" fontId="25" fillId="5" borderId="0" xfId="0" applyFont="1" applyFill="1" applyAlignment="1">
      <alignment horizontal="justify" vertical="top" wrapText="1"/>
    </xf>
    <xf numFmtId="0" fontId="3" fillId="3" borderId="0" xfId="0" applyFont="1" applyFill="1" applyAlignment="1">
      <alignment horizontal="justify" vertical="top"/>
    </xf>
    <xf numFmtId="0" fontId="1" fillId="5" borderId="0" xfId="0" applyFont="1" applyFill="1" applyAlignment="1">
      <alignment horizontal="justify" vertical="top" wrapText="1"/>
    </xf>
    <xf numFmtId="0" fontId="4" fillId="3" borderId="0" xfId="0" applyFont="1" applyFill="1" applyAlignment="1">
      <alignment horizontal="center"/>
    </xf>
    <xf numFmtId="49" fontId="12" fillId="3" borderId="1" xfId="0" applyNumberFormat="1" applyFont="1" applyFill="1" applyBorder="1" applyAlignment="1">
      <alignment horizontal="center" vertical="top" wrapText="1"/>
    </xf>
    <xf numFmtId="0" fontId="1" fillId="3" borderId="1" xfId="0" applyFont="1" applyFill="1" applyBorder="1" applyAlignment="1">
      <alignment horizontal="left" vertical="top" wrapText="1"/>
    </xf>
    <xf numFmtId="0" fontId="1" fillId="3" borderId="6" xfId="0" applyFont="1" applyFill="1" applyBorder="1" applyAlignment="1">
      <alignment horizontal="left" vertical="top" wrapText="1"/>
    </xf>
    <xf numFmtId="0" fontId="1" fillId="3" borderId="24" xfId="0" applyFont="1" applyFill="1" applyBorder="1" applyAlignment="1">
      <alignment horizontal="left" vertical="top" wrapText="1"/>
    </xf>
    <xf numFmtId="0" fontId="1" fillId="3" borderId="7" xfId="0" applyFont="1" applyFill="1" applyBorder="1" applyAlignment="1">
      <alignment horizontal="left" vertical="top" wrapText="1"/>
    </xf>
    <xf numFmtId="49" fontId="12" fillId="3" borderId="6" xfId="0" applyNumberFormat="1" applyFont="1" applyFill="1" applyBorder="1" applyAlignment="1">
      <alignment horizontal="center" vertical="top" wrapText="1"/>
    </xf>
    <xf numFmtId="49" fontId="12" fillId="3" borderId="24" xfId="0" applyNumberFormat="1" applyFont="1" applyFill="1" applyBorder="1" applyAlignment="1">
      <alignment horizontal="center" vertical="top" wrapText="1"/>
    </xf>
    <xf numFmtId="49" fontId="12" fillId="3" borderId="7" xfId="0" applyNumberFormat="1" applyFont="1" applyFill="1" applyBorder="1" applyAlignment="1">
      <alignment horizontal="center" vertical="top" wrapText="1"/>
    </xf>
    <xf numFmtId="0" fontId="1" fillId="3" borderId="6" xfId="0" applyFont="1" applyFill="1" applyBorder="1" applyAlignment="1">
      <alignment horizontal="left" vertical="top"/>
    </xf>
    <xf numFmtId="0" fontId="1" fillId="3" borderId="24" xfId="0" applyFont="1" applyFill="1" applyBorder="1" applyAlignment="1">
      <alignment horizontal="left" vertical="top"/>
    </xf>
    <xf numFmtId="49" fontId="3" fillId="3" borderId="6" xfId="0" applyNumberFormat="1" applyFont="1" applyFill="1" applyBorder="1" applyAlignment="1">
      <alignment horizontal="center" vertical="top" wrapText="1"/>
    </xf>
    <xf numFmtId="49" fontId="3" fillId="3" borderId="24" xfId="0" applyNumberFormat="1" applyFont="1" applyFill="1" applyBorder="1" applyAlignment="1">
      <alignment horizontal="center" vertical="top" wrapText="1"/>
    </xf>
    <xf numFmtId="0" fontId="11" fillId="3" borderId="0" xfId="0" applyFont="1" applyFill="1" applyAlignment="1">
      <alignment horizontal="left" wrapText="1"/>
    </xf>
    <xf numFmtId="49" fontId="3" fillId="3" borderId="6" xfId="0" applyNumberFormat="1" applyFont="1" applyFill="1" applyBorder="1" applyAlignment="1">
      <alignment horizontal="left" vertical="top" wrapText="1"/>
    </xf>
    <xf numFmtId="49" fontId="3" fillId="3" borderId="24" xfId="0" applyNumberFormat="1" applyFont="1" applyFill="1" applyBorder="1" applyAlignment="1">
      <alignment horizontal="left" vertical="top" wrapText="1"/>
    </xf>
    <xf numFmtId="0" fontId="32" fillId="3" borderId="3" xfId="0" applyFont="1" applyFill="1" applyBorder="1" applyAlignment="1">
      <alignment horizontal="left" vertical="top" wrapText="1"/>
    </xf>
    <xf numFmtId="0" fontId="32" fillId="3" borderId="2" xfId="0" applyFont="1" applyFill="1" applyBorder="1" applyAlignment="1">
      <alignment horizontal="left" vertical="top" wrapText="1"/>
    </xf>
    <xf numFmtId="0" fontId="12" fillId="3" borderId="0" xfId="0" applyFont="1" applyFill="1" applyAlignment="1">
      <alignment horizontal="right"/>
    </xf>
    <xf numFmtId="49" fontId="11" fillId="3" borderId="3" xfId="0" applyNumberFormat="1" applyFont="1" applyFill="1" applyBorder="1" applyAlignment="1">
      <alignment horizontal="justify" vertical="center" wrapText="1"/>
    </xf>
    <xf numFmtId="49" fontId="11" fillId="3" borderId="2" xfId="0" applyNumberFormat="1" applyFont="1" applyFill="1" applyBorder="1" applyAlignment="1">
      <alignment horizontal="justify" vertical="center" wrapText="1"/>
    </xf>
    <xf numFmtId="49" fontId="3" fillId="3" borderId="7" xfId="0" applyNumberFormat="1" applyFont="1" applyFill="1" applyBorder="1" applyAlignment="1">
      <alignment horizontal="center" vertical="top" wrapText="1"/>
    </xf>
    <xf numFmtId="0" fontId="12" fillId="3" borderId="1" xfId="0" applyFont="1" applyFill="1" applyBorder="1" applyAlignment="1">
      <alignment horizontal="left" vertical="top"/>
    </xf>
    <xf numFmtId="0" fontId="12" fillId="3" borderId="1" xfId="0" applyFont="1" applyFill="1" applyBorder="1" applyAlignment="1">
      <alignment horizontal="center" vertical="top"/>
    </xf>
    <xf numFmtId="0" fontId="12" fillId="3" borderId="1" xfId="0" applyFont="1" applyFill="1" applyBorder="1" applyAlignment="1">
      <alignment horizontal="left" vertical="top" wrapText="1"/>
    </xf>
    <xf numFmtId="0" fontId="12" fillId="3" borderId="6" xfId="0" applyFont="1" applyFill="1" applyBorder="1" applyAlignment="1">
      <alignment horizontal="left" vertical="top" wrapText="1"/>
    </xf>
    <xf numFmtId="0" fontId="12" fillId="3" borderId="24" xfId="0" applyFont="1" applyFill="1" applyBorder="1" applyAlignment="1">
      <alignment horizontal="left" vertical="top" wrapText="1"/>
    </xf>
    <xf numFmtId="0" fontId="12" fillId="3" borderId="7" xfId="0" applyFont="1" applyFill="1" applyBorder="1" applyAlignment="1">
      <alignment horizontal="left" vertical="top" wrapText="1"/>
    </xf>
    <xf numFmtId="0" fontId="12" fillId="3" borderId="6" xfId="0" applyFont="1" applyFill="1" applyBorder="1" applyAlignment="1">
      <alignment horizontal="center" vertical="top"/>
    </xf>
    <xf numFmtId="0" fontId="12" fillId="3" borderId="24" xfId="0" applyFont="1" applyFill="1" applyBorder="1" applyAlignment="1">
      <alignment horizontal="center" vertical="top"/>
    </xf>
    <xf numFmtId="0" fontId="12" fillId="3" borderId="7" xfId="0" applyFont="1" applyFill="1" applyBorder="1" applyAlignment="1">
      <alignment horizontal="center" vertical="top"/>
    </xf>
    <xf numFmtId="0" fontId="11" fillId="3" borderId="3" xfId="0" applyFont="1" applyFill="1" applyBorder="1" applyAlignment="1">
      <alignment horizontal="left" vertical="top" wrapText="1"/>
    </xf>
    <xf numFmtId="0" fontId="11" fillId="3" borderId="2" xfId="0" applyFont="1" applyFill="1" applyBorder="1" applyAlignment="1">
      <alignment horizontal="left" vertical="top" wrapText="1"/>
    </xf>
    <xf numFmtId="0" fontId="11" fillId="3" borderId="24" xfId="0" applyFont="1" applyFill="1" applyBorder="1" applyAlignment="1">
      <alignment horizontal="left" vertical="top" wrapText="1"/>
    </xf>
    <xf numFmtId="0" fontId="11" fillId="3" borderId="7" xfId="0" applyFont="1" applyFill="1" applyBorder="1" applyAlignment="1">
      <alignment horizontal="left" vertical="top" wrapText="1"/>
    </xf>
    <xf numFmtId="0" fontId="12" fillId="3" borderId="6" xfId="0" applyFont="1" applyFill="1" applyBorder="1" applyAlignment="1">
      <alignment horizontal="left" vertical="top"/>
    </xf>
    <xf numFmtId="0" fontId="12" fillId="3" borderId="24" xfId="0" applyFont="1" applyFill="1" applyBorder="1" applyAlignment="1">
      <alignment horizontal="left" vertical="top"/>
    </xf>
    <xf numFmtId="0" fontId="12" fillId="3" borderId="7" xfId="0" applyFont="1" applyFill="1" applyBorder="1" applyAlignment="1">
      <alignment horizontal="left" vertical="top"/>
    </xf>
    <xf numFmtId="0" fontId="11" fillId="3" borderId="3" xfId="0" applyFont="1" applyFill="1" applyBorder="1" applyAlignment="1">
      <alignment wrapText="1"/>
    </xf>
    <xf numFmtId="0" fontId="11" fillId="3" borderId="2" xfId="0" applyFont="1" applyFill="1" applyBorder="1" applyAlignment="1">
      <alignment wrapText="1"/>
    </xf>
    <xf numFmtId="0" fontId="12" fillId="3" borderId="3" xfId="0" applyFont="1" applyFill="1" applyBorder="1" applyAlignment="1">
      <alignment horizontal="left" vertical="top" wrapText="1"/>
    </xf>
    <xf numFmtId="0" fontId="12" fillId="3" borderId="2" xfId="0" applyFont="1" applyFill="1" applyBorder="1" applyAlignment="1">
      <alignment horizontal="left" vertical="top" wrapText="1"/>
    </xf>
    <xf numFmtId="0" fontId="1" fillId="3" borderId="0" xfId="0" applyFont="1" applyFill="1" applyAlignment="1">
      <alignment horizontal="left"/>
    </xf>
    <xf numFmtId="0" fontId="26" fillId="3" borderId="0" xfId="0" applyFont="1" applyFill="1" applyAlignment="1">
      <alignment horizontal="left"/>
    </xf>
    <xf numFmtId="0" fontId="15" fillId="3" borderId="0" xfId="0" applyFont="1" applyFill="1" applyAlignment="1">
      <alignment horizontal="center" vertical="center"/>
    </xf>
  </cellXfs>
  <cellStyles count="1">
    <cellStyle name="Įprastas" xfId="0" builtinId="0"/>
  </cellStyles>
  <dxfs count="2">
    <dxf>
      <font>
        <color rgb="FF006100"/>
      </font>
      <fill>
        <patternFill>
          <bgColor rgb="FFC6EFCE"/>
        </patternFill>
      </fill>
    </dxf>
    <dxf>
      <font>
        <color auto="1"/>
      </font>
      <fill>
        <patternFill>
          <bgColor rgb="FF00B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2758186</xdr:colOff>
      <xdr:row>50</xdr:row>
      <xdr:rowOff>12731</xdr:rowOff>
    </xdr:from>
    <xdr:ext cx="1515863" cy="792718"/>
    <mc:AlternateContent xmlns:mc="http://schemas.openxmlformats.org/markup-compatibility/2006" xmlns:a14="http://schemas.microsoft.com/office/drawing/2010/main">
      <mc:Choice Requires="a14">
        <xdr:sp macro="" textlink="">
          <xdr:nvSpPr>
            <xdr:cNvPr id="13" name="TextBox 12">
              <a:extLst>
                <a:ext uri="{FF2B5EF4-FFF2-40B4-BE49-F238E27FC236}">
                  <a16:creationId xmlns:a16="http://schemas.microsoft.com/office/drawing/2014/main" id="{9A283D50-A21C-4FFF-A678-06D8E1C8C272}"/>
                </a:ext>
              </a:extLst>
            </xdr:cNvPr>
            <xdr:cNvSpPr txBox="1"/>
          </xdr:nvSpPr>
          <xdr:spPr>
            <a:xfrm>
              <a:off x="3699480" y="16933613"/>
              <a:ext cx="1515863" cy="7927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r>
                      <a:rPr lang="en-US" sz="1600" b="0" i="1">
                        <a:latin typeface="Cambria Math" panose="02040503050406030204" pitchFamily="18" charset="0"/>
                      </a:rPr>
                      <m:t>𝑇</m:t>
                    </m:r>
                    <m:r>
                      <a:rPr lang="en-US" sz="1600" i="1">
                        <a:latin typeface="Cambria Math" panose="02040503050406030204" pitchFamily="18" charset="0"/>
                      </a:rPr>
                      <m:t>=</m:t>
                    </m:r>
                    <m:d>
                      <m:dPr>
                        <m:ctrlPr>
                          <a:rPr lang="en-US" sz="1600" i="1">
                            <a:latin typeface="Cambria Math" panose="02040503050406030204" pitchFamily="18" charset="0"/>
                          </a:rPr>
                        </m:ctrlPr>
                      </m:dPr>
                      <m:e>
                        <m:nary>
                          <m:naryPr>
                            <m:chr m:val="∑"/>
                            <m:ctrlPr>
                              <a:rPr lang="en-US" sz="1600" i="1">
                                <a:latin typeface="Cambria Math" panose="02040503050406030204" pitchFamily="18" charset="0"/>
                              </a:rPr>
                            </m:ctrlPr>
                          </m:naryPr>
                          <m:sub>
                            <m:r>
                              <m:rPr>
                                <m:brk m:alnAt="23"/>
                              </m:rPr>
                              <a:rPr lang="lt-LT" sz="1600" b="0" i="1">
                                <a:latin typeface="Cambria Math" panose="02040503050406030204" pitchFamily="18" charset="0"/>
                              </a:rPr>
                              <m:t>𝑖</m:t>
                            </m:r>
                            <m:r>
                              <a:rPr lang="en-US" sz="1600" b="0" i="1">
                                <a:latin typeface="Cambria Math" panose="02040503050406030204" pitchFamily="18" charset="0"/>
                              </a:rPr>
                              <m:t>=</m:t>
                            </m:r>
                            <m:r>
                              <a:rPr lang="lt-LT" sz="1600" b="0" i="1">
                                <a:latin typeface="Cambria Math" panose="02040503050406030204" pitchFamily="18" charset="0"/>
                              </a:rPr>
                              <m:t>1</m:t>
                            </m:r>
                          </m:sub>
                          <m:sup>
                            <m:r>
                              <a:rPr lang="en-US" sz="1600" b="0" i="1">
                                <a:latin typeface="Cambria Math" panose="02040503050406030204" pitchFamily="18" charset="0"/>
                              </a:rPr>
                              <m:t>6</m:t>
                            </m:r>
                          </m:sup>
                          <m:e>
                            <m:sSub>
                              <m:sSubPr>
                                <m:ctrlPr>
                                  <a:rPr lang="en-US" sz="1600" i="1">
                                    <a:latin typeface="Cambria Math" panose="02040503050406030204" pitchFamily="18" charset="0"/>
                                  </a:rPr>
                                </m:ctrlPr>
                              </m:sSubPr>
                              <m:e>
                                <m:r>
                                  <a:rPr lang="en-US" sz="1600" b="0" i="1">
                                    <a:latin typeface="Cambria Math" panose="02040503050406030204" pitchFamily="18" charset="0"/>
                                  </a:rPr>
                                  <m:t>𝑇</m:t>
                                </m:r>
                              </m:e>
                              <m:sub>
                                <m:r>
                                  <a:rPr lang="en-US" sz="1600" b="0" i="1">
                                    <a:latin typeface="Cambria Math" panose="02040503050406030204" pitchFamily="18" charset="0"/>
                                  </a:rPr>
                                  <m:t>𝑖</m:t>
                                </m:r>
                              </m:sub>
                            </m:sSub>
                          </m:e>
                        </m:nary>
                      </m:e>
                    </m:d>
                    <m:r>
                      <a:rPr lang="en-US" sz="1600" b="0" i="1">
                        <a:latin typeface="Cambria Math" panose="02040503050406030204" pitchFamily="18" charset="0"/>
                      </a:rPr>
                      <m:t>𝑥</m:t>
                    </m:r>
                    <m:r>
                      <a:rPr lang="en-US" sz="1600" b="0" i="1">
                        <a:latin typeface="Cambria Math" panose="02040503050406030204" pitchFamily="18" charset="0"/>
                      </a:rPr>
                      <m:t> </m:t>
                    </m:r>
                    <m:r>
                      <a:rPr lang="en-US" sz="1600" b="0" i="1">
                        <a:latin typeface="Cambria Math" panose="02040503050406030204" pitchFamily="18" charset="0"/>
                      </a:rPr>
                      <m:t>𝑌</m:t>
                    </m:r>
                  </m:oMath>
                </m:oMathPara>
              </a14:m>
              <a:endParaRPr lang="en-US" sz="1100"/>
            </a:p>
          </xdr:txBody>
        </xdr:sp>
      </mc:Choice>
      <mc:Fallback xmlns="">
        <xdr:sp macro="" textlink="">
          <xdr:nvSpPr>
            <xdr:cNvPr id="13" name="TextBox 12">
              <a:extLst>
                <a:ext uri="{FF2B5EF4-FFF2-40B4-BE49-F238E27FC236}">
                  <a16:creationId xmlns:a16="http://schemas.microsoft.com/office/drawing/2014/main" id="{9A283D50-A21C-4FFF-A678-06D8E1C8C272}"/>
                </a:ext>
              </a:extLst>
            </xdr:cNvPr>
            <xdr:cNvSpPr txBox="1"/>
          </xdr:nvSpPr>
          <xdr:spPr>
            <a:xfrm>
              <a:off x="3699480" y="16933613"/>
              <a:ext cx="1515863" cy="7927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US" sz="1600" b="0" i="0">
                  <a:latin typeface="Cambria Math" panose="02040503050406030204" pitchFamily="18" charset="0"/>
                </a:rPr>
                <a:t>𝑇</a:t>
              </a:r>
              <a:r>
                <a:rPr lang="en-US" sz="1600" i="0">
                  <a:latin typeface="Cambria Math" panose="02040503050406030204" pitchFamily="18" charset="0"/>
                </a:rPr>
                <a:t>=(∑</a:t>
              </a:r>
              <a:r>
                <a:rPr lang="lt-LT" sz="1600" b="0" i="0">
                  <a:latin typeface="Cambria Math" panose="02040503050406030204" pitchFamily="18" charset="0"/>
                </a:rPr>
                <a:t>_</a:t>
              </a:r>
              <a:r>
                <a:rPr lang="en-US" sz="1600" b="0" i="0">
                  <a:latin typeface="Cambria Math" panose="02040503050406030204" pitchFamily="18" charset="0"/>
                </a:rPr>
                <a:t>(</a:t>
              </a:r>
              <a:r>
                <a:rPr lang="lt-LT" sz="1600" b="0" i="0">
                  <a:latin typeface="Cambria Math" panose="02040503050406030204" pitchFamily="18" charset="0"/>
                </a:rPr>
                <a:t>𝑖</a:t>
              </a:r>
              <a:r>
                <a:rPr lang="en-US" sz="1600" b="0" i="0">
                  <a:latin typeface="Cambria Math" panose="02040503050406030204" pitchFamily="18" charset="0"/>
                </a:rPr>
                <a:t>=</a:t>
              </a:r>
              <a:r>
                <a:rPr lang="lt-LT" sz="1600" b="0" i="0">
                  <a:latin typeface="Cambria Math" panose="02040503050406030204" pitchFamily="18" charset="0"/>
                </a:rPr>
                <a:t>1</a:t>
              </a:r>
              <a:r>
                <a:rPr lang="en-US" sz="1600" b="0" i="0">
                  <a:latin typeface="Cambria Math" panose="02040503050406030204" pitchFamily="18" charset="0"/>
                </a:rPr>
                <a:t>)</a:t>
              </a:r>
              <a:r>
                <a:rPr lang="en-US" sz="1600" b="0" i="0">
                  <a:solidFill>
                    <a:sysClr val="windowText" lastClr="000000"/>
                  </a:solidFill>
                  <a:latin typeface="Cambria Math" panose="02040503050406030204" pitchFamily="18" charset="0"/>
                </a:rPr>
                <a:t>^</a:t>
              </a:r>
              <a:r>
                <a:rPr lang="en-US" sz="1600" b="0" i="0">
                  <a:latin typeface="Cambria Math" panose="02040503050406030204" pitchFamily="18" charset="0"/>
                </a:rPr>
                <a:t>6▒𝑇_𝑖 )𝑥 𝑌</a:t>
              </a:r>
              <a:endParaRPr lang="en-US" sz="1100"/>
            </a:p>
          </xdr:txBody>
        </xdr:sp>
      </mc:Fallback>
    </mc:AlternateContent>
    <xdr:clientData/>
  </xdr:oneCellAnchor>
  <xdr:twoCellAnchor>
    <xdr:from>
      <xdr:col>2</xdr:col>
      <xdr:colOff>2939415</xdr:colOff>
      <xdr:row>29</xdr:row>
      <xdr:rowOff>97790</xdr:rowOff>
    </xdr:from>
    <xdr:to>
      <xdr:col>3</xdr:col>
      <xdr:colOff>1167765</xdr:colOff>
      <xdr:row>31</xdr:row>
      <xdr:rowOff>69215</xdr:rowOff>
    </xdr:to>
    <xdr:pic>
      <xdr:nvPicPr>
        <xdr:cNvPr id="15" name="Picture 14">
          <a:extLst>
            <a:ext uri="{FF2B5EF4-FFF2-40B4-BE49-F238E27FC236}">
              <a16:creationId xmlns:a16="http://schemas.microsoft.com/office/drawing/2014/main" id="{CB7DF412-F836-47C1-AE11-2A586D5359D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026535" y="17207230"/>
          <a:ext cx="1316990" cy="377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82"/>
  <sheetViews>
    <sheetView zoomScaleNormal="100" workbookViewId="0">
      <selection activeCell="I1" sqref="I1"/>
    </sheetView>
  </sheetViews>
  <sheetFormatPr defaultColWidth="9.140625" defaultRowHeight="15.75" x14ac:dyDescent="0.25"/>
  <cols>
    <col min="1" max="1" width="9.140625" style="2"/>
    <col min="2" max="2" width="5" style="2" customWidth="1"/>
    <col min="3" max="3" width="41.42578125" style="2" customWidth="1"/>
    <col min="4" max="4" width="17" style="2" customWidth="1"/>
    <col min="5" max="5" width="5.85546875" style="2" customWidth="1"/>
    <col min="6" max="6" width="10.85546875" style="2" customWidth="1"/>
    <col min="7" max="8" width="11.7109375" style="2" customWidth="1"/>
    <col min="9" max="9" width="20.28515625" style="2" customWidth="1"/>
    <col min="10" max="16384" width="9.140625" style="2"/>
  </cols>
  <sheetData>
    <row r="1" spans="2:8" ht="18.75" x14ac:dyDescent="0.3">
      <c r="B1" s="10" t="s">
        <v>5</v>
      </c>
      <c r="C1" s="11"/>
      <c r="D1" s="11"/>
      <c r="E1" s="11"/>
      <c r="F1" s="11"/>
    </row>
    <row r="2" spans="2:8" ht="18.75" x14ac:dyDescent="0.3">
      <c r="B2" s="10"/>
      <c r="C2" s="11"/>
      <c r="D2" s="11"/>
      <c r="E2" s="11"/>
      <c r="F2" s="11"/>
    </row>
    <row r="3" spans="2:8" ht="30.75" customHeight="1" x14ac:dyDescent="0.25">
      <c r="B3" s="134" t="s">
        <v>6</v>
      </c>
      <c r="C3" s="134"/>
      <c r="D3" s="134"/>
      <c r="E3" s="134"/>
      <c r="F3" s="134"/>
      <c r="G3" s="134"/>
      <c r="H3" s="134"/>
    </row>
    <row r="4" spans="2:8" ht="30.75" customHeight="1" x14ac:dyDescent="0.25">
      <c r="B4" s="134" t="s">
        <v>7</v>
      </c>
      <c r="C4" s="134"/>
      <c r="D4" s="134"/>
      <c r="E4" s="134"/>
      <c r="F4" s="134"/>
      <c r="G4" s="134"/>
      <c r="H4" s="134"/>
    </row>
    <row r="5" spans="2:8" x14ac:dyDescent="0.25">
      <c r="B5" s="139" t="s">
        <v>115</v>
      </c>
      <c r="C5" s="139"/>
      <c r="D5" s="139"/>
      <c r="E5" s="139"/>
      <c r="F5" s="139"/>
      <c r="G5" s="139"/>
      <c r="H5" s="139"/>
    </row>
    <row r="7" spans="2:8" x14ac:dyDescent="0.25">
      <c r="B7" s="2" t="s">
        <v>8</v>
      </c>
    </row>
    <row r="8" spans="2:8" x14ac:dyDescent="0.25">
      <c r="C8" s="40" t="s">
        <v>9</v>
      </c>
      <c r="D8" s="87">
        <v>60</v>
      </c>
    </row>
    <row r="9" spans="2:8" x14ac:dyDescent="0.25">
      <c r="C9" s="40" t="s">
        <v>10</v>
      </c>
      <c r="D9" s="87">
        <v>40</v>
      </c>
    </row>
    <row r="11" spans="2:8" x14ac:dyDescent="0.25">
      <c r="B11" s="2" t="s">
        <v>11</v>
      </c>
    </row>
    <row r="12" spans="2:8" ht="16.5" thickBot="1" x14ac:dyDescent="0.3"/>
    <row r="13" spans="2:8" ht="67.5" customHeight="1" thickBot="1" x14ac:dyDescent="0.3">
      <c r="B13" s="135" t="s">
        <v>12</v>
      </c>
      <c r="C13" s="126"/>
      <c r="D13" s="126"/>
      <c r="E13" s="126"/>
      <c r="F13" s="127"/>
      <c r="G13" s="135" t="s">
        <v>13</v>
      </c>
      <c r="H13" s="127"/>
    </row>
    <row r="14" spans="2:8" ht="16.5" thickBot="1" x14ac:dyDescent="0.3">
      <c r="B14" s="136" t="s">
        <v>14</v>
      </c>
      <c r="C14" s="137"/>
      <c r="D14" s="137"/>
      <c r="E14" s="137"/>
      <c r="F14" s="138"/>
      <c r="G14" s="42" t="s">
        <v>15</v>
      </c>
      <c r="H14" s="41">
        <f>D8</f>
        <v>60</v>
      </c>
    </row>
    <row r="15" spans="2:8" ht="16.5" thickBot="1" x14ac:dyDescent="0.3">
      <c r="B15" s="121" t="s">
        <v>16</v>
      </c>
      <c r="C15" s="122"/>
      <c r="D15" s="122"/>
      <c r="E15" s="122"/>
      <c r="F15" s="123"/>
      <c r="G15" s="42" t="s">
        <v>17</v>
      </c>
      <c r="H15" s="41">
        <f>D9</f>
        <v>40</v>
      </c>
    </row>
    <row r="16" spans="2:8" ht="16.5" customHeight="1" thickBot="1" x14ac:dyDescent="0.3">
      <c r="B16" s="43" t="s">
        <v>18</v>
      </c>
      <c r="C16" s="44" t="s">
        <v>19</v>
      </c>
      <c r="D16" s="44" t="s">
        <v>20</v>
      </c>
      <c r="E16" s="124" t="s">
        <v>21</v>
      </c>
      <c r="F16" s="125"/>
      <c r="G16" s="126"/>
      <c r="H16" s="127"/>
    </row>
    <row r="17" spans="2:9" ht="65.25" customHeight="1" thickBot="1" x14ac:dyDescent="0.3">
      <c r="B17" s="27" t="s">
        <v>22</v>
      </c>
      <c r="C17" s="104" t="s">
        <v>295</v>
      </c>
      <c r="D17" s="25" t="s">
        <v>23</v>
      </c>
      <c r="E17" s="92" t="s">
        <v>24</v>
      </c>
      <c r="F17" s="88">
        <v>0.2</v>
      </c>
      <c r="G17" s="128" t="s">
        <v>25</v>
      </c>
      <c r="H17" s="129"/>
      <c r="I17" s="19"/>
    </row>
    <row r="18" spans="2:9" s="29" customFormat="1" ht="48" thickBot="1" x14ac:dyDescent="0.3">
      <c r="B18" s="25" t="s">
        <v>26</v>
      </c>
      <c r="C18" s="105" t="s">
        <v>296</v>
      </c>
      <c r="D18" s="31" t="s">
        <v>23</v>
      </c>
      <c r="E18" s="93" t="s">
        <v>27</v>
      </c>
      <c r="F18" s="90">
        <v>0.2</v>
      </c>
      <c r="G18" s="131" t="s">
        <v>25</v>
      </c>
      <c r="H18" s="132"/>
      <c r="I18" s="33"/>
    </row>
    <row r="19" spans="2:9" s="29" customFormat="1" ht="48" thickBot="1" x14ac:dyDescent="0.3">
      <c r="B19" s="28" t="s">
        <v>28</v>
      </c>
      <c r="C19" s="106" t="s">
        <v>297</v>
      </c>
      <c r="D19" s="25" t="s">
        <v>23</v>
      </c>
      <c r="E19" s="92" t="s">
        <v>29</v>
      </c>
      <c r="F19" s="89">
        <v>0.2</v>
      </c>
      <c r="G19" s="130" t="s">
        <v>25</v>
      </c>
      <c r="H19" s="129"/>
      <c r="I19" s="33"/>
    </row>
    <row r="20" spans="2:9" ht="48" thickBot="1" x14ac:dyDescent="0.3">
      <c r="B20" s="28" t="s">
        <v>30</v>
      </c>
      <c r="C20" s="106" t="s">
        <v>298</v>
      </c>
      <c r="D20" s="25" t="s">
        <v>23</v>
      </c>
      <c r="E20" s="92" t="s">
        <v>31</v>
      </c>
      <c r="F20" s="89">
        <v>0.2</v>
      </c>
      <c r="G20" s="130" t="s">
        <v>25</v>
      </c>
      <c r="H20" s="129"/>
      <c r="I20" s="33"/>
    </row>
    <row r="21" spans="2:9" ht="158.25" thickBot="1" x14ac:dyDescent="0.3">
      <c r="B21" s="97" t="s">
        <v>116</v>
      </c>
      <c r="C21" s="110" t="s">
        <v>123</v>
      </c>
      <c r="D21" s="96" t="s">
        <v>23</v>
      </c>
      <c r="E21" s="92" t="s">
        <v>117</v>
      </c>
      <c r="F21" s="90">
        <v>0.1</v>
      </c>
      <c r="G21" s="133" t="s">
        <v>25</v>
      </c>
      <c r="H21" s="132"/>
      <c r="I21" s="33"/>
    </row>
    <row r="22" spans="2:9" ht="63.75" thickBot="1" x14ac:dyDescent="0.3">
      <c r="B22" s="28" t="s">
        <v>118</v>
      </c>
      <c r="C22" s="106" t="s">
        <v>299</v>
      </c>
      <c r="D22" s="109" t="s">
        <v>23</v>
      </c>
      <c r="E22" s="108" t="s">
        <v>119</v>
      </c>
      <c r="F22" s="89">
        <v>0.1</v>
      </c>
      <c r="G22" s="130" t="s">
        <v>25</v>
      </c>
      <c r="H22" s="129"/>
      <c r="I22" s="33"/>
    </row>
    <row r="24" spans="2:9" ht="33.75" customHeight="1" x14ac:dyDescent="0.25">
      <c r="B24" s="118" t="s">
        <v>109</v>
      </c>
      <c r="C24" s="118"/>
      <c r="D24" s="118"/>
      <c r="E24" s="118"/>
      <c r="F24" s="118"/>
      <c r="G24" s="118"/>
      <c r="H24" s="118"/>
    </row>
    <row r="26" spans="2:9" ht="31.5" customHeight="1" x14ac:dyDescent="0.25">
      <c r="B26" s="118" t="s">
        <v>110</v>
      </c>
      <c r="C26" s="118"/>
      <c r="D26" s="118"/>
      <c r="E26" s="118"/>
      <c r="F26" s="118"/>
      <c r="G26" s="118"/>
      <c r="H26" s="118"/>
    </row>
    <row r="27" spans="2:9" x14ac:dyDescent="0.25">
      <c r="D27" s="45" t="s">
        <v>32</v>
      </c>
    </row>
    <row r="29" spans="2:9" ht="31.5" customHeight="1" x14ac:dyDescent="0.25">
      <c r="B29" s="118" t="s">
        <v>112</v>
      </c>
      <c r="C29" s="118"/>
      <c r="D29" s="118"/>
      <c r="E29" s="118"/>
      <c r="F29" s="118"/>
      <c r="G29" s="118"/>
      <c r="H29" s="118"/>
    </row>
    <row r="33" spans="2:8" ht="30.75" customHeight="1" x14ac:dyDescent="0.25">
      <c r="B33" s="118" t="s">
        <v>120</v>
      </c>
      <c r="C33" s="118"/>
      <c r="D33" s="118"/>
      <c r="E33" s="118"/>
      <c r="F33" s="118"/>
      <c r="G33" s="118"/>
      <c r="H33" s="118"/>
    </row>
    <row r="34" spans="2:8" x14ac:dyDescent="0.25">
      <c r="B34" s="119" t="s">
        <v>33</v>
      </c>
      <c r="C34" s="119"/>
      <c r="D34" s="119"/>
      <c r="E34" s="119"/>
      <c r="F34" s="119"/>
      <c r="G34" s="119"/>
      <c r="H34" s="119"/>
    </row>
    <row r="35" spans="2:8" x14ac:dyDescent="0.25">
      <c r="B35" s="120" t="s">
        <v>34</v>
      </c>
      <c r="C35" s="120"/>
      <c r="D35" s="46">
        <f t="shared" ref="D35:D40" si="0">F17</f>
        <v>0.2</v>
      </c>
      <c r="E35" s="39"/>
      <c r="F35" s="39"/>
      <c r="G35" s="39"/>
      <c r="H35" s="39"/>
    </row>
    <row r="36" spans="2:8" x14ac:dyDescent="0.25">
      <c r="B36" s="120" t="s">
        <v>35</v>
      </c>
      <c r="C36" s="120"/>
      <c r="D36" s="46">
        <f t="shared" si="0"/>
        <v>0.2</v>
      </c>
      <c r="E36" s="39"/>
      <c r="F36" s="39"/>
      <c r="G36" s="39"/>
      <c r="H36" s="39"/>
    </row>
    <row r="37" spans="2:8" x14ac:dyDescent="0.25">
      <c r="B37" s="120" t="s">
        <v>36</v>
      </c>
      <c r="C37" s="120"/>
      <c r="D37" s="46">
        <f t="shared" si="0"/>
        <v>0.2</v>
      </c>
      <c r="E37" s="39"/>
      <c r="F37" s="39"/>
      <c r="G37" s="39"/>
      <c r="H37" s="39"/>
    </row>
    <row r="38" spans="2:8" x14ac:dyDescent="0.25">
      <c r="B38" s="120" t="s">
        <v>37</v>
      </c>
      <c r="C38" s="120"/>
      <c r="D38" s="46">
        <f t="shared" si="0"/>
        <v>0.2</v>
      </c>
      <c r="E38" s="39"/>
      <c r="F38" s="39"/>
      <c r="G38" s="39"/>
      <c r="H38" s="39"/>
    </row>
    <row r="39" spans="2:8" x14ac:dyDescent="0.25">
      <c r="B39" s="95"/>
      <c r="C39" s="95" t="s">
        <v>121</v>
      </c>
      <c r="D39" s="46">
        <f t="shared" si="0"/>
        <v>0.1</v>
      </c>
      <c r="E39" s="94"/>
      <c r="F39" s="94"/>
      <c r="G39" s="94"/>
      <c r="H39" s="94"/>
    </row>
    <row r="40" spans="2:8" x14ac:dyDescent="0.25">
      <c r="B40" s="95"/>
      <c r="C40" s="95" t="s">
        <v>122</v>
      </c>
      <c r="D40" s="46">
        <f t="shared" si="0"/>
        <v>0.1</v>
      </c>
      <c r="E40" s="94"/>
      <c r="F40" s="94"/>
      <c r="G40" s="94"/>
      <c r="H40" s="94"/>
    </row>
    <row r="41" spans="2:8" x14ac:dyDescent="0.25">
      <c r="B41" s="119" t="s">
        <v>38</v>
      </c>
      <c r="C41" s="119"/>
      <c r="D41" s="119"/>
      <c r="E41" s="119"/>
      <c r="F41" s="119"/>
      <c r="G41" s="119"/>
      <c r="H41" s="119"/>
    </row>
    <row r="42" spans="2:8" x14ac:dyDescent="0.25">
      <c r="B42" s="120" t="s">
        <v>34</v>
      </c>
      <c r="C42" s="120"/>
      <c r="D42" s="46">
        <v>0</v>
      </c>
      <c r="E42" s="39"/>
      <c r="F42" s="39"/>
      <c r="G42" s="39"/>
      <c r="H42" s="39"/>
    </row>
    <row r="43" spans="2:8" x14ac:dyDescent="0.25">
      <c r="B43" s="120" t="s">
        <v>35</v>
      </c>
      <c r="C43" s="120"/>
      <c r="D43" s="46">
        <v>0</v>
      </c>
      <c r="E43" s="39"/>
      <c r="F43" s="39"/>
      <c r="G43" s="39"/>
      <c r="H43" s="39"/>
    </row>
    <row r="44" spans="2:8" x14ac:dyDescent="0.25">
      <c r="B44" s="120" t="s">
        <v>36</v>
      </c>
      <c r="C44" s="120"/>
      <c r="D44" s="46">
        <v>0</v>
      </c>
      <c r="E44" s="39"/>
      <c r="F44" s="39"/>
      <c r="G44" s="39"/>
      <c r="H44" s="39"/>
    </row>
    <row r="45" spans="2:8" x14ac:dyDescent="0.25">
      <c r="B45" s="120" t="s">
        <v>37</v>
      </c>
      <c r="C45" s="120"/>
      <c r="D45" s="46">
        <v>0</v>
      </c>
      <c r="E45" s="39"/>
      <c r="F45" s="39"/>
      <c r="G45" s="39"/>
      <c r="H45" s="39"/>
    </row>
    <row r="46" spans="2:8" x14ac:dyDescent="0.25">
      <c r="B46" s="95"/>
      <c r="C46" s="95" t="s">
        <v>121</v>
      </c>
      <c r="D46" s="46">
        <v>0</v>
      </c>
      <c r="E46" s="94"/>
      <c r="F46" s="94"/>
      <c r="G46" s="94"/>
      <c r="H46" s="94"/>
    </row>
    <row r="47" spans="2:8" x14ac:dyDescent="0.25">
      <c r="B47" s="95"/>
      <c r="C47" s="95" t="s">
        <v>122</v>
      </c>
      <c r="D47" s="46">
        <v>0</v>
      </c>
      <c r="E47" s="94"/>
      <c r="F47" s="94"/>
      <c r="G47" s="94"/>
      <c r="H47" s="94"/>
    </row>
    <row r="49" spans="1:9" ht="32.25" customHeight="1" x14ac:dyDescent="0.25">
      <c r="B49" s="118" t="s">
        <v>111</v>
      </c>
      <c r="C49" s="118"/>
      <c r="D49" s="118"/>
      <c r="E49" s="118"/>
      <c r="F49" s="118"/>
      <c r="G49" s="118"/>
      <c r="H49" s="118"/>
    </row>
    <row r="57" spans="1:9" ht="33" customHeight="1" x14ac:dyDescent="0.25">
      <c r="A57" s="47"/>
      <c r="B57" s="147" t="s">
        <v>113</v>
      </c>
      <c r="C57" s="147"/>
      <c r="D57" s="147"/>
      <c r="E57" s="147"/>
      <c r="F57" s="147"/>
      <c r="G57" s="147"/>
      <c r="H57" s="147"/>
    </row>
    <row r="58" spans="1:9" x14ac:dyDescent="0.25">
      <c r="B58" s="91"/>
      <c r="C58" s="91"/>
      <c r="D58" s="91"/>
      <c r="E58" s="91"/>
      <c r="F58" s="91"/>
      <c r="G58" s="91"/>
      <c r="H58" s="91"/>
    </row>
    <row r="59" spans="1:9" ht="35.25" customHeight="1" x14ac:dyDescent="0.25">
      <c r="B59" s="147" t="s">
        <v>114</v>
      </c>
      <c r="C59" s="147"/>
      <c r="D59" s="147"/>
      <c r="E59" s="147"/>
      <c r="F59" s="147"/>
      <c r="G59" s="147"/>
      <c r="H59" s="147"/>
    </row>
    <row r="60" spans="1:9" x14ac:dyDescent="0.25">
      <c r="B60" s="91"/>
      <c r="C60" s="91"/>
      <c r="D60" s="91"/>
      <c r="E60" s="91"/>
      <c r="F60" s="91"/>
      <c r="G60" s="91"/>
      <c r="H60" s="91"/>
    </row>
    <row r="61" spans="1:9" x14ac:dyDescent="0.25">
      <c r="B61" s="91"/>
      <c r="C61" s="91"/>
      <c r="D61" s="91"/>
      <c r="E61" s="91"/>
      <c r="F61" s="91"/>
      <c r="G61" s="91"/>
      <c r="H61" s="91"/>
    </row>
    <row r="62" spans="1:9" ht="20.25" x14ac:dyDescent="0.3">
      <c r="B62" s="91"/>
      <c r="C62" s="140" t="s">
        <v>0</v>
      </c>
      <c r="D62" s="140"/>
      <c r="E62" s="140"/>
      <c r="F62" s="140"/>
      <c r="G62" s="140"/>
      <c r="H62" s="140"/>
      <c r="I62" s="140"/>
    </row>
    <row r="63" spans="1:9" x14ac:dyDescent="0.25">
      <c r="B63" s="91"/>
    </row>
    <row r="64" spans="1:9" x14ac:dyDescent="0.25">
      <c r="B64" s="91"/>
      <c r="C64" s="141" t="s">
        <v>1</v>
      </c>
      <c r="D64" s="142"/>
      <c r="E64" s="142"/>
      <c r="F64" s="142"/>
      <c r="G64" s="143"/>
      <c r="H64" s="48">
        <v>6</v>
      </c>
      <c r="I64" s="48" t="s">
        <v>2</v>
      </c>
    </row>
    <row r="65" spans="2:9" x14ac:dyDescent="0.25">
      <c r="B65" s="91"/>
      <c r="C65" s="144" t="s">
        <v>3</v>
      </c>
      <c r="D65" s="145"/>
      <c r="E65" s="145"/>
      <c r="F65" s="145"/>
      <c r="G65" s="146"/>
      <c r="H65" s="48">
        <v>3</v>
      </c>
      <c r="I65" s="48" t="s">
        <v>4</v>
      </c>
    </row>
    <row r="66" spans="2:9" x14ac:dyDescent="0.25">
      <c r="B66" s="91"/>
    </row>
    <row r="67" spans="2:9" x14ac:dyDescent="0.25">
      <c r="B67" s="91"/>
    </row>
    <row r="68" spans="2:9" x14ac:dyDescent="0.25">
      <c r="B68" s="91"/>
    </row>
    <row r="69" spans="2:9" x14ac:dyDescent="0.25">
      <c r="B69" s="91"/>
      <c r="C69" s="91"/>
      <c r="D69" s="91"/>
      <c r="E69" s="91"/>
      <c r="F69" s="91"/>
      <c r="G69" s="91"/>
      <c r="H69" s="91"/>
    </row>
    <row r="70" spans="2:9" x14ac:dyDescent="0.25">
      <c r="B70" s="91"/>
      <c r="C70" s="91"/>
      <c r="D70" s="91"/>
      <c r="E70" s="91"/>
      <c r="F70" s="91"/>
      <c r="G70" s="91"/>
      <c r="H70" s="91"/>
    </row>
    <row r="71" spans="2:9" x14ac:dyDescent="0.25">
      <c r="B71" s="91"/>
      <c r="C71" s="91"/>
      <c r="D71" s="91"/>
      <c r="E71" s="91"/>
      <c r="F71" s="91"/>
      <c r="G71" s="91"/>
      <c r="H71" s="91"/>
    </row>
    <row r="72" spans="2:9" x14ac:dyDescent="0.25">
      <c r="B72" s="91"/>
      <c r="C72" s="91"/>
      <c r="D72" s="91"/>
      <c r="E72" s="91"/>
      <c r="F72" s="91"/>
      <c r="G72" s="91"/>
      <c r="H72" s="91"/>
    </row>
    <row r="73" spans="2:9" x14ac:dyDescent="0.25">
      <c r="B73" s="91"/>
      <c r="C73" s="91"/>
      <c r="D73" s="91"/>
      <c r="E73" s="91"/>
      <c r="F73" s="91"/>
      <c r="G73" s="91"/>
      <c r="H73" s="91"/>
    </row>
    <row r="74" spans="2:9" x14ac:dyDescent="0.25">
      <c r="B74" s="91"/>
      <c r="C74" s="91"/>
      <c r="D74" s="91"/>
      <c r="E74" s="91"/>
      <c r="F74" s="91"/>
      <c r="G74" s="91"/>
      <c r="H74" s="91"/>
    </row>
    <row r="75" spans="2:9" x14ac:dyDescent="0.25">
      <c r="B75" s="91"/>
      <c r="C75" s="91"/>
      <c r="D75" s="91"/>
      <c r="E75" s="91"/>
      <c r="F75" s="91"/>
      <c r="G75" s="91"/>
      <c r="H75" s="91"/>
    </row>
    <row r="76" spans="2:9" x14ac:dyDescent="0.25">
      <c r="B76" s="91"/>
      <c r="C76" s="91"/>
      <c r="D76" s="91"/>
      <c r="E76" s="91"/>
      <c r="F76" s="91"/>
      <c r="G76" s="91"/>
      <c r="H76" s="91"/>
    </row>
    <row r="77" spans="2:9" x14ac:dyDescent="0.25">
      <c r="B77" s="91"/>
      <c r="C77" s="91"/>
      <c r="D77" s="91"/>
      <c r="E77" s="91"/>
      <c r="F77" s="91"/>
      <c r="G77" s="91"/>
      <c r="H77" s="91"/>
    </row>
    <row r="78" spans="2:9" x14ac:dyDescent="0.25">
      <c r="B78" s="91"/>
      <c r="C78" s="91"/>
      <c r="D78" s="91"/>
      <c r="E78" s="91"/>
      <c r="F78" s="91"/>
      <c r="G78" s="91"/>
      <c r="H78" s="91"/>
    </row>
    <row r="79" spans="2:9" x14ac:dyDescent="0.25">
      <c r="B79" s="91"/>
      <c r="C79" s="91"/>
      <c r="D79" s="91"/>
      <c r="E79" s="91"/>
      <c r="F79" s="91"/>
      <c r="G79" s="91"/>
      <c r="H79" s="91"/>
    </row>
    <row r="80" spans="2:9" x14ac:dyDescent="0.25">
      <c r="B80" s="91"/>
      <c r="C80" s="91"/>
      <c r="D80" s="91"/>
      <c r="E80" s="91"/>
      <c r="F80" s="91"/>
      <c r="G80" s="91"/>
      <c r="H80" s="91"/>
    </row>
    <row r="81" spans="2:8" x14ac:dyDescent="0.25">
      <c r="B81" s="91"/>
      <c r="C81" s="91"/>
      <c r="D81" s="91"/>
      <c r="E81" s="91"/>
      <c r="F81" s="91"/>
      <c r="G81" s="91"/>
      <c r="H81" s="91"/>
    </row>
    <row r="82" spans="2:8" x14ac:dyDescent="0.25">
      <c r="B82" s="91"/>
      <c r="C82" s="91"/>
      <c r="D82" s="91"/>
      <c r="E82" s="91"/>
      <c r="F82" s="91"/>
      <c r="G82" s="91"/>
      <c r="H82" s="91"/>
    </row>
  </sheetData>
  <mergeCells count="34">
    <mergeCell ref="C62:I62"/>
    <mergeCell ref="C64:G64"/>
    <mergeCell ref="C65:G65"/>
    <mergeCell ref="B57:H57"/>
    <mergeCell ref="B59:H59"/>
    <mergeCell ref="B3:H3"/>
    <mergeCell ref="B4:H4"/>
    <mergeCell ref="B13:F13"/>
    <mergeCell ref="G13:H13"/>
    <mergeCell ref="B14:F14"/>
    <mergeCell ref="B5:H5"/>
    <mergeCell ref="B24:H24"/>
    <mergeCell ref="B15:F15"/>
    <mergeCell ref="E16:H16"/>
    <mergeCell ref="G17:H17"/>
    <mergeCell ref="G20:H20"/>
    <mergeCell ref="G18:H18"/>
    <mergeCell ref="G19:H19"/>
    <mergeCell ref="G22:H22"/>
    <mergeCell ref="G21:H21"/>
    <mergeCell ref="B26:H26"/>
    <mergeCell ref="B29:H29"/>
    <mergeCell ref="B33:H33"/>
    <mergeCell ref="B34:H34"/>
    <mergeCell ref="B49:H49"/>
    <mergeCell ref="B35:C35"/>
    <mergeCell ref="B36:C36"/>
    <mergeCell ref="B37:C37"/>
    <mergeCell ref="B38:C38"/>
    <mergeCell ref="B41:H41"/>
    <mergeCell ref="B42:C42"/>
    <mergeCell ref="B43:C43"/>
    <mergeCell ref="B44:C44"/>
    <mergeCell ref="B45:C45"/>
  </mergeCells>
  <phoneticPr fontId="23" type="noConversion"/>
  <dataValidations count="2">
    <dataValidation allowBlank="1" prompt="Pasirinkti parametro vertę: yra / nėra" sqref="H17 G17:G18 G19:H22" xr:uid="{00000000-0002-0000-0000-000000000000}"/>
    <dataValidation allowBlank="1" sqref="C17:C22" xr:uid="{00000000-0002-0000-0000-000001000000}"/>
  </dataValidations>
  <pageMargins left="0.7" right="0.7" top="0.75" bottom="0.75" header="0.3" footer="0.3"/>
  <pageSetup paperSize="9" scale="65"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3:J24"/>
  <sheetViews>
    <sheetView workbookViewId="0"/>
  </sheetViews>
  <sheetFormatPr defaultColWidth="9.140625" defaultRowHeight="15.75" x14ac:dyDescent="0.25"/>
  <cols>
    <col min="1" max="1" width="9.140625" style="2"/>
    <col min="2" max="2" width="22.140625" style="2" customWidth="1"/>
    <col min="3" max="3" width="39.42578125" style="2" customWidth="1"/>
    <col min="4" max="4" width="33.28515625" style="2" customWidth="1"/>
    <col min="5" max="5" width="21.5703125" style="2" customWidth="1"/>
    <col min="6" max="6" width="45.42578125" style="2" customWidth="1"/>
    <col min="7" max="7" width="20.7109375" style="2" customWidth="1"/>
    <col min="8" max="8" width="26.28515625" style="2" customWidth="1"/>
    <col min="9" max="9" width="29.85546875" style="2" customWidth="1"/>
    <col min="10" max="10" width="27.7109375" style="2" customWidth="1"/>
    <col min="11" max="16384" width="9.140625" style="2"/>
  </cols>
  <sheetData>
    <row r="3" spans="2:10" x14ac:dyDescent="0.25">
      <c r="B3" s="154" t="s">
        <v>104</v>
      </c>
      <c r="C3" s="154"/>
      <c r="D3" s="154"/>
      <c r="E3" s="154"/>
    </row>
    <row r="5" spans="2:10" ht="71.25" customHeight="1" x14ac:dyDescent="0.25">
      <c r="B5" s="76" t="s">
        <v>18</v>
      </c>
      <c r="C5" s="155" t="s">
        <v>39</v>
      </c>
      <c r="D5" s="150"/>
      <c r="E5" s="12" t="s">
        <v>40</v>
      </c>
      <c r="F5" s="12" t="s">
        <v>107</v>
      </c>
    </row>
    <row r="6" spans="2:10" x14ac:dyDescent="0.25">
      <c r="B6" s="13" t="s">
        <v>22</v>
      </c>
      <c r="C6" s="148" t="str">
        <f>'Vertinimo tvarka ir sąlygos'!C17</f>
        <v>Dirbtinio intelekto pagrindu veikianti automatinė standartinių akušerinių plokštumų (I ir II trimestro) atpažinimo, žymėjimo ir tyrimo išsamumo kontrolės funkcija realiame laike.</v>
      </c>
      <c r="D6" s="149"/>
      <c r="E6" s="14"/>
      <c r="F6" s="14"/>
    </row>
    <row r="7" spans="2:10" x14ac:dyDescent="0.25">
      <c r="B7" s="36" t="s">
        <v>26</v>
      </c>
      <c r="C7" s="148" t="str">
        <f>'Vertinimo tvarka ir sąlygos'!C18</f>
        <v>Automatizuotas vaisiaus centrinės nervų sistemos standartinių plokštumų išskyrimas iš tūrinio (3D) vaizdo ir automatiniai matavimai.</v>
      </c>
      <c r="D7" s="149"/>
      <c r="E7" s="32"/>
      <c r="F7" s="32"/>
    </row>
    <row r="8" spans="2:10" x14ac:dyDescent="0.25">
      <c r="B8" s="15" t="s">
        <v>28</v>
      </c>
      <c r="C8" s="156" t="str">
        <f>'Vertinimo tvarka ir sąlygos'!C19</f>
        <v>Automatinis folikulų atpažinimas, skaičiavimas ir matavimas (skersmenys ir tūris) tūriniame (3D) vaizde.</v>
      </c>
      <c r="D8" s="157"/>
      <c r="E8" s="14"/>
      <c r="F8" s="14"/>
    </row>
    <row r="9" spans="2:10" x14ac:dyDescent="0.25">
      <c r="B9" s="15" t="s">
        <v>30</v>
      </c>
      <c r="C9" s="148" t="str">
        <f>'Vertinimo tvarka ir sąlygos'!C20</f>
        <v>Tūrinio (3D/4D) endokavitalinio daviklio viršutinė darbinio dažnių diapazono riba ≥ 14 MHz.</v>
      </c>
      <c r="D9" s="149"/>
      <c r="E9" s="14"/>
      <c r="F9" s="14"/>
    </row>
    <row r="10" spans="2:10" x14ac:dyDescent="0.25">
      <c r="B10" s="107" t="s">
        <v>116</v>
      </c>
      <c r="C10" s="148" t="str">
        <f>'Vertinimo tvarka ir sąlygos'!C21</f>
        <v>1. Sistema automatiškai suranda ir parenka ryškiausią 2D kadrą per iš anksto nustatytą peržiūros laiką po sustabdymo. Peržiūros laiką gali reguliuoti vartotojas.
2. Sistema automatiškai suranda ir parenka kadrą spalvinio doplerio režime su geriausiu spalviniu užpildymu sustabdžius vaizdą. Peržiūros laiką gali reguliuoti vartotojas. Turi veikti spalvinio doplerio ir spalvinio/spektrinio doplerio režimuose.</v>
      </c>
      <c r="D10" s="149"/>
      <c r="E10" s="14"/>
      <c r="F10" s="14"/>
    </row>
    <row r="11" spans="2:10" x14ac:dyDescent="0.25">
      <c r="B11" s="107" t="s">
        <v>118</v>
      </c>
      <c r="C11" s="148" t="str">
        <f>'Vertinimo tvarka ir sąlygos'!C22</f>
        <v>Galima savarankiškai rankiniu būdu reguliuoti automatinį realaus laiko vaizdo optimizavimo algoritmą tolimajame lauke, siekiant subalansuoti ryškumą audiniuose.</v>
      </c>
      <c r="D11" s="149"/>
      <c r="E11" s="14"/>
      <c r="F11" s="14"/>
    </row>
    <row r="12" spans="2:10" x14ac:dyDescent="0.25">
      <c r="C12" s="3"/>
      <c r="D12" s="3"/>
      <c r="E12" s="3"/>
      <c r="F12" s="3"/>
      <c r="G12" s="3"/>
      <c r="H12" s="3"/>
      <c r="I12" s="3"/>
      <c r="J12" s="3"/>
    </row>
    <row r="13" spans="2:10" x14ac:dyDescent="0.25">
      <c r="B13" s="150" t="s">
        <v>41</v>
      </c>
      <c r="C13" s="150"/>
      <c r="D13" s="12" t="s">
        <v>42</v>
      </c>
      <c r="E13" s="76" t="s">
        <v>43</v>
      </c>
      <c r="F13" s="3"/>
      <c r="G13" s="3"/>
      <c r="H13" s="3"/>
      <c r="I13" s="3"/>
      <c r="J13" s="3"/>
    </row>
    <row r="14" spans="2:10" x14ac:dyDescent="0.25">
      <c r="B14" s="151" t="s">
        <v>44</v>
      </c>
      <c r="C14" s="151"/>
      <c r="D14" s="16"/>
      <c r="E14" s="17" t="s">
        <v>4</v>
      </c>
      <c r="F14" s="3"/>
      <c r="G14" s="3"/>
      <c r="H14" s="3"/>
      <c r="I14" s="3"/>
      <c r="J14" s="3"/>
    </row>
    <row r="15" spans="2:10" x14ac:dyDescent="0.25">
      <c r="B15" s="152" t="s">
        <v>45</v>
      </c>
      <c r="C15" s="153"/>
      <c r="D15" s="3"/>
      <c r="E15" s="3"/>
      <c r="F15" s="3"/>
      <c r="G15" s="3"/>
      <c r="H15" s="3"/>
      <c r="I15" s="3"/>
      <c r="J15" s="3"/>
    </row>
    <row r="16" spans="2:10" x14ac:dyDescent="0.25">
      <c r="B16" s="158" t="s">
        <v>46</v>
      </c>
      <c r="C16" s="159"/>
      <c r="D16" s="18"/>
    </row>
    <row r="17" spans="2:4" x14ac:dyDescent="0.25">
      <c r="B17" s="158"/>
      <c r="C17" s="159"/>
      <c r="D17" s="18"/>
    </row>
    <row r="18" spans="2:4" ht="15.75" customHeight="1" x14ac:dyDescent="0.25">
      <c r="B18" s="158" t="s">
        <v>47</v>
      </c>
      <c r="C18" s="159"/>
    </row>
    <row r="19" spans="2:4" x14ac:dyDescent="0.25">
      <c r="B19" s="158"/>
      <c r="C19" s="159"/>
    </row>
    <row r="20" spans="2:4" x14ac:dyDescent="0.25">
      <c r="B20" s="160" t="s">
        <v>48</v>
      </c>
      <c r="C20" s="161"/>
    </row>
    <row r="21" spans="2:4" x14ac:dyDescent="0.25">
      <c r="B21" s="160" t="s">
        <v>49</v>
      </c>
      <c r="C21" s="161"/>
    </row>
    <row r="22" spans="2:4" ht="15.75" customHeight="1" x14ac:dyDescent="0.25">
      <c r="B22" s="160" t="s">
        <v>50</v>
      </c>
      <c r="C22" s="161"/>
    </row>
    <row r="23" spans="2:4" ht="37.5" customHeight="1" x14ac:dyDescent="0.25">
      <c r="B23" s="162"/>
      <c r="C23" s="163"/>
    </row>
    <row r="24" spans="2:4" x14ac:dyDescent="0.25">
      <c r="B24" s="19"/>
      <c r="C24" s="19"/>
    </row>
  </sheetData>
  <mergeCells count="16">
    <mergeCell ref="B16:C17"/>
    <mergeCell ref="B18:C19"/>
    <mergeCell ref="B20:C20"/>
    <mergeCell ref="B21:C21"/>
    <mergeCell ref="B22:C23"/>
    <mergeCell ref="C9:D9"/>
    <mergeCell ref="B13:C13"/>
    <mergeCell ref="B14:C14"/>
    <mergeCell ref="B15:C15"/>
    <mergeCell ref="B3:E3"/>
    <mergeCell ref="C5:D5"/>
    <mergeCell ref="C6:D6"/>
    <mergeCell ref="C7:D7"/>
    <mergeCell ref="C8:D8"/>
    <mergeCell ref="C10:D10"/>
    <mergeCell ref="C11:D11"/>
  </mergeCells>
  <dataValidations count="4">
    <dataValidation type="list" allowBlank="1" showInputMessage="1" prompt="Pasirinkti garantinio laikotarpio reikšmę" sqref="D14" xr:uid="{00000000-0002-0000-0100-000000000000}">
      <formula1>"3,4,5,"</formula1>
    </dataValidation>
    <dataValidation allowBlank="1" sqref="B14:C14 C6:C11" xr:uid="{00000000-0002-0000-0100-000001000000}"/>
    <dataValidation type="list" allowBlank="1" showInputMessage="1" showErrorMessage="1" prompt="Pasirinkti parametro vertę: yra / nėra" sqref="E6:E11" xr:uid="{00000000-0002-0000-0100-000002000000}">
      <formula1>"Yra, Nėra"</formula1>
    </dataValidation>
    <dataValidation allowBlank="1" showInputMessage="1" showErrorMessage="1" prompt="Pasirinkti parametro vertę: yra / nėra" sqref="F6:F11" xr:uid="{00000000-0002-0000-0100-000003000000}"/>
  </dataValidations>
  <pageMargins left="0.7" right="0.7" top="0.75" bottom="0.75" header="0.3" footer="0.3"/>
  <pageSetup paperSize="9" scale="31" fitToHeight="0"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76"/>
  <sheetViews>
    <sheetView zoomScaleNormal="100" workbookViewId="0">
      <selection activeCell="R20" sqref="R20"/>
    </sheetView>
  </sheetViews>
  <sheetFormatPr defaultColWidth="9.140625" defaultRowHeight="15.75" x14ac:dyDescent="0.25"/>
  <cols>
    <col min="1" max="1" width="3.140625" style="2" customWidth="1"/>
    <col min="2" max="16384" width="9.140625" style="2"/>
  </cols>
  <sheetData>
    <row r="1" spans="1:15" ht="18.75" x14ac:dyDescent="0.3">
      <c r="A1" s="169" t="s">
        <v>51</v>
      </c>
      <c r="B1" s="169"/>
      <c r="C1" s="169"/>
      <c r="D1" s="169"/>
      <c r="E1" s="169"/>
      <c r="F1" s="169"/>
      <c r="G1" s="169"/>
      <c r="H1" s="169"/>
      <c r="I1" s="169"/>
      <c r="J1" s="169"/>
      <c r="K1" s="169"/>
      <c r="L1" s="169"/>
      <c r="M1" s="169"/>
      <c r="N1" s="169"/>
      <c r="O1" s="169"/>
    </row>
    <row r="2" spans="1:15" x14ac:dyDescent="0.25">
      <c r="A2" s="4" t="s">
        <v>52</v>
      </c>
      <c r="B2" s="119" t="s">
        <v>124</v>
      </c>
      <c r="C2" s="119"/>
      <c r="D2" s="119"/>
      <c r="E2" s="119"/>
      <c r="F2" s="119"/>
      <c r="G2" s="119"/>
      <c r="H2" s="119"/>
      <c r="I2" s="119"/>
      <c r="J2" s="119"/>
      <c r="K2" s="119"/>
      <c r="L2" s="119"/>
      <c r="M2" s="119"/>
      <c r="N2" s="119"/>
      <c r="O2" s="119"/>
    </row>
    <row r="3" spans="1:15" x14ac:dyDescent="0.25">
      <c r="A3" s="4" t="s">
        <v>53</v>
      </c>
      <c r="B3" s="119" t="s">
        <v>125</v>
      </c>
      <c r="C3" s="119"/>
      <c r="D3" s="119"/>
      <c r="E3" s="119"/>
      <c r="F3" s="119"/>
      <c r="G3" s="119"/>
      <c r="H3" s="119"/>
      <c r="I3" s="119"/>
      <c r="J3" s="119"/>
      <c r="K3" s="119"/>
      <c r="L3" s="119"/>
      <c r="M3" s="119"/>
      <c r="N3" s="119"/>
      <c r="O3" s="119"/>
    </row>
    <row r="4" spans="1:15" x14ac:dyDescent="0.25">
      <c r="A4" s="4" t="s">
        <v>54</v>
      </c>
      <c r="B4" s="119" t="s">
        <v>126</v>
      </c>
      <c r="C4" s="119"/>
      <c r="D4" s="119"/>
      <c r="E4" s="119"/>
      <c r="F4" s="119"/>
      <c r="G4" s="119"/>
      <c r="H4" s="119"/>
      <c r="I4" s="119"/>
      <c r="J4" s="119"/>
      <c r="K4" s="119"/>
      <c r="L4" s="119"/>
      <c r="M4" s="119"/>
      <c r="N4" s="119"/>
      <c r="O4" s="119"/>
    </row>
    <row r="5" spans="1:15" x14ac:dyDescent="0.25">
      <c r="A5" s="4"/>
      <c r="B5" s="119"/>
      <c r="C5" s="119"/>
      <c r="D5" s="119"/>
      <c r="E5" s="119"/>
      <c r="F5" s="119"/>
      <c r="G5" s="119"/>
      <c r="H5" s="119"/>
      <c r="I5" s="119"/>
      <c r="J5" s="119"/>
      <c r="K5" s="119"/>
      <c r="L5" s="119"/>
      <c r="M5" s="119"/>
      <c r="N5" s="119"/>
      <c r="O5" s="119"/>
    </row>
    <row r="6" spans="1:15" x14ac:dyDescent="0.25">
      <c r="A6" s="4"/>
      <c r="B6" s="119"/>
      <c r="C6" s="119"/>
      <c r="D6" s="119"/>
      <c r="E6" s="119"/>
      <c r="F6" s="119"/>
      <c r="G6" s="119"/>
      <c r="H6" s="119"/>
      <c r="I6" s="119"/>
      <c r="J6" s="119"/>
      <c r="K6" s="119"/>
      <c r="L6" s="119"/>
      <c r="M6" s="119"/>
      <c r="N6" s="119"/>
      <c r="O6" s="119"/>
    </row>
    <row r="7" spans="1:15" x14ac:dyDescent="0.25">
      <c r="A7" s="4"/>
      <c r="B7" s="119"/>
      <c r="C7" s="119"/>
      <c r="D7" s="119"/>
      <c r="E7" s="119"/>
      <c r="F7" s="119"/>
      <c r="G7" s="119"/>
      <c r="H7" s="119"/>
      <c r="I7" s="119"/>
      <c r="J7" s="119"/>
      <c r="K7" s="119"/>
      <c r="L7" s="119"/>
      <c r="M7" s="119"/>
      <c r="N7" s="119"/>
      <c r="O7" s="119"/>
    </row>
    <row r="8" spans="1:15" x14ac:dyDescent="0.25">
      <c r="A8" s="4"/>
      <c r="B8" s="119"/>
      <c r="C8" s="119"/>
      <c r="D8" s="119"/>
      <c r="E8" s="119"/>
      <c r="F8" s="119"/>
      <c r="G8" s="119"/>
      <c r="H8" s="119"/>
      <c r="I8" s="119"/>
      <c r="J8" s="119"/>
      <c r="K8" s="119"/>
      <c r="L8" s="119"/>
      <c r="M8" s="119"/>
      <c r="N8" s="119"/>
      <c r="O8" s="119"/>
    </row>
    <row r="9" spans="1:15" x14ac:dyDescent="0.25">
      <c r="A9" s="4"/>
      <c r="B9" s="119"/>
      <c r="C9" s="119"/>
      <c r="D9" s="119"/>
      <c r="E9" s="119"/>
      <c r="F9" s="119"/>
      <c r="G9" s="119"/>
      <c r="H9" s="119"/>
      <c r="I9" s="119"/>
      <c r="J9" s="119"/>
      <c r="K9" s="119"/>
      <c r="L9" s="119"/>
      <c r="M9" s="119"/>
      <c r="N9" s="119"/>
      <c r="O9" s="119"/>
    </row>
    <row r="10" spans="1:15" x14ac:dyDescent="0.25">
      <c r="A10" s="4"/>
      <c r="B10" s="119"/>
      <c r="C10" s="119"/>
      <c r="D10" s="119"/>
      <c r="E10" s="119"/>
      <c r="F10" s="119"/>
      <c r="G10" s="119"/>
      <c r="H10" s="119"/>
      <c r="I10" s="119"/>
      <c r="J10" s="119"/>
      <c r="K10" s="119"/>
      <c r="L10" s="119"/>
      <c r="M10" s="119"/>
      <c r="N10" s="119"/>
      <c r="O10" s="119"/>
    </row>
    <row r="11" spans="1:15" x14ac:dyDescent="0.25">
      <c r="A11" s="4"/>
      <c r="B11" s="119"/>
      <c r="C11" s="119"/>
      <c r="D11" s="119"/>
      <c r="E11" s="119"/>
      <c r="F11" s="119"/>
      <c r="G11" s="119"/>
      <c r="H11" s="119"/>
      <c r="I11" s="119"/>
      <c r="J11" s="119"/>
      <c r="K11" s="119"/>
      <c r="L11" s="119"/>
      <c r="M11" s="119"/>
      <c r="N11" s="119"/>
      <c r="O11" s="119"/>
    </row>
    <row r="12" spans="1:15" x14ac:dyDescent="0.25">
      <c r="A12" s="4" t="s">
        <v>55</v>
      </c>
      <c r="B12" s="119" t="s">
        <v>105</v>
      </c>
      <c r="C12" s="119"/>
      <c r="D12" s="119"/>
      <c r="E12" s="119"/>
      <c r="F12" s="119"/>
      <c r="G12" s="119"/>
      <c r="H12" s="119"/>
      <c r="I12" s="119"/>
      <c r="J12" s="119"/>
      <c r="K12" s="119"/>
      <c r="L12" s="119"/>
      <c r="M12" s="119"/>
      <c r="N12" s="119"/>
      <c r="O12" s="119"/>
    </row>
    <row r="13" spans="1:15" x14ac:dyDescent="0.25">
      <c r="A13" s="4"/>
      <c r="B13" s="119"/>
      <c r="C13" s="119"/>
      <c r="D13" s="119"/>
      <c r="E13" s="119"/>
      <c r="F13" s="119"/>
      <c r="G13" s="119"/>
      <c r="H13" s="119"/>
      <c r="I13" s="119"/>
      <c r="J13" s="119"/>
      <c r="K13" s="119"/>
      <c r="L13" s="119"/>
      <c r="M13" s="119"/>
      <c r="N13" s="119"/>
      <c r="O13" s="119"/>
    </row>
    <row r="14" spans="1:15" x14ac:dyDescent="0.25">
      <c r="A14" s="4" t="s">
        <v>56</v>
      </c>
      <c r="B14" s="119" t="s">
        <v>59</v>
      </c>
      <c r="C14" s="119"/>
      <c r="D14" s="119"/>
      <c r="E14" s="119"/>
      <c r="F14" s="119"/>
      <c r="G14" s="119"/>
      <c r="H14" s="119"/>
      <c r="I14" s="119"/>
      <c r="J14" s="119"/>
      <c r="K14" s="119"/>
      <c r="L14" s="119"/>
      <c r="M14" s="119"/>
      <c r="N14" s="119"/>
      <c r="O14" s="119"/>
    </row>
    <row r="15" spans="1:15" x14ac:dyDescent="0.25">
      <c r="A15" s="37"/>
      <c r="B15" s="168" t="s">
        <v>127</v>
      </c>
      <c r="C15" s="168"/>
      <c r="D15" s="168"/>
      <c r="E15" s="168"/>
      <c r="F15" s="168"/>
      <c r="G15" s="168"/>
      <c r="H15" s="168"/>
      <c r="I15" s="168"/>
      <c r="J15" s="168"/>
      <c r="K15" s="168"/>
      <c r="L15" s="168"/>
      <c r="M15" s="168"/>
      <c r="N15" s="168"/>
      <c r="O15" s="168"/>
    </row>
    <row r="16" spans="1:15" x14ac:dyDescent="0.25">
      <c r="A16" s="37"/>
      <c r="B16" s="168" t="s">
        <v>60</v>
      </c>
      <c r="C16" s="168"/>
      <c r="D16" s="168"/>
      <c r="E16" s="168"/>
      <c r="F16" s="168"/>
      <c r="G16" s="168"/>
      <c r="H16" s="168"/>
      <c r="I16" s="168"/>
      <c r="J16" s="168"/>
      <c r="K16" s="168"/>
      <c r="L16" s="168"/>
      <c r="M16" s="168"/>
      <c r="N16" s="168"/>
      <c r="O16" s="168"/>
    </row>
    <row r="17" spans="1:15" x14ac:dyDescent="0.25">
      <c r="A17" s="37"/>
      <c r="B17" s="168" t="s">
        <v>61</v>
      </c>
      <c r="C17" s="168"/>
      <c r="D17" s="168"/>
      <c r="E17" s="168"/>
      <c r="F17" s="168"/>
      <c r="G17" s="168"/>
      <c r="H17" s="168"/>
      <c r="I17" s="168"/>
      <c r="J17" s="168"/>
      <c r="K17" s="168"/>
      <c r="L17" s="168"/>
      <c r="M17" s="168"/>
      <c r="N17" s="168"/>
      <c r="O17" s="168"/>
    </row>
    <row r="18" spans="1:15" x14ac:dyDescent="0.25">
      <c r="A18" s="37"/>
      <c r="B18" s="168"/>
      <c r="C18" s="168"/>
      <c r="D18" s="168"/>
      <c r="E18" s="168"/>
      <c r="F18" s="168"/>
      <c r="G18" s="168"/>
      <c r="H18" s="168"/>
      <c r="I18" s="168"/>
      <c r="J18" s="168"/>
      <c r="K18" s="168"/>
      <c r="L18" s="168"/>
      <c r="M18" s="168"/>
      <c r="N18" s="168"/>
      <c r="O18" s="168"/>
    </row>
    <row r="19" spans="1:15" x14ac:dyDescent="0.25">
      <c r="A19" s="37"/>
      <c r="B19" s="168"/>
      <c r="C19" s="168"/>
      <c r="D19" s="168"/>
      <c r="E19" s="168"/>
      <c r="F19" s="168"/>
      <c r="G19" s="168"/>
      <c r="H19" s="168"/>
      <c r="I19" s="168"/>
      <c r="J19" s="168"/>
      <c r="K19" s="168"/>
      <c r="L19" s="168"/>
      <c r="M19" s="168"/>
      <c r="N19" s="168"/>
      <c r="O19" s="168"/>
    </row>
    <row r="20" spans="1:15" x14ac:dyDescent="0.25">
      <c r="A20" s="37"/>
      <c r="B20" s="166" t="s">
        <v>62</v>
      </c>
      <c r="C20" s="166"/>
      <c r="D20" s="166"/>
      <c r="E20" s="166"/>
      <c r="F20" s="166"/>
      <c r="G20" s="166"/>
      <c r="H20" s="166"/>
      <c r="I20" s="166"/>
      <c r="J20" s="166"/>
      <c r="K20" s="166"/>
      <c r="L20" s="166"/>
      <c r="M20" s="166"/>
      <c r="N20" s="166"/>
      <c r="O20" s="166"/>
    </row>
    <row r="21" spans="1:15" x14ac:dyDescent="0.25">
      <c r="A21" s="37"/>
      <c r="B21" s="166"/>
      <c r="C21" s="166"/>
      <c r="D21" s="166"/>
      <c r="E21" s="166"/>
      <c r="F21" s="166"/>
      <c r="G21" s="166"/>
      <c r="H21" s="166"/>
      <c r="I21" s="166"/>
      <c r="J21" s="166"/>
      <c r="K21" s="166"/>
      <c r="L21" s="166"/>
      <c r="M21" s="166"/>
      <c r="N21" s="166"/>
      <c r="O21" s="166"/>
    </row>
    <row r="22" spans="1:15" x14ac:dyDescent="0.25">
      <c r="A22" s="37"/>
      <c r="B22" s="166" t="s">
        <v>128</v>
      </c>
      <c r="C22" s="166"/>
      <c r="D22" s="166"/>
      <c r="E22" s="166"/>
      <c r="F22" s="166"/>
      <c r="G22" s="166"/>
      <c r="H22" s="166"/>
      <c r="I22" s="166"/>
      <c r="J22" s="166"/>
      <c r="K22" s="166"/>
      <c r="L22" s="166"/>
      <c r="M22" s="166"/>
      <c r="N22" s="166"/>
      <c r="O22" s="166"/>
    </row>
    <row r="23" spans="1:15" x14ac:dyDescent="0.25">
      <c r="A23" s="37"/>
      <c r="B23" s="166"/>
      <c r="C23" s="166"/>
      <c r="D23" s="166"/>
      <c r="E23" s="166"/>
      <c r="F23" s="166"/>
      <c r="G23" s="166"/>
      <c r="H23" s="166"/>
      <c r="I23" s="166"/>
      <c r="J23" s="166"/>
      <c r="K23" s="166"/>
      <c r="L23" s="166"/>
      <c r="M23" s="166"/>
      <c r="N23" s="166"/>
      <c r="O23" s="166"/>
    </row>
    <row r="24" spans="1:15" x14ac:dyDescent="0.25">
      <c r="A24" s="37"/>
      <c r="B24" s="166" t="s">
        <v>129</v>
      </c>
      <c r="C24" s="166"/>
      <c r="D24" s="166"/>
      <c r="E24" s="166"/>
      <c r="F24" s="166"/>
      <c r="G24" s="166"/>
      <c r="H24" s="166"/>
      <c r="I24" s="166"/>
      <c r="J24" s="166"/>
      <c r="K24" s="166"/>
      <c r="L24" s="166"/>
      <c r="M24" s="166"/>
      <c r="N24" s="166"/>
      <c r="O24" s="166"/>
    </row>
    <row r="25" spans="1:15" x14ac:dyDescent="0.25">
      <c r="A25" s="37"/>
      <c r="B25" s="166"/>
      <c r="C25" s="166"/>
      <c r="D25" s="166"/>
      <c r="E25" s="166"/>
      <c r="F25" s="166"/>
      <c r="G25" s="166"/>
      <c r="H25" s="166"/>
      <c r="I25" s="166"/>
      <c r="J25" s="166"/>
      <c r="K25" s="166"/>
      <c r="L25" s="166"/>
      <c r="M25" s="166"/>
      <c r="N25" s="166"/>
      <c r="O25" s="166"/>
    </row>
    <row r="26" spans="1:15" x14ac:dyDescent="0.25">
      <c r="A26" s="75" t="s">
        <v>57</v>
      </c>
      <c r="B26" s="119" t="s">
        <v>63</v>
      </c>
      <c r="C26" s="119"/>
      <c r="D26" s="119"/>
      <c r="E26" s="119"/>
      <c r="F26" s="119"/>
      <c r="G26" s="119"/>
      <c r="H26" s="119"/>
      <c r="I26" s="119"/>
      <c r="J26" s="119"/>
      <c r="K26" s="119"/>
      <c r="L26" s="119"/>
      <c r="M26" s="119"/>
      <c r="N26" s="119"/>
      <c r="O26" s="119"/>
    </row>
    <row r="27" spans="1:15" x14ac:dyDescent="0.25">
      <c r="A27" s="4" t="s">
        <v>58</v>
      </c>
      <c r="B27" s="167" t="s">
        <v>64</v>
      </c>
      <c r="C27" s="167"/>
      <c r="D27" s="167"/>
      <c r="E27" s="167"/>
      <c r="F27" s="167"/>
      <c r="G27" s="167"/>
      <c r="H27" s="167"/>
      <c r="I27" s="167"/>
      <c r="J27" s="167"/>
      <c r="K27" s="167"/>
      <c r="L27" s="167"/>
      <c r="M27" s="167"/>
      <c r="N27" s="167"/>
      <c r="O27" s="167"/>
    </row>
    <row r="28" spans="1:15" x14ac:dyDescent="0.25">
      <c r="A28" s="4"/>
      <c r="B28" s="165" t="s">
        <v>130</v>
      </c>
      <c r="C28" s="165"/>
      <c r="D28" s="165"/>
      <c r="E28" s="165"/>
      <c r="F28" s="165"/>
      <c r="G28" s="165"/>
      <c r="H28" s="165"/>
      <c r="I28" s="165"/>
      <c r="J28" s="165"/>
      <c r="K28" s="165"/>
      <c r="L28" s="165"/>
      <c r="M28" s="165"/>
      <c r="N28" s="165"/>
      <c r="O28" s="165"/>
    </row>
    <row r="29" spans="1:15" x14ac:dyDescent="0.25">
      <c r="A29" s="4"/>
      <c r="B29" s="165"/>
      <c r="C29" s="165"/>
      <c r="D29" s="165"/>
      <c r="E29" s="165"/>
      <c r="F29" s="165"/>
      <c r="G29" s="165"/>
      <c r="H29" s="165"/>
      <c r="I29" s="165"/>
      <c r="J29" s="165"/>
      <c r="K29" s="165"/>
      <c r="L29" s="165"/>
      <c r="M29" s="165"/>
      <c r="N29" s="165"/>
      <c r="O29" s="165"/>
    </row>
    <row r="30" spans="1:15" x14ac:dyDescent="0.25">
      <c r="A30" s="4"/>
      <c r="B30" s="165" t="s">
        <v>294</v>
      </c>
      <c r="C30" s="165"/>
      <c r="D30" s="165"/>
      <c r="E30" s="165"/>
      <c r="F30" s="165"/>
      <c r="G30" s="165"/>
      <c r="H30" s="165"/>
      <c r="I30" s="165"/>
      <c r="J30" s="165"/>
      <c r="K30" s="165"/>
      <c r="L30" s="165"/>
      <c r="M30" s="165"/>
      <c r="N30" s="165"/>
      <c r="O30" s="165"/>
    </row>
    <row r="31" spans="1:15" x14ac:dyDescent="0.25">
      <c r="A31" s="4"/>
      <c r="B31" s="111"/>
      <c r="C31" s="111"/>
      <c r="D31" s="111"/>
      <c r="E31" s="111"/>
      <c r="F31" s="111"/>
      <c r="G31" s="111"/>
      <c r="H31" s="111"/>
      <c r="I31" s="111"/>
      <c r="J31" s="111"/>
      <c r="K31" s="111"/>
      <c r="L31" s="111"/>
      <c r="M31" s="111"/>
      <c r="N31" s="111"/>
      <c r="O31" s="111"/>
    </row>
    <row r="32" spans="1:15" x14ac:dyDescent="0.25">
      <c r="A32" s="4" t="s">
        <v>131</v>
      </c>
      <c r="B32" s="119" t="s">
        <v>132</v>
      </c>
      <c r="C32" s="119"/>
      <c r="D32" s="119"/>
      <c r="E32" s="119"/>
      <c r="F32" s="119"/>
      <c r="G32" s="119"/>
      <c r="H32" s="119"/>
      <c r="I32" s="119"/>
      <c r="J32" s="119"/>
      <c r="K32" s="119"/>
      <c r="L32" s="119"/>
      <c r="M32" s="119"/>
      <c r="N32" s="119"/>
      <c r="O32" s="119"/>
    </row>
    <row r="33" spans="2:15" x14ac:dyDescent="0.25">
      <c r="B33" s="119"/>
      <c r="C33" s="119"/>
      <c r="D33" s="119"/>
      <c r="E33" s="119"/>
      <c r="F33" s="119"/>
      <c r="G33" s="119"/>
      <c r="H33" s="119"/>
      <c r="I33" s="119"/>
      <c r="J33" s="119"/>
      <c r="K33" s="119"/>
      <c r="L33" s="119"/>
      <c r="M33" s="119"/>
      <c r="N33" s="119"/>
      <c r="O33" s="119"/>
    </row>
    <row r="34" spans="2:15" x14ac:dyDescent="0.25">
      <c r="B34" s="119"/>
      <c r="C34" s="119"/>
      <c r="D34" s="119"/>
      <c r="E34" s="119"/>
      <c r="F34" s="119"/>
      <c r="G34" s="119"/>
      <c r="H34" s="119"/>
      <c r="I34" s="119"/>
      <c r="J34" s="119"/>
      <c r="K34" s="119"/>
      <c r="L34" s="119"/>
      <c r="M34" s="119"/>
      <c r="N34" s="119"/>
      <c r="O34" s="119"/>
    </row>
    <row r="35" spans="2:15" x14ac:dyDescent="0.25">
      <c r="B35" s="119"/>
      <c r="C35" s="119"/>
      <c r="D35" s="119"/>
      <c r="E35" s="119"/>
      <c r="F35" s="119"/>
      <c r="G35" s="119"/>
      <c r="H35" s="119"/>
      <c r="I35" s="119"/>
      <c r="J35" s="119"/>
      <c r="K35" s="119"/>
      <c r="L35" s="119"/>
      <c r="M35" s="119"/>
      <c r="N35" s="119"/>
      <c r="O35" s="119"/>
    </row>
    <row r="36" spans="2:15" x14ac:dyDescent="0.25">
      <c r="B36" s="119"/>
      <c r="C36" s="119"/>
      <c r="D36" s="119"/>
      <c r="E36" s="119"/>
      <c r="F36" s="119"/>
      <c r="G36" s="119"/>
      <c r="H36" s="119"/>
      <c r="I36" s="119"/>
      <c r="J36" s="119"/>
      <c r="K36" s="119"/>
      <c r="L36" s="119"/>
      <c r="M36" s="119"/>
      <c r="N36" s="119"/>
      <c r="O36" s="119"/>
    </row>
    <row r="37" spans="2:15" x14ac:dyDescent="0.25">
      <c r="B37" s="119"/>
      <c r="C37" s="119"/>
      <c r="D37" s="119"/>
      <c r="E37" s="119"/>
      <c r="F37" s="119"/>
      <c r="G37" s="119"/>
      <c r="H37" s="119"/>
      <c r="I37" s="119"/>
      <c r="J37" s="119"/>
      <c r="K37" s="119"/>
      <c r="L37" s="119"/>
      <c r="M37" s="119"/>
      <c r="N37" s="119"/>
      <c r="O37" s="119"/>
    </row>
    <row r="38" spans="2:15" x14ac:dyDescent="0.25">
      <c r="B38" s="119"/>
      <c r="C38" s="119"/>
      <c r="D38" s="119"/>
      <c r="E38" s="119"/>
      <c r="F38" s="119"/>
      <c r="G38" s="119"/>
      <c r="H38" s="119"/>
      <c r="I38" s="119"/>
      <c r="J38" s="119"/>
      <c r="K38" s="119"/>
      <c r="L38" s="119"/>
      <c r="M38" s="119"/>
      <c r="N38" s="119"/>
      <c r="O38" s="119"/>
    </row>
    <row r="39" spans="2:15" x14ac:dyDescent="0.25">
      <c r="B39" s="119"/>
      <c r="C39" s="119"/>
      <c r="D39" s="119"/>
      <c r="E39" s="119"/>
      <c r="F39" s="119"/>
      <c r="G39" s="119"/>
      <c r="H39" s="119"/>
      <c r="I39" s="119"/>
      <c r="J39" s="119"/>
      <c r="K39" s="119"/>
      <c r="L39" s="119"/>
      <c r="M39" s="119"/>
      <c r="N39" s="119"/>
      <c r="O39" s="119"/>
    </row>
    <row r="40" spans="2:15" x14ac:dyDescent="0.25">
      <c r="B40" s="119"/>
      <c r="C40" s="119"/>
      <c r="D40" s="119"/>
      <c r="E40" s="119"/>
      <c r="F40" s="119"/>
      <c r="G40" s="119"/>
      <c r="H40" s="119"/>
      <c r="I40" s="119"/>
      <c r="J40" s="119"/>
      <c r="K40" s="119"/>
      <c r="L40" s="119"/>
      <c r="M40" s="119"/>
      <c r="N40" s="119"/>
      <c r="O40" s="119"/>
    </row>
    <row r="41" spans="2:15" x14ac:dyDescent="0.25">
      <c r="B41" s="119"/>
      <c r="C41" s="119"/>
      <c r="D41" s="119"/>
      <c r="E41" s="119"/>
      <c r="F41" s="119"/>
      <c r="G41" s="119"/>
      <c r="H41" s="119"/>
      <c r="I41" s="119"/>
      <c r="J41" s="119"/>
      <c r="K41" s="119"/>
      <c r="L41" s="119"/>
      <c r="M41" s="119"/>
      <c r="N41" s="119"/>
      <c r="O41" s="119"/>
    </row>
    <row r="42" spans="2:15" x14ac:dyDescent="0.25">
      <c r="B42" s="119"/>
      <c r="C42" s="119"/>
      <c r="D42" s="119"/>
      <c r="E42" s="119"/>
      <c r="F42" s="119"/>
      <c r="G42" s="119"/>
      <c r="H42" s="119"/>
      <c r="I42" s="119"/>
      <c r="J42" s="119"/>
      <c r="K42" s="119"/>
      <c r="L42" s="119"/>
      <c r="M42" s="119"/>
      <c r="N42" s="119"/>
      <c r="O42" s="119"/>
    </row>
    <row r="43" spans="2:15" x14ac:dyDescent="0.25">
      <c r="B43" s="119"/>
      <c r="C43" s="119"/>
      <c r="D43" s="119"/>
      <c r="E43" s="119"/>
      <c r="F43" s="119"/>
      <c r="G43" s="119"/>
      <c r="H43" s="119"/>
      <c r="I43" s="119"/>
      <c r="J43" s="119"/>
      <c r="K43" s="119"/>
      <c r="L43" s="119"/>
      <c r="M43" s="119"/>
      <c r="N43" s="119"/>
      <c r="O43" s="119"/>
    </row>
    <row r="44" spans="2:15" x14ac:dyDescent="0.25">
      <c r="B44" s="119"/>
      <c r="C44" s="119"/>
      <c r="D44" s="119"/>
      <c r="E44" s="119"/>
      <c r="F44" s="119"/>
      <c r="G44" s="119"/>
      <c r="H44" s="119"/>
      <c r="I44" s="119"/>
      <c r="J44" s="119"/>
      <c r="K44" s="119"/>
      <c r="L44" s="119"/>
      <c r="M44" s="119"/>
      <c r="N44" s="119"/>
      <c r="O44" s="119"/>
    </row>
    <row r="45" spans="2:15" x14ac:dyDescent="0.25">
      <c r="B45" s="119"/>
      <c r="C45" s="119"/>
      <c r="D45" s="119"/>
      <c r="E45" s="119"/>
      <c r="F45" s="119"/>
      <c r="G45" s="119"/>
      <c r="H45" s="119"/>
      <c r="I45" s="119"/>
      <c r="J45" s="119"/>
      <c r="K45" s="119"/>
      <c r="L45" s="119"/>
      <c r="M45" s="119"/>
      <c r="N45" s="119"/>
      <c r="O45" s="119"/>
    </row>
    <row r="46" spans="2:15" x14ac:dyDescent="0.25">
      <c r="B46" s="119"/>
      <c r="C46" s="119"/>
      <c r="D46" s="119"/>
      <c r="E46" s="119"/>
      <c r="F46" s="119"/>
      <c r="G46" s="119"/>
      <c r="H46" s="119"/>
      <c r="I46" s="119"/>
      <c r="J46" s="119"/>
      <c r="K46" s="119"/>
      <c r="L46" s="119"/>
      <c r="M46" s="119"/>
      <c r="N46" s="119"/>
      <c r="O46" s="119"/>
    </row>
    <row r="47" spans="2:15" x14ac:dyDescent="0.25">
      <c r="B47" s="119"/>
      <c r="C47" s="119"/>
      <c r="D47" s="119"/>
      <c r="E47" s="119"/>
      <c r="F47" s="119"/>
      <c r="G47" s="119"/>
      <c r="H47" s="119"/>
      <c r="I47" s="119"/>
      <c r="J47" s="119"/>
      <c r="K47" s="119"/>
      <c r="L47" s="119"/>
      <c r="M47" s="119"/>
      <c r="N47" s="119"/>
      <c r="O47" s="119"/>
    </row>
    <row r="48" spans="2:15" x14ac:dyDescent="0.25">
      <c r="B48" s="119"/>
      <c r="C48" s="119"/>
      <c r="D48" s="119"/>
      <c r="E48" s="119"/>
      <c r="F48" s="119"/>
      <c r="G48" s="119"/>
      <c r="H48" s="119"/>
      <c r="I48" s="119"/>
      <c r="J48" s="119"/>
      <c r="K48" s="119"/>
      <c r="L48" s="119"/>
      <c r="M48" s="119"/>
      <c r="N48" s="119"/>
      <c r="O48" s="119"/>
    </row>
    <row r="49" spans="2:15" x14ac:dyDescent="0.25">
      <c r="B49" s="119"/>
      <c r="C49" s="119"/>
      <c r="D49" s="119"/>
      <c r="E49" s="119"/>
      <c r="F49" s="119"/>
      <c r="G49" s="119"/>
      <c r="H49" s="119"/>
      <c r="I49" s="119"/>
      <c r="J49" s="119"/>
      <c r="K49" s="119"/>
      <c r="L49" s="119"/>
      <c r="M49" s="119"/>
      <c r="N49" s="119"/>
      <c r="O49" s="119"/>
    </row>
    <row r="50" spans="2:15" x14ac:dyDescent="0.25">
      <c r="B50" s="119"/>
      <c r="C50" s="119"/>
      <c r="D50" s="119"/>
      <c r="E50" s="119"/>
      <c r="F50" s="119"/>
      <c r="G50" s="119"/>
      <c r="H50" s="119"/>
      <c r="I50" s="119"/>
      <c r="J50" s="119"/>
      <c r="K50" s="119"/>
      <c r="L50" s="119"/>
      <c r="M50" s="119"/>
      <c r="N50" s="119"/>
      <c r="O50" s="119"/>
    </row>
    <row r="51" spans="2:15" x14ac:dyDescent="0.25">
      <c r="B51" s="119"/>
      <c r="C51" s="119"/>
      <c r="D51" s="119"/>
      <c r="E51" s="119"/>
      <c r="F51" s="119"/>
      <c r="G51" s="119"/>
      <c r="H51" s="119"/>
      <c r="I51" s="119"/>
      <c r="J51" s="119"/>
      <c r="K51" s="119"/>
      <c r="L51" s="119"/>
      <c r="M51" s="119"/>
      <c r="N51" s="119"/>
      <c r="O51" s="119"/>
    </row>
    <row r="52" spans="2:15" x14ac:dyDescent="0.25">
      <c r="B52" s="119"/>
      <c r="C52" s="119"/>
      <c r="D52" s="119"/>
      <c r="E52" s="119"/>
      <c r="F52" s="119"/>
      <c r="G52" s="119"/>
      <c r="H52" s="119"/>
      <c r="I52" s="119"/>
      <c r="J52" s="119"/>
      <c r="K52" s="119"/>
      <c r="L52" s="119"/>
      <c r="M52" s="119"/>
      <c r="N52" s="119"/>
      <c r="O52" s="119"/>
    </row>
    <row r="53" spans="2:15" x14ac:dyDescent="0.25">
      <c r="B53" s="119"/>
      <c r="C53" s="119"/>
      <c r="D53" s="119"/>
      <c r="E53" s="119"/>
      <c r="F53" s="119"/>
      <c r="G53" s="119"/>
      <c r="H53" s="119"/>
      <c r="I53" s="119"/>
      <c r="J53" s="119"/>
      <c r="K53" s="119"/>
      <c r="L53" s="119"/>
      <c r="M53" s="119"/>
      <c r="N53" s="119"/>
      <c r="O53" s="119"/>
    </row>
    <row r="54" spans="2:15" x14ac:dyDescent="0.25">
      <c r="B54" s="119"/>
      <c r="C54" s="119"/>
      <c r="D54" s="119"/>
      <c r="E54" s="119"/>
      <c r="F54" s="119"/>
      <c r="G54" s="119"/>
      <c r="H54" s="119"/>
      <c r="I54" s="119"/>
      <c r="J54" s="119"/>
      <c r="K54" s="119"/>
      <c r="L54" s="119"/>
      <c r="M54" s="119"/>
      <c r="N54" s="119"/>
      <c r="O54" s="119"/>
    </row>
    <row r="55" spans="2:15" x14ac:dyDescent="0.25">
      <c r="B55" s="119"/>
      <c r="C55" s="119"/>
      <c r="D55" s="119"/>
      <c r="E55" s="119"/>
      <c r="F55" s="119"/>
      <c r="G55" s="119"/>
      <c r="H55" s="119"/>
      <c r="I55" s="119"/>
      <c r="J55" s="119"/>
      <c r="K55" s="119"/>
      <c r="L55" s="119"/>
      <c r="M55" s="119"/>
      <c r="N55" s="119"/>
      <c r="O55" s="119"/>
    </row>
    <row r="56" spans="2:15" x14ac:dyDescent="0.25">
      <c r="B56" s="119"/>
      <c r="C56" s="119"/>
      <c r="D56" s="119"/>
      <c r="E56" s="119"/>
      <c r="F56" s="119"/>
      <c r="G56" s="119"/>
      <c r="H56" s="119"/>
      <c r="I56" s="119"/>
      <c r="J56" s="119"/>
      <c r="K56" s="119"/>
      <c r="L56" s="119"/>
      <c r="M56" s="119"/>
      <c r="N56" s="119"/>
      <c r="O56" s="119"/>
    </row>
    <row r="57" spans="2:15" x14ac:dyDescent="0.25">
      <c r="B57" s="119"/>
      <c r="C57" s="119"/>
      <c r="D57" s="119"/>
      <c r="E57" s="119"/>
      <c r="F57" s="119"/>
      <c r="G57" s="119"/>
      <c r="H57" s="119"/>
      <c r="I57" s="119"/>
      <c r="J57" s="119"/>
      <c r="K57" s="119"/>
      <c r="L57" s="119"/>
      <c r="M57" s="119"/>
      <c r="N57" s="119"/>
      <c r="O57" s="119"/>
    </row>
    <row r="58" spans="2:15" x14ac:dyDescent="0.25">
      <c r="B58" s="3"/>
      <c r="C58" s="3"/>
      <c r="D58" s="3"/>
      <c r="E58" s="3"/>
      <c r="F58" s="3"/>
      <c r="G58" s="3"/>
      <c r="H58" s="3"/>
      <c r="I58" s="3"/>
      <c r="J58" s="3"/>
      <c r="K58" s="3"/>
      <c r="L58" s="3"/>
      <c r="M58" s="3"/>
      <c r="N58" s="3"/>
      <c r="O58" s="3"/>
    </row>
    <row r="59" spans="2:15" x14ac:dyDescent="0.25">
      <c r="B59" s="164" t="s">
        <v>133</v>
      </c>
      <c r="C59" s="164"/>
      <c r="D59" s="164"/>
      <c r="E59" s="164"/>
      <c r="F59" s="164"/>
      <c r="G59" s="164"/>
      <c r="H59" s="164"/>
      <c r="I59" s="164"/>
      <c r="J59" s="164"/>
      <c r="K59" s="164"/>
      <c r="L59" s="164"/>
      <c r="M59" s="164"/>
      <c r="N59" s="164"/>
      <c r="O59" s="164"/>
    </row>
    <row r="60" spans="2:15" x14ac:dyDescent="0.25">
      <c r="B60" s="164" t="s">
        <v>134</v>
      </c>
      <c r="C60" s="164"/>
      <c r="D60" s="164"/>
      <c r="E60" s="164"/>
      <c r="F60" s="164"/>
      <c r="G60" s="164"/>
      <c r="H60" s="164"/>
      <c r="I60" s="164"/>
      <c r="J60" s="164"/>
      <c r="K60" s="164"/>
      <c r="L60" s="164"/>
      <c r="M60" s="164"/>
      <c r="N60" s="164"/>
      <c r="O60" s="164"/>
    </row>
    <row r="61" spans="2:15" x14ac:dyDescent="0.25">
      <c r="B61" s="3"/>
      <c r="C61" s="3"/>
      <c r="D61" s="3"/>
      <c r="E61" s="3"/>
      <c r="F61" s="3"/>
      <c r="G61" s="3"/>
      <c r="H61" s="3"/>
      <c r="I61" s="3"/>
      <c r="J61" s="3"/>
      <c r="K61" s="3"/>
      <c r="L61" s="3"/>
      <c r="M61" s="3"/>
      <c r="N61" s="3"/>
      <c r="O61" s="3"/>
    </row>
    <row r="62" spans="2:15" x14ac:dyDescent="0.25">
      <c r="B62" s="3"/>
      <c r="C62" s="3"/>
      <c r="D62" s="3"/>
      <c r="E62" s="3"/>
      <c r="F62" s="3"/>
      <c r="G62" s="3"/>
      <c r="H62" s="3"/>
      <c r="I62" s="3"/>
      <c r="J62" s="3"/>
      <c r="K62" s="3"/>
      <c r="L62" s="3"/>
      <c r="M62" s="3"/>
      <c r="N62" s="3"/>
      <c r="O62" s="3"/>
    </row>
    <row r="63" spans="2:15" x14ac:dyDescent="0.25">
      <c r="B63" s="3"/>
      <c r="C63" s="3"/>
      <c r="D63" s="3"/>
      <c r="E63" s="3"/>
      <c r="F63" s="3"/>
      <c r="G63" s="3"/>
      <c r="H63" s="3"/>
      <c r="I63" s="3"/>
      <c r="J63" s="3"/>
      <c r="K63" s="3"/>
      <c r="L63" s="3"/>
      <c r="M63" s="3"/>
      <c r="N63" s="3"/>
      <c r="O63" s="3"/>
    </row>
    <row r="64" spans="2:15" x14ac:dyDescent="0.25">
      <c r="B64" s="3"/>
      <c r="C64" s="3"/>
      <c r="D64" s="3"/>
      <c r="E64" s="3"/>
      <c r="F64" s="3"/>
      <c r="G64" s="3"/>
      <c r="H64" s="3"/>
      <c r="I64" s="3"/>
      <c r="J64" s="3"/>
      <c r="K64" s="3"/>
      <c r="L64" s="3"/>
      <c r="M64" s="3"/>
      <c r="N64" s="3"/>
      <c r="O64" s="3"/>
    </row>
    <row r="65" spans="2:15" x14ac:dyDescent="0.25">
      <c r="B65" s="3"/>
      <c r="C65" s="3"/>
      <c r="D65" s="3"/>
      <c r="E65" s="3"/>
      <c r="F65" s="3"/>
      <c r="G65" s="3"/>
      <c r="H65" s="3"/>
      <c r="I65" s="3"/>
      <c r="J65" s="3"/>
      <c r="K65" s="3"/>
      <c r="L65" s="3"/>
      <c r="M65" s="3"/>
      <c r="N65" s="3"/>
      <c r="O65" s="3"/>
    </row>
    <row r="66" spans="2:15" x14ac:dyDescent="0.25">
      <c r="B66" s="3"/>
      <c r="C66" s="3"/>
      <c r="D66" s="3"/>
      <c r="E66" s="3"/>
      <c r="F66" s="3"/>
      <c r="G66" s="3"/>
      <c r="H66" s="3"/>
      <c r="I66" s="3"/>
      <c r="J66" s="3"/>
      <c r="K66" s="3"/>
      <c r="L66" s="3"/>
      <c r="M66" s="3"/>
      <c r="N66" s="3"/>
      <c r="O66" s="3"/>
    </row>
    <row r="67" spans="2:15" x14ac:dyDescent="0.25">
      <c r="B67" s="3"/>
      <c r="C67" s="3"/>
      <c r="D67" s="3"/>
      <c r="E67" s="3"/>
      <c r="F67" s="3"/>
      <c r="G67" s="3"/>
      <c r="H67" s="3"/>
      <c r="I67" s="3"/>
      <c r="J67" s="3"/>
      <c r="K67" s="3"/>
      <c r="L67" s="3"/>
      <c r="M67" s="3"/>
      <c r="N67" s="3"/>
      <c r="O67" s="3"/>
    </row>
    <row r="68" spans="2:15" x14ac:dyDescent="0.25">
      <c r="B68" s="3"/>
      <c r="C68" s="3"/>
      <c r="D68" s="3"/>
      <c r="E68" s="3"/>
      <c r="F68" s="3"/>
      <c r="G68" s="3"/>
      <c r="H68" s="3"/>
      <c r="I68" s="3"/>
      <c r="J68" s="3"/>
      <c r="K68" s="3"/>
      <c r="L68" s="3"/>
      <c r="M68" s="3"/>
      <c r="N68" s="3"/>
      <c r="O68" s="3"/>
    </row>
    <row r="69" spans="2:15" x14ac:dyDescent="0.25">
      <c r="B69" s="3"/>
      <c r="C69" s="3"/>
      <c r="D69" s="3"/>
      <c r="E69" s="3"/>
      <c r="F69" s="3"/>
      <c r="G69" s="3"/>
      <c r="H69" s="3"/>
      <c r="I69" s="3"/>
      <c r="J69" s="3"/>
      <c r="K69" s="3"/>
      <c r="L69" s="3"/>
      <c r="M69" s="3"/>
      <c r="N69" s="3"/>
      <c r="O69" s="3"/>
    </row>
    <row r="70" spans="2:15" x14ac:dyDescent="0.25">
      <c r="B70" s="3"/>
      <c r="C70" s="3"/>
      <c r="D70" s="3"/>
      <c r="E70" s="3"/>
      <c r="F70" s="3"/>
      <c r="G70" s="3"/>
      <c r="H70" s="3"/>
      <c r="I70" s="3"/>
      <c r="J70" s="3"/>
      <c r="K70" s="3"/>
      <c r="L70" s="3"/>
      <c r="M70" s="3"/>
      <c r="N70" s="3"/>
      <c r="O70" s="3"/>
    </row>
    <row r="71" spans="2:15" x14ac:dyDescent="0.25">
      <c r="B71" s="3"/>
      <c r="C71" s="3"/>
      <c r="D71" s="3"/>
      <c r="E71" s="3"/>
      <c r="F71" s="3"/>
      <c r="G71" s="3"/>
      <c r="H71" s="3"/>
      <c r="I71" s="3"/>
      <c r="J71" s="3"/>
      <c r="K71" s="3"/>
      <c r="L71" s="3"/>
      <c r="M71" s="3"/>
      <c r="N71" s="3"/>
      <c r="O71" s="3"/>
    </row>
    <row r="72" spans="2:15" x14ac:dyDescent="0.25">
      <c r="B72" s="3"/>
      <c r="C72" s="3"/>
      <c r="D72" s="3"/>
      <c r="E72" s="3"/>
      <c r="F72" s="3"/>
      <c r="G72" s="3"/>
      <c r="H72" s="3"/>
      <c r="I72" s="3"/>
      <c r="J72" s="3"/>
      <c r="K72" s="3"/>
      <c r="L72" s="3"/>
      <c r="M72" s="3"/>
      <c r="N72" s="3"/>
      <c r="O72" s="3"/>
    </row>
    <row r="73" spans="2:15" x14ac:dyDescent="0.25">
      <c r="B73" s="3"/>
      <c r="C73" s="3"/>
      <c r="D73" s="3"/>
      <c r="E73" s="3"/>
      <c r="F73" s="3"/>
      <c r="G73" s="3"/>
      <c r="H73" s="3"/>
      <c r="I73" s="3"/>
      <c r="J73" s="3"/>
      <c r="K73" s="3"/>
      <c r="L73" s="3"/>
      <c r="M73" s="3"/>
      <c r="N73" s="3"/>
      <c r="O73" s="3"/>
    </row>
    <row r="74" spans="2:15" x14ac:dyDescent="0.25">
      <c r="B74" s="3"/>
      <c r="C74" s="3"/>
      <c r="D74" s="3"/>
      <c r="E74" s="3"/>
      <c r="F74" s="3"/>
      <c r="G74" s="3"/>
      <c r="H74" s="3"/>
      <c r="I74" s="3"/>
      <c r="J74" s="3"/>
      <c r="K74" s="3"/>
      <c r="L74" s="3"/>
      <c r="M74" s="3"/>
      <c r="N74" s="3"/>
      <c r="O74" s="3"/>
    </row>
    <row r="75" spans="2:15" x14ac:dyDescent="0.25">
      <c r="B75" s="3"/>
      <c r="C75" s="3"/>
      <c r="D75" s="3"/>
      <c r="E75" s="3"/>
      <c r="F75" s="3"/>
      <c r="G75" s="3"/>
      <c r="H75" s="3"/>
      <c r="I75" s="3"/>
      <c r="J75" s="3"/>
      <c r="K75" s="3"/>
      <c r="L75" s="3"/>
      <c r="M75" s="3"/>
      <c r="N75" s="3"/>
      <c r="O75" s="3"/>
    </row>
    <row r="76" spans="2:15" x14ac:dyDescent="0.25">
      <c r="B76" s="3"/>
      <c r="C76" s="3"/>
      <c r="D76" s="3"/>
      <c r="E76" s="3"/>
      <c r="F76" s="3"/>
      <c r="G76" s="3"/>
      <c r="H76" s="3"/>
      <c r="I76" s="3"/>
      <c r="J76" s="3"/>
      <c r="K76" s="3"/>
      <c r="L76" s="3"/>
      <c r="M76" s="3"/>
      <c r="N76" s="3"/>
      <c r="O76" s="3"/>
    </row>
  </sheetData>
  <mergeCells count="19">
    <mergeCell ref="B14:O14"/>
    <mergeCell ref="A1:O1"/>
    <mergeCell ref="B2:O2"/>
    <mergeCell ref="B3:O3"/>
    <mergeCell ref="B4:O11"/>
    <mergeCell ref="B12:O13"/>
    <mergeCell ref="B15:O15"/>
    <mergeCell ref="B16:O16"/>
    <mergeCell ref="B17:O19"/>
    <mergeCell ref="B20:O21"/>
    <mergeCell ref="B22:O23"/>
    <mergeCell ref="B32:O57"/>
    <mergeCell ref="B59:O59"/>
    <mergeCell ref="B60:O60"/>
    <mergeCell ref="B30:O30"/>
    <mergeCell ref="B24:O25"/>
    <mergeCell ref="B26:O26"/>
    <mergeCell ref="B27:O27"/>
    <mergeCell ref="B28:O29"/>
  </mergeCells>
  <pageMargins left="0.7" right="0.7" top="0.75" bottom="0.75" header="0.3" footer="0.3"/>
  <pageSetup paperSize="9" scale="66"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111"/>
  <sheetViews>
    <sheetView tabSelected="1" zoomScaleNormal="100" workbookViewId="0">
      <selection activeCell="C126" sqref="C125:C126"/>
    </sheetView>
  </sheetViews>
  <sheetFormatPr defaultColWidth="9.140625" defaultRowHeight="15.75" x14ac:dyDescent="0.25"/>
  <cols>
    <col min="1" max="1" width="5.140625" style="7" customWidth="1"/>
    <col min="2" max="2" width="26.28515625" style="7" customWidth="1"/>
    <col min="3" max="3" width="52.85546875" style="7" customWidth="1"/>
    <col min="4" max="4" width="43.5703125" style="29" customWidth="1"/>
    <col min="5" max="5" width="42.7109375" style="7" customWidth="1"/>
    <col min="6" max="16384" width="9.140625" style="7"/>
  </cols>
  <sheetData>
    <row r="1" spans="1:5" x14ac:dyDescent="0.25">
      <c r="B1" s="23"/>
      <c r="D1" s="187" t="s">
        <v>300</v>
      </c>
      <c r="E1" s="187"/>
    </row>
    <row r="2" spans="1:5" x14ac:dyDescent="0.25">
      <c r="B2" s="23"/>
    </row>
    <row r="3" spans="1:5" x14ac:dyDescent="0.25">
      <c r="A3" s="182" t="s">
        <v>135</v>
      </c>
      <c r="B3" s="182"/>
      <c r="C3" s="182"/>
      <c r="D3" s="182"/>
    </row>
    <row r="4" spans="1:5" x14ac:dyDescent="0.25">
      <c r="A4" s="9"/>
      <c r="B4" s="6"/>
      <c r="C4" s="6"/>
    </row>
    <row r="5" spans="1:5" x14ac:dyDescent="0.25">
      <c r="A5" s="5" t="s">
        <v>65</v>
      </c>
      <c r="B5" s="6"/>
      <c r="C5" s="6"/>
    </row>
    <row r="6" spans="1:5" s="24" customFormat="1" ht="78.75" x14ac:dyDescent="0.25">
      <c r="A6" s="8" t="s">
        <v>66</v>
      </c>
      <c r="B6" s="8" t="s">
        <v>19</v>
      </c>
      <c r="C6" s="8" t="s">
        <v>67</v>
      </c>
      <c r="D6" s="79" t="s">
        <v>100</v>
      </c>
      <c r="E6" s="79" t="s">
        <v>101</v>
      </c>
    </row>
    <row r="7" spans="1:5" s="24" customFormat="1" x14ac:dyDescent="0.25">
      <c r="A7" s="112" t="s">
        <v>52</v>
      </c>
      <c r="B7" s="188" t="s">
        <v>136</v>
      </c>
      <c r="C7" s="189"/>
      <c r="D7" s="30"/>
      <c r="E7" s="78"/>
    </row>
    <row r="8" spans="1:5" s="24" customFormat="1" x14ac:dyDescent="0.25">
      <c r="A8" s="180" t="s">
        <v>138</v>
      </c>
      <c r="B8" s="183" t="s">
        <v>137</v>
      </c>
      <c r="C8" s="49" t="s">
        <v>139</v>
      </c>
      <c r="D8" s="30"/>
      <c r="E8" s="78"/>
    </row>
    <row r="9" spans="1:5" s="24" customFormat="1" x14ac:dyDescent="0.25">
      <c r="A9" s="181"/>
      <c r="B9" s="184"/>
      <c r="C9" s="49" t="s">
        <v>140</v>
      </c>
      <c r="D9" s="30"/>
      <c r="E9" s="78"/>
    </row>
    <row r="10" spans="1:5" s="24" customFormat="1" x14ac:dyDescent="0.25">
      <c r="A10" s="181"/>
      <c r="B10" s="184"/>
      <c r="C10" s="49" t="s">
        <v>141</v>
      </c>
      <c r="D10" s="30"/>
      <c r="E10" s="78"/>
    </row>
    <row r="11" spans="1:5" s="24" customFormat="1" ht="31.5" x14ac:dyDescent="0.25">
      <c r="A11" s="181"/>
      <c r="B11" s="184"/>
      <c r="C11" s="49" t="s">
        <v>142</v>
      </c>
      <c r="D11" s="30"/>
      <c r="E11" s="78"/>
    </row>
    <row r="12" spans="1:5" s="24" customFormat="1" x14ac:dyDescent="0.25">
      <c r="A12" s="181"/>
      <c r="B12" s="184"/>
      <c r="C12" s="26" t="s">
        <v>143</v>
      </c>
      <c r="D12" s="30"/>
      <c r="E12" s="78"/>
    </row>
    <row r="13" spans="1:5" s="24" customFormat="1" x14ac:dyDescent="0.25">
      <c r="A13" s="181"/>
      <c r="B13" s="184"/>
      <c r="C13" s="35" t="s">
        <v>144</v>
      </c>
      <c r="D13" s="34"/>
      <c r="E13" s="78"/>
    </row>
    <row r="14" spans="1:5" s="24" customFormat="1" x14ac:dyDescent="0.25">
      <c r="A14" s="181"/>
      <c r="B14" s="184"/>
      <c r="C14" s="35" t="s">
        <v>145</v>
      </c>
      <c r="D14" s="34"/>
      <c r="E14" s="78"/>
    </row>
    <row r="15" spans="1:5" s="24" customFormat="1" ht="31.5" x14ac:dyDescent="0.25">
      <c r="A15" s="181"/>
      <c r="B15" s="184"/>
      <c r="C15" s="35" t="s">
        <v>146</v>
      </c>
      <c r="D15" s="34"/>
      <c r="E15" s="78"/>
    </row>
    <row r="16" spans="1:5" s="24" customFormat="1" ht="31.5" x14ac:dyDescent="0.25">
      <c r="A16" s="180" t="s">
        <v>147</v>
      </c>
      <c r="B16" s="172" t="s">
        <v>148</v>
      </c>
      <c r="C16" s="80" t="s">
        <v>149</v>
      </c>
      <c r="D16" s="34"/>
      <c r="E16" s="78"/>
    </row>
    <row r="17" spans="1:5" s="24" customFormat="1" x14ac:dyDescent="0.25">
      <c r="A17" s="181"/>
      <c r="B17" s="173"/>
      <c r="C17" s="80" t="s">
        <v>150</v>
      </c>
      <c r="D17" s="34"/>
      <c r="E17" s="78"/>
    </row>
    <row r="18" spans="1:5" s="24" customFormat="1" ht="31.5" x14ac:dyDescent="0.25">
      <c r="A18" s="181"/>
      <c r="B18" s="173"/>
      <c r="C18" s="80" t="s">
        <v>151</v>
      </c>
      <c r="D18" s="34"/>
      <c r="E18" s="78"/>
    </row>
    <row r="19" spans="1:5" s="24" customFormat="1" x14ac:dyDescent="0.25">
      <c r="A19" s="181"/>
      <c r="B19" s="173"/>
      <c r="C19" s="80" t="s">
        <v>152</v>
      </c>
      <c r="D19" s="34"/>
      <c r="E19" s="78"/>
    </row>
    <row r="20" spans="1:5" s="24" customFormat="1" x14ac:dyDescent="0.25">
      <c r="A20" s="181"/>
      <c r="B20" s="173"/>
      <c r="C20" s="80" t="s">
        <v>153</v>
      </c>
      <c r="D20" s="34"/>
      <c r="E20" s="78"/>
    </row>
    <row r="21" spans="1:5" s="24" customFormat="1" ht="16.5" customHeight="1" x14ac:dyDescent="0.25">
      <c r="A21" s="190"/>
      <c r="B21" s="174"/>
      <c r="C21" s="80" t="s">
        <v>154</v>
      </c>
      <c r="D21" s="34"/>
      <c r="E21" s="78"/>
    </row>
    <row r="22" spans="1:5" s="24" customFormat="1" ht="16.5" customHeight="1" x14ac:dyDescent="0.25">
      <c r="A22" s="113" t="s">
        <v>53</v>
      </c>
      <c r="B22" s="185" t="s">
        <v>155</v>
      </c>
      <c r="C22" s="186"/>
      <c r="D22" s="34"/>
      <c r="E22" s="78"/>
    </row>
    <row r="23" spans="1:5" s="24" customFormat="1" ht="31.5" x14ac:dyDescent="0.25">
      <c r="A23" s="180" t="s">
        <v>157</v>
      </c>
      <c r="B23" s="178" t="s">
        <v>156</v>
      </c>
      <c r="C23" s="80" t="s">
        <v>158</v>
      </c>
      <c r="D23" s="34"/>
      <c r="E23" s="78"/>
    </row>
    <row r="24" spans="1:5" s="24" customFormat="1" x14ac:dyDescent="0.25">
      <c r="A24" s="181"/>
      <c r="B24" s="179"/>
      <c r="C24" s="80" t="s">
        <v>159</v>
      </c>
      <c r="D24" s="34"/>
      <c r="E24" s="78"/>
    </row>
    <row r="25" spans="1:5" s="24" customFormat="1" ht="63" x14ac:dyDescent="0.25">
      <c r="A25" s="181"/>
      <c r="B25" s="179"/>
      <c r="C25" s="80" t="s">
        <v>160</v>
      </c>
      <c r="D25" s="34"/>
      <c r="E25" s="78"/>
    </row>
    <row r="26" spans="1:5" s="24" customFormat="1" x14ac:dyDescent="0.25">
      <c r="A26" s="181"/>
      <c r="B26" s="179"/>
      <c r="C26" s="80" t="s">
        <v>161</v>
      </c>
      <c r="D26" s="34"/>
      <c r="E26" s="78"/>
    </row>
    <row r="27" spans="1:5" s="24" customFormat="1" ht="63" x14ac:dyDescent="0.25">
      <c r="A27" s="181"/>
      <c r="B27" s="179"/>
      <c r="C27" s="80" t="s">
        <v>162</v>
      </c>
      <c r="D27" s="34"/>
      <c r="E27" s="78"/>
    </row>
    <row r="28" spans="1:5" s="24" customFormat="1" x14ac:dyDescent="0.25">
      <c r="A28" s="181"/>
      <c r="B28" s="179"/>
      <c r="C28" s="80" t="s">
        <v>163</v>
      </c>
      <c r="D28" s="34"/>
      <c r="E28" s="78"/>
    </row>
    <row r="29" spans="1:5" s="24" customFormat="1" x14ac:dyDescent="0.25">
      <c r="A29" s="175" t="s">
        <v>167</v>
      </c>
      <c r="B29" s="172" t="s">
        <v>168</v>
      </c>
      <c r="C29" s="35" t="s">
        <v>164</v>
      </c>
      <c r="D29" s="34"/>
      <c r="E29" s="78"/>
    </row>
    <row r="30" spans="1:5" x14ac:dyDescent="0.25">
      <c r="A30" s="176"/>
      <c r="B30" s="173"/>
      <c r="C30" s="81" t="s">
        <v>165</v>
      </c>
      <c r="D30" s="83"/>
      <c r="E30" s="84"/>
    </row>
    <row r="31" spans="1:5" x14ac:dyDescent="0.25">
      <c r="A31" s="176"/>
      <c r="B31" s="173"/>
      <c r="C31" s="81" t="s">
        <v>166</v>
      </c>
      <c r="D31" s="83"/>
      <c r="E31" s="84"/>
    </row>
    <row r="32" spans="1:5" x14ac:dyDescent="0.25">
      <c r="A32" s="170" t="s">
        <v>170</v>
      </c>
      <c r="B32" s="171" t="s">
        <v>169</v>
      </c>
      <c r="C32" s="81" t="s">
        <v>171</v>
      </c>
      <c r="D32" s="83"/>
      <c r="E32" s="84"/>
    </row>
    <row r="33" spans="1:5" x14ac:dyDescent="0.25">
      <c r="A33" s="170"/>
      <c r="B33" s="171"/>
      <c r="C33" s="81" t="s">
        <v>172</v>
      </c>
      <c r="D33" s="83"/>
      <c r="E33" s="84"/>
    </row>
    <row r="34" spans="1:5" ht="31.5" x14ac:dyDescent="0.25">
      <c r="A34" s="103" t="s">
        <v>175</v>
      </c>
      <c r="B34" s="102" t="s">
        <v>173</v>
      </c>
      <c r="C34" s="82" t="s">
        <v>174</v>
      </c>
      <c r="D34" s="83"/>
      <c r="E34" s="84"/>
    </row>
    <row r="35" spans="1:5" x14ac:dyDescent="0.25">
      <c r="A35" s="175" t="s">
        <v>177</v>
      </c>
      <c r="B35" s="172" t="s">
        <v>176</v>
      </c>
      <c r="C35" s="81" t="s">
        <v>178</v>
      </c>
      <c r="D35" s="83"/>
      <c r="E35" s="84"/>
    </row>
    <row r="36" spans="1:5" x14ac:dyDescent="0.25">
      <c r="A36" s="176"/>
      <c r="B36" s="173"/>
      <c r="C36" s="81" t="s">
        <v>179</v>
      </c>
      <c r="D36" s="83"/>
      <c r="E36" s="84"/>
    </row>
    <row r="37" spans="1:5" x14ac:dyDescent="0.25">
      <c r="A37" s="177"/>
      <c r="B37" s="174"/>
      <c r="C37" s="81" t="s">
        <v>180</v>
      </c>
      <c r="D37" s="83"/>
      <c r="E37" s="84"/>
    </row>
    <row r="38" spans="1:5" x14ac:dyDescent="0.25">
      <c r="A38" s="197" t="s">
        <v>182</v>
      </c>
      <c r="B38" s="204" t="s">
        <v>181</v>
      </c>
      <c r="C38" s="82" t="s">
        <v>183</v>
      </c>
      <c r="D38" s="83"/>
      <c r="E38" s="84"/>
    </row>
    <row r="39" spans="1:5" x14ac:dyDescent="0.25">
      <c r="A39" s="198"/>
      <c r="B39" s="205"/>
      <c r="C39" s="81" t="s">
        <v>184</v>
      </c>
      <c r="D39" s="83"/>
      <c r="E39" s="84"/>
    </row>
    <row r="40" spans="1:5" x14ac:dyDescent="0.25">
      <c r="A40" s="198"/>
      <c r="B40" s="205"/>
      <c r="C40" s="82" t="s">
        <v>185</v>
      </c>
      <c r="D40" s="83"/>
      <c r="E40" s="84"/>
    </row>
    <row r="41" spans="1:5" ht="18" customHeight="1" x14ac:dyDescent="0.25">
      <c r="A41" s="198"/>
      <c r="B41" s="205"/>
      <c r="C41" s="82" t="s">
        <v>186</v>
      </c>
      <c r="D41" s="83"/>
      <c r="E41" s="84"/>
    </row>
    <row r="42" spans="1:5" x14ac:dyDescent="0.25">
      <c r="A42" s="198"/>
      <c r="B42" s="205"/>
      <c r="C42" s="82" t="s">
        <v>187</v>
      </c>
      <c r="D42" s="83"/>
      <c r="E42" s="84"/>
    </row>
    <row r="43" spans="1:5" x14ac:dyDescent="0.25">
      <c r="A43" s="198"/>
      <c r="B43" s="205"/>
      <c r="C43" s="82" t="s">
        <v>188</v>
      </c>
      <c r="D43" s="83"/>
      <c r="E43" s="84"/>
    </row>
    <row r="44" spans="1:5" x14ac:dyDescent="0.25">
      <c r="A44" s="198"/>
      <c r="B44" s="205"/>
      <c r="C44" s="82" t="s">
        <v>189</v>
      </c>
      <c r="D44" s="83"/>
      <c r="E44" s="84"/>
    </row>
    <row r="45" spans="1:5" x14ac:dyDescent="0.25">
      <c r="A45" s="199"/>
      <c r="B45" s="206"/>
      <c r="C45" s="82" t="s">
        <v>190</v>
      </c>
      <c r="D45" s="83"/>
      <c r="E45" s="84"/>
    </row>
    <row r="46" spans="1:5" x14ac:dyDescent="0.25">
      <c r="A46" s="99" t="s">
        <v>193</v>
      </c>
      <c r="B46" s="98" t="s">
        <v>191</v>
      </c>
      <c r="C46" s="82" t="s">
        <v>192</v>
      </c>
      <c r="D46" s="83"/>
      <c r="E46" s="84"/>
    </row>
    <row r="47" spans="1:5" x14ac:dyDescent="0.25">
      <c r="A47" s="114" t="s">
        <v>54</v>
      </c>
      <c r="B47" s="207" t="s">
        <v>194</v>
      </c>
      <c r="C47" s="208"/>
      <c r="D47" s="83"/>
      <c r="E47" s="84"/>
    </row>
    <row r="48" spans="1:5" x14ac:dyDescent="0.25">
      <c r="A48" s="197" t="s">
        <v>102</v>
      </c>
      <c r="B48" s="204" t="s">
        <v>195</v>
      </c>
      <c r="C48" s="81" t="s">
        <v>196</v>
      </c>
      <c r="D48" s="83"/>
      <c r="E48" s="84"/>
    </row>
    <row r="49" spans="1:5" ht="47.25" x14ac:dyDescent="0.25">
      <c r="A49" s="198"/>
      <c r="B49" s="205"/>
      <c r="C49" s="82" t="s">
        <v>197</v>
      </c>
      <c r="D49" s="83"/>
      <c r="E49" s="84"/>
    </row>
    <row r="50" spans="1:5" ht="31.5" x14ac:dyDescent="0.25">
      <c r="A50" s="198"/>
      <c r="B50" s="205"/>
      <c r="C50" s="82" t="s">
        <v>198</v>
      </c>
      <c r="D50" s="83"/>
      <c r="E50" s="84"/>
    </row>
    <row r="51" spans="1:5" ht="31.5" x14ac:dyDescent="0.25">
      <c r="A51" s="199"/>
      <c r="B51" s="206"/>
      <c r="C51" s="82" t="s">
        <v>199</v>
      </c>
      <c r="D51" s="83"/>
      <c r="E51" s="84"/>
    </row>
    <row r="52" spans="1:5" x14ac:dyDescent="0.25">
      <c r="A52" s="197" t="s">
        <v>103</v>
      </c>
      <c r="B52" s="194" t="s">
        <v>200</v>
      </c>
      <c r="C52" s="81" t="s">
        <v>201</v>
      </c>
      <c r="D52" s="83"/>
      <c r="E52" s="84"/>
    </row>
    <row r="53" spans="1:5" x14ac:dyDescent="0.25">
      <c r="A53" s="198"/>
      <c r="B53" s="195"/>
      <c r="C53" s="81" t="s">
        <v>202</v>
      </c>
      <c r="D53" s="83"/>
      <c r="E53" s="84"/>
    </row>
    <row r="54" spans="1:5" x14ac:dyDescent="0.25">
      <c r="A54" s="198"/>
      <c r="B54" s="195"/>
      <c r="C54" s="81" t="s">
        <v>203</v>
      </c>
      <c r="D54" s="83"/>
      <c r="E54" s="84"/>
    </row>
    <row r="55" spans="1:5" ht="31.5" x14ac:dyDescent="0.25">
      <c r="A55" s="199"/>
      <c r="B55" s="196"/>
      <c r="C55" s="82" t="s">
        <v>204</v>
      </c>
      <c r="D55" s="83"/>
      <c r="E55" s="84"/>
    </row>
    <row r="56" spans="1:5" x14ac:dyDescent="0.25">
      <c r="A56" s="192" t="s">
        <v>205</v>
      </c>
      <c r="B56" s="193" t="s">
        <v>206</v>
      </c>
      <c r="C56" s="81" t="s">
        <v>207</v>
      </c>
      <c r="D56" s="83"/>
      <c r="E56" s="84"/>
    </row>
    <row r="57" spans="1:5" x14ac:dyDescent="0.25">
      <c r="A57" s="192"/>
      <c r="B57" s="193"/>
      <c r="C57" s="81" t="s">
        <v>208</v>
      </c>
      <c r="D57" s="83"/>
      <c r="E57" s="84"/>
    </row>
    <row r="58" spans="1:5" ht="31.5" x14ac:dyDescent="0.25">
      <c r="A58" s="192"/>
      <c r="B58" s="193"/>
      <c r="C58" s="82" t="s">
        <v>209</v>
      </c>
      <c r="D58" s="83"/>
      <c r="E58" s="84"/>
    </row>
    <row r="59" spans="1:5" x14ac:dyDescent="0.25">
      <c r="A59" s="192"/>
      <c r="B59" s="193"/>
      <c r="C59" s="81" t="s">
        <v>210</v>
      </c>
      <c r="D59" s="83"/>
      <c r="E59" s="84"/>
    </row>
    <row r="60" spans="1:5" ht="17.25" customHeight="1" x14ac:dyDescent="0.25">
      <c r="A60" s="197" t="s">
        <v>212</v>
      </c>
      <c r="B60" s="194" t="s">
        <v>211</v>
      </c>
      <c r="C60" s="81" t="s">
        <v>213</v>
      </c>
      <c r="D60" s="83"/>
      <c r="E60" s="84"/>
    </row>
    <row r="61" spans="1:5" ht="17.25" customHeight="1" x14ac:dyDescent="0.25">
      <c r="A61" s="198"/>
      <c r="B61" s="195"/>
      <c r="C61" s="81" t="s">
        <v>214</v>
      </c>
      <c r="D61" s="83"/>
      <c r="E61" s="84"/>
    </row>
    <row r="62" spans="1:5" ht="31.5" x14ac:dyDescent="0.25">
      <c r="A62" s="198"/>
      <c r="B62" s="195"/>
      <c r="C62" s="82" t="s">
        <v>215</v>
      </c>
      <c r="D62" s="83"/>
      <c r="E62" s="84"/>
    </row>
    <row r="63" spans="1:5" ht="31.5" x14ac:dyDescent="0.25">
      <c r="A63" s="198"/>
      <c r="B63" s="195"/>
      <c r="C63" s="82" t="s">
        <v>216</v>
      </c>
      <c r="D63" s="83"/>
      <c r="E63" s="84"/>
    </row>
    <row r="64" spans="1:5" ht="17.25" customHeight="1" x14ac:dyDescent="0.25">
      <c r="A64" s="198"/>
      <c r="B64" s="195"/>
      <c r="C64" s="81" t="s">
        <v>217</v>
      </c>
      <c r="D64" s="83"/>
      <c r="E64" s="84"/>
    </row>
    <row r="65" spans="1:5" ht="17.25" customHeight="1" x14ac:dyDescent="0.25">
      <c r="A65" s="198"/>
      <c r="B65" s="195"/>
      <c r="C65" s="81" t="s">
        <v>218</v>
      </c>
      <c r="D65" s="83"/>
      <c r="E65" s="84"/>
    </row>
    <row r="66" spans="1:5" ht="31.5" x14ac:dyDescent="0.25">
      <c r="A66" s="198"/>
      <c r="B66" s="195"/>
      <c r="C66" s="82" t="s">
        <v>219</v>
      </c>
      <c r="D66" s="83"/>
      <c r="E66" s="84"/>
    </row>
    <row r="67" spans="1:5" ht="31.5" x14ac:dyDescent="0.25">
      <c r="A67" s="199"/>
      <c r="B67" s="196"/>
      <c r="C67" s="82" t="s">
        <v>220</v>
      </c>
      <c r="D67" s="83"/>
      <c r="E67" s="84"/>
    </row>
    <row r="68" spans="1:5" ht="17.25" customHeight="1" x14ac:dyDescent="0.25">
      <c r="A68" s="114" t="s">
        <v>55</v>
      </c>
      <c r="B68" s="200" t="s">
        <v>221</v>
      </c>
      <c r="C68" s="201"/>
      <c r="D68" s="83"/>
      <c r="E68" s="84"/>
    </row>
    <row r="69" spans="1:5" ht="47.25" x14ac:dyDescent="0.25">
      <c r="A69" s="197" t="s">
        <v>226</v>
      </c>
      <c r="B69" s="194" t="s">
        <v>222</v>
      </c>
      <c r="C69" s="101" t="s">
        <v>223</v>
      </c>
      <c r="D69" s="83"/>
      <c r="E69" s="84"/>
    </row>
    <row r="70" spans="1:5" ht="31.5" x14ac:dyDescent="0.25">
      <c r="A70" s="198"/>
      <c r="B70" s="202"/>
      <c r="C70" s="101" t="s">
        <v>224</v>
      </c>
      <c r="D70" s="83"/>
      <c r="E70" s="84"/>
    </row>
    <row r="71" spans="1:5" ht="31.5" x14ac:dyDescent="0.25">
      <c r="A71" s="199"/>
      <c r="B71" s="203"/>
      <c r="C71" s="101" t="s">
        <v>225</v>
      </c>
      <c r="D71" s="83"/>
      <c r="E71" s="84"/>
    </row>
    <row r="72" spans="1:5" ht="31.5" x14ac:dyDescent="0.25">
      <c r="A72" s="197" t="s">
        <v>234</v>
      </c>
      <c r="B72" s="194" t="s">
        <v>227</v>
      </c>
      <c r="C72" s="101" t="s">
        <v>228</v>
      </c>
      <c r="D72" s="84"/>
      <c r="E72" s="84"/>
    </row>
    <row r="73" spans="1:5" ht="31.5" x14ac:dyDescent="0.25">
      <c r="A73" s="199"/>
      <c r="B73" s="196"/>
      <c r="C73" s="101" t="s">
        <v>229</v>
      </c>
      <c r="D73" s="84"/>
      <c r="E73" s="84"/>
    </row>
    <row r="74" spans="1:5" ht="31.5" x14ac:dyDescent="0.25">
      <c r="A74" s="197" t="s">
        <v>235</v>
      </c>
      <c r="B74" s="194" t="s">
        <v>230</v>
      </c>
      <c r="C74" s="101" t="s">
        <v>231</v>
      </c>
      <c r="D74" s="84"/>
      <c r="E74" s="84"/>
    </row>
    <row r="75" spans="1:5" ht="31.5" x14ac:dyDescent="0.25">
      <c r="A75" s="198"/>
      <c r="B75" s="195"/>
      <c r="C75" s="101" t="s">
        <v>232</v>
      </c>
      <c r="D75" s="84"/>
      <c r="E75" s="84"/>
    </row>
    <row r="76" spans="1:5" x14ac:dyDescent="0.25">
      <c r="A76" s="199"/>
      <c r="B76" s="196"/>
      <c r="C76" s="101" t="s">
        <v>233</v>
      </c>
      <c r="D76" s="84"/>
      <c r="E76" s="84"/>
    </row>
    <row r="77" spans="1:5" ht="32.25" customHeight="1" x14ac:dyDescent="0.25">
      <c r="A77" s="197" t="s">
        <v>56</v>
      </c>
      <c r="B77" s="194" t="s">
        <v>236</v>
      </c>
      <c r="C77" s="101" t="s">
        <v>237</v>
      </c>
      <c r="D77" s="84"/>
      <c r="E77" s="84"/>
    </row>
    <row r="78" spans="1:5" x14ac:dyDescent="0.25">
      <c r="A78" s="198"/>
      <c r="B78" s="195"/>
      <c r="C78" s="101" t="s">
        <v>238</v>
      </c>
      <c r="D78" s="84"/>
      <c r="E78" s="84"/>
    </row>
    <row r="79" spans="1:5" x14ac:dyDescent="0.25">
      <c r="A79" s="198"/>
      <c r="B79" s="195"/>
      <c r="C79" s="101" t="s">
        <v>239</v>
      </c>
      <c r="D79" s="84"/>
      <c r="E79" s="84"/>
    </row>
    <row r="80" spans="1:5" ht="31.5" x14ac:dyDescent="0.25">
      <c r="A80" s="198"/>
      <c r="B80" s="195"/>
      <c r="C80" s="101" t="s">
        <v>240</v>
      </c>
      <c r="D80" s="84"/>
      <c r="E80" s="84"/>
    </row>
    <row r="81" spans="1:5" x14ac:dyDescent="0.25">
      <c r="A81" s="199"/>
      <c r="B81" s="196"/>
      <c r="C81" s="101" t="s">
        <v>241</v>
      </c>
      <c r="D81" s="84"/>
      <c r="E81" s="84"/>
    </row>
    <row r="82" spans="1:5" ht="47.25" x14ac:dyDescent="0.25">
      <c r="A82" s="197" t="s">
        <v>57</v>
      </c>
      <c r="B82" s="194" t="s">
        <v>242</v>
      </c>
      <c r="C82" s="101" t="s">
        <v>243</v>
      </c>
      <c r="D82" s="84"/>
      <c r="E82" s="84"/>
    </row>
    <row r="83" spans="1:5" ht="31.5" x14ac:dyDescent="0.25">
      <c r="A83" s="198"/>
      <c r="B83" s="195"/>
      <c r="C83" s="101" t="s">
        <v>244</v>
      </c>
      <c r="D83" s="84"/>
      <c r="E83" s="84"/>
    </row>
    <row r="84" spans="1:5" ht="47.25" x14ac:dyDescent="0.25">
      <c r="A84" s="199"/>
      <c r="B84" s="196"/>
      <c r="C84" s="101" t="s">
        <v>245</v>
      </c>
      <c r="D84" s="84"/>
      <c r="E84" s="84"/>
    </row>
    <row r="85" spans="1:5" ht="31.5" x14ac:dyDescent="0.25">
      <c r="A85" s="197" t="s">
        <v>58</v>
      </c>
      <c r="B85" s="194" t="s">
        <v>246</v>
      </c>
      <c r="C85" s="82" t="s">
        <v>247</v>
      </c>
      <c r="D85" s="84"/>
      <c r="E85" s="84"/>
    </row>
    <row r="86" spans="1:5" ht="17.25" customHeight="1" x14ac:dyDescent="0.25">
      <c r="A86" s="198"/>
      <c r="B86" s="195"/>
      <c r="C86" s="101" t="s">
        <v>248</v>
      </c>
      <c r="D86" s="84"/>
      <c r="E86" s="84"/>
    </row>
    <row r="87" spans="1:5" ht="47.25" x14ac:dyDescent="0.25">
      <c r="A87" s="199"/>
      <c r="B87" s="196"/>
      <c r="C87" s="101" t="s">
        <v>249</v>
      </c>
      <c r="D87" s="84"/>
      <c r="E87" s="84"/>
    </row>
    <row r="88" spans="1:5" ht="17.25" customHeight="1" x14ac:dyDescent="0.25">
      <c r="A88" s="100" t="s">
        <v>251</v>
      </c>
      <c r="B88" s="209" t="s">
        <v>250</v>
      </c>
      <c r="C88" s="210"/>
      <c r="D88" s="84"/>
      <c r="E88" s="84"/>
    </row>
    <row r="89" spans="1:5" ht="31.5" x14ac:dyDescent="0.25">
      <c r="A89" s="197" t="s">
        <v>252</v>
      </c>
      <c r="B89" s="194" t="s">
        <v>253</v>
      </c>
      <c r="C89" s="101" t="s">
        <v>254</v>
      </c>
      <c r="D89" s="84"/>
      <c r="E89" s="84"/>
    </row>
    <row r="90" spans="1:5" ht="47.25" x14ac:dyDescent="0.25">
      <c r="A90" s="198"/>
      <c r="B90" s="195"/>
      <c r="C90" s="82" t="s">
        <v>255</v>
      </c>
      <c r="D90" s="84"/>
      <c r="E90" s="84"/>
    </row>
    <row r="91" spans="1:5" ht="17.25" customHeight="1" x14ac:dyDescent="0.25">
      <c r="A91" s="199"/>
      <c r="B91" s="196"/>
      <c r="C91" s="101" t="s">
        <v>256</v>
      </c>
      <c r="D91" s="84"/>
      <c r="E91" s="84"/>
    </row>
    <row r="92" spans="1:5" ht="31.5" x14ac:dyDescent="0.25">
      <c r="A92" s="197" t="s">
        <v>258</v>
      </c>
      <c r="B92" s="194" t="s">
        <v>257</v>
      </c>
      <c r="C92" s="101" t="s">
        <v>259</v>
      </c>
      <c r="D92" s="84"/>
      <c r="E92" s="84"/>
    </row>
    <row r="93" spans="1:5" ht="47.25" x14ac:dyDescent="0.25">
      <c r="A93" s="198"/>
      <c r="B93" s="195"/>
      <c r="C93" s="101" t="s">
        <v>260</v>
      </c>
      <c r="D93" s="84"/>
      <c r="E93" s="84"/>
    </row>
    <row r="94" spans="1:5" ht="17.25" customHeight="1" x14ac:dyDescent="0.25">
      <c r="A94" s="198"/>
      <c r="B94" s="195"/>
      <c r="C94" s="101" t="s">
        <v>261</v>
      </c>
      <c r="D94" s="84"/>
      <c r="E94" s="84"/>
    </row>
    <row r="95" spans="1:5" ht="17.25" customHeight="1" x14ac:dyDescent="0.25">
      <c r="A95" s="198"/>
      <c r="B95" s="195"/>
      <c r="C95" s="81" t="s">
        <v>262</v>
      </c>
      <c r="D95" s="84"/>
      <c r="E95" s="84"/>
    </row>
    <row r="96" spans="1:5" ht="31.5" x14ac:dyDescent="0.25">
      <c r="A96" s="199"/>
      <c r="B96" s="196"/>
      <c r="C96" s="101" t="s">
        <v>263</v>
      </c>
      <c r="D96" s="84"/>
      <c r="E96" s="84"/>
    </row>
    <row r="97" spans="1:5" ht="31.5" x14ac:dyDescent="0.25">
      <c r="A97" s="197" t="s">
        <v>265</v>
      </c>
      <c r="B97" s="194" t="s">
        <v>264</v>
      </c>
      <c r="C97" s="82" t="s">
        <v>266</v>
      </c>
      <c r="D97" s="84"/>
      <c r="E97" s="84"/>
    </row>
    <row r="98" spans="1:5" ht="47.25" x14ac:dyDescent="0.25">
      <c r="A98" s="199"/>
      <c r="B98" s="196"/>
      <c r="C98" s="101" t="s">
        <v>267</v>
      </c>
      <c r="D98" s="84"/>
      <c r="E98" s="84"/>
    </row>
    <row r="99" spans="1:5" ht="31.5" x14ac:dyDescent="0.25">
      <c r="A99" s="197" t="s">
        <v>274</v>
      </c>
      <c r="B99" s="194" t="s">
        <v>268</v>
      </c>
      <c r="C99" s="101" t="s">
        <v>269</v>
      </c>
      <c r="D99" s="84"/>
      <c r="E99" s="84"/>
    </row>
    <row r="100" spans="1:5" ht="47.25" x14ac:dyDescent="0.25">
      <c r="A100" s="198"/>
      <c r="B100" s="195"/>
      <c r="C100" s="101" t="s">
        <v>270</v>
      </c>
      <c r="D100" s="84"/>
      <c r="E100" s="84"/>
    </row>
    <row r="101" spans="1:5" ht="17.25" customHeight="1" x14ac:dyDescent="0.25">
      <c r="A101" s="198"/>
      <c r="B101" s="195"/>
      <c r="C101" s="101" t="s">
        <v>271</v>
      </c>
      <c r="D101" s="84"/>
      <c r="E101" s="84"/>
    </row>
    <row r="102" spans="1:5" ht="17.25" customHeight="1" x14ac:dyDescent="0.25">
      <c r="A102" s="199"/>
      <c r="B102" s="196"/>
      <c r="C102" s="81" t="s">
        <v>272</v>
      </c>
      <c r="D102" s="84"/>
      <c r="E102" s="84"/>
    </row>
    <row r="103" spans="1:5" ht="31.5" x14ac:dyDescent="0.25">
      <c r="A103" s="197" t="s">
        <v>275</v>
      </c>
      <c r="B103" s="194" t="s">
        <v>273</v>
      </c>
      <c r="C103" s="101" t="s">
        <v>276</v>
      </c>
      <c r="D103" s="84"/>
      <c r="E103" s="84"/>
    </row>
    <row r="104" spans="1:5" ht="17.25" customHeight="1" x14ac:dyDescent="0.25">
      <c r="A104" s="199"/>
      <c r="B104" s="196"/>
      <c r="C104" s="101" t="s">
        <v>277</v>
      </c>
      <c r="D104" s="84"/>
      <c r="E104" s="84"/>
    </row>
    <row r="105" spans="1:5" ht="31.5" x14ac:dyDescent="0.25">
      <c r="A105" s="100" t="s">
        <v>279</v>
      </c>
      <c r="B105" s="101" t="s">
        <v>278</v>
      </c>
      <c r="C105" s="101" t="s">
        <v>280</v>
      </c>
      <c r="D105" s="84"/>
      <c r="E105" s="84"/>
    </row>
    <row r="106" spans="1:5" ht="17.25" customHeight="1" x14ac:dyDescent="0.25">
      <c r="A106" s="197" t="s">
        <v>282</v>
      </c>
      <c r="B106" s="194" t="s">
        <v>281</v>
      </c>
      <c r="C106" s="101" t="s">
        <v>284</v>
      </c>
      <c r="D106" s="83"/>
      <c r="E106" s="84"/>
    </row>
    <row r="107" spans="1:5" ht="31.5" x14ac:dyDescent="0.25">
      <c r="A107" s="199"/>
      <c r="B107" s="196"/>
      <c r="C107" s="82" t="s">
        <v>285</v>
      </c>
      <c r="D107" s="83"/>
      <c r="E107" s="84"/>
    </row>
    <row r="108" spans="1:5" x14ac:dyDescent="0.25">
      <c r="A108" s="192" t="s">
        <v>283</v>
      </c>
      <c r="B108" s="191" t="s">
        <v>288</v>
      </c>
      <c r="C108" s="81" t="s">
        <v>286</v>
      </c>
      <c r="D108" s="83"/>
      <c r="E108" s="84"/>
    </row>
    <row r="109" spans="1:5" x14ac:dyDescent="0.25">
      <c r="A109" s="192"/>
      <c r="B109" s="191"/>
      <c r="C109" s="81" t="s">
        <v>287</v>
      </c>
      <c r="D109" s="83"/>
      <c r="E109" s="84"/>
    </row>
    <row r="110" spans="1:5" x14ac:dyDescent="0.25">
      <c r="A110" s="85"/>
      <c r="B110" s="85"/>
      <c r="C110" s="85"/>
      <c r="D110" s="86"/>
      <c r="E110" s="85"/>
    </row>
    <row r="111" spans="1:5" x14ac:dyDescent="0.25">
      <c r="A111" s="85"/>
      <c r="B111" s="85"/>
      <c r="C111" s="85"/>
      <c r="D111" s="86"/>
      <c r="E111" s="85"/>
    </row>
  </sheetData>
  <mergeCells count="55">
    <mergeCell ref="B103:B104"/>
    <mergeCell ref="A103:A104"/>
    <mergeCell ref="B106:B107"/>
    <mergeCell ref="A106:A107"/>
    <mergeCell ref="B92:B96"/>
    <mergeCell ref="A92:A96"/>
    <mergeCell ref="B97:B98"/>
    <mergeCell ref="A97:A98"/>
    <mergeCell ref="B99:B102"/>
    <mergeCell ref="A99:A102"/>
    <mergeCell ref="A82:A84"/>
    <mergeCell ref="B85:B87"/>
    <mergeCell ref="A85:A87"/>
    <mergeCell ref="B88:C88"/>
    <mergeCell ref="B89:B91"/>
    <mergeCell ref="A89:A91"/>
    <mergeCell ref="D1:E1"/>
    <mergeCell ref="B7:C7"/>
    <mergeCell ref="A16:A21"/>
    <mergeCell ref="B16:B21"/>
    <mergeCell ref="B108:B109"/>
    <mergeCell ref="A108:A109"/>
    <mergeCell ref="B56:B59"/>
    <mergeCell ref="A56:A59"/>
    <mergeCell ref="B52:B55"/>
    <mergeCell ref="A52:A55"/>
    <mergeCell ref="B60:B67"/>
    <mergeCell ref="A60:A67"/>
    <mergeCell ref="B68:C68"/>
    <mergeCell ref="B69:B71"/>
    <mergeCell ref="A69:A71"/>
    <mergeCell ref="B72:B73"/>
    <mergeCell ref="B23:B28"/>
    <mergeCell ref="A23:A28"/>
    <mergeCell ref="A3:D3"/>
    <mergeCell ref="B29:B31"/>
    <mergeCell ref="A29:A31"/>
    <mergeCell ref="B8:B15"/>
    <mergeCell ref="A8:A15"/>
    <mergeCell ref="B22:C22"/>
    <mergeCell ref="A32:A33"/>
    <mergeCell ref="B32:B33"/>
    <mergeCell ref="B35:B37"/>
    <mergeCell ref="A35:A37"/>
    <mergeCell ref="B38:B45"/>
    <mergeCell ref="A38:A45"/>
    <mergeCell ref="B47:C47"/>
    <mergeCell ref="B48:B51"/>
    <mergeCell ref="A48:A51"/>
    <mergeCell ref="B74:B76"/>
    <mergeCell ref="A72:A73"/>
    <mergeCell ref="A74:A76"/>
    <mergeCell ref="B77:B81"/>
    <mergeCell ref="A77:A81"/>
    <mergeCell ref="B82:B84"/>
  </mergeCells>
  <phoneticPr fontId="23" type="noConversion"/>
  <pageMargins left="0.7" right="0.7" top="0.75" bottom="0.75" header="0.3" footer="0.3"/>
  <pageSetup paperSize="9" scale="51"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18"/>
  <sheetViews>
    <sheetView zoomScale="98" workbookViewId="0">
      <selection activeCell="B4" sqref="B4"/>
    </sheetView>
  </sheetViews>
  <sheetFormatPr defaultColWidth="9.140625" defaultRowHeight="15.75" x14ac:dyDescent="0.25"/>
  <cols>
    <col min="1" max="1" width="41" style="47" bestFit="1" customWidth="1"/>
    <col min="2" max="4" width="60.85546875" style="2" customWidth="1"/>
    <col min="5" max="16384" width="9.140625" style="2"/>
  </cols>
  <sheetData>
    <row r="1" spans="1:4" ht="15.95" customHeight="1" x14ac:dyDescent="0.25">
      <c r="A1" s="50"/>
      <c r="B1" s="50"/>
      <c r="C1" s="50"/>
      <c r="D1" s="50"/>
    </row>
    <row r="2" spans="1:4" ht="17.100000000000001" customHeight="1" thickBot="1" x14ac:dyDescent="0.3">
      <c r="A2" s="50"/>
      <c r="B2" s="51"/>
      <c r="C2" s="51"/>
      <c r="D2" s="51"/>
    </row>
    <row r="3" spans="1:4" ht="16.5" thickBot="1" x14ac:dyDescent="0.3">
      <c r="A3" s="52"/>
      <c r="B3" s="74" t="s">
        <v>68</v>
      </c>
      <c r="C3" s="74" t="s">
        <v>69</v>
      </c>
      <c r="D3" s="74" t="s">
        <v>70</v>
      </c>
    </row>
    <row r="4" spans="1:4" ht="18" thickBot="1" x14ac:dyDescent="0.3">
      <c r="A4" s="53" t="s">
        <v>71</v>
      </c>
      <c r="B4" s="20"/>
      <c r="C4" s="20"/>
      <c r="D4" s="20"/>
    </row>
    <row r="5" spans="1:4" ht="33.75" thickBot="1" x14ac:dyDescent="0.3">
      <c r="A5" s="53" t="s">
        <v>72</v>
      </c>
      <c r="B5" s="21"/>
      <c r="C5" s="21"/>
      <c r="D5" s="21"/>
    </row>
    <row r="6" spans="1:4" ht="18" thickBot="1" x14ac:dyDescent="0.3">
      <c r="A6" s="53" t="s">
        <v>73</v>
      </c>
      <c r="B6" s="22"/>
      <c r="C6" s="22"/>
      <c r="D6" s="22"/>
    </row>
    <row r="7" spans="1:4" ht="18" thickBot="1" x14ac:dyDescent="0.3">
      <c r="A7" s="53" t="s">
        <v>74</v>
      </c>
      <c r="B7" s="22"/>
      <c r="C7" s="22"/>
      <c r="D7" s="22"/>
    </row>
    <row r="8" spans="1:4" ht="18" thickBot="1" x14ac:dyDescent="0.3">
      <c r="A8" s="53" t="s">
        <v>75</v>
      </c>
      <c r="B8" s="22"/>
      <c r="C8" s="22"/>
      <c r="D8" s="22"/>
    </row>
    <row r="9" spans="1:4" ht="18" thickBot="1" x14ac:dyDescent="0.3">
      <c r="A9" s="53" t="s">
        <v>76</v>
      </c>
      <c r="B9" s="22"/>
      <c r="C9" s="22"/>
      <c r="D9" s="22"/>
    </row>
    <row r="10" spans="1:4" ht="18" thickBot="1" x14ac:dyDescent="0.3">
      <c r="A10" s="115" t="s">
        <v>289</v>
      </c>
      <c r="B10" s="116"/>
      <c r="C10" s="116"/>
      <c r="D10" s="116"/>
    </row>
    <row r="11" spans="1:4" ht="18" thickBot="1" x14ac:dyDescent="0.3">
      <c r="A11" s="115" t="s">
        <v>290</v>
      </c>
      <c r="B11" s="116"/>
      <c r="C11" s="116"/>
      <c r="D11" s="116"/>
    </row>
    <row r="13" spans="1:4" x14ac:dyDescent="0.25">
      <c r="A13" s="55" t="s">
        <v>77</v>
      </c>
    </row>
    <row r="14" spans="1:4" ht="17.25" x14ac:dyDescent="0.3">
      <c r="A14" s="211" t="s">
        <v>78</v>
      </c>
      <c r="B14" s="211"/>
      <c r="C14" s="211"/>
      <c r="D14" s="211"/>
    </row>
    <row r="15" spans="1:4" x14ac:dyDescent="0.25">
      <c r="A15" s="119" t="s">
        <v>79</v>
      </c>
      <c r="B15" s="119"/>
      <c r="C15" s="119"/>
      <c r="D15" s="119"/>
    </row>
    <row r="16" spans="1:4" ht="18.95" customHeight="1" x14ac:dyDescent="0.25">
      <c r="A16" s="119"/>
      <c r="B16" s="119"/>
      <c r="C16" s="119"/>
      <c r="D16" s="119"/>
    </row>
    <row r="17" spans="1:4" ht="17.25" x14ac:dyDescent="0.3">
      <c r="A17" s="212" t="s">
        <v>291</v>
      </c>
      <c r="B17" s="212"/>
      <c r="C17" s="212"/>
      <c r="D17" s="212"/>
    </row>
    <row r="18" spans="1:4" x14ac:dyDescent="0.25">
      <c r="A18" s="38"/>
    </row>
  </sheetData>
  <mergeCells count="3">
    <mergeCell ref="A14:D14"/>
    <mergeCell ref="A17:D17"/>
    <mergeCell ref="A15:D16"/>
  </mergeCells>
  <phoneticPr fontId="23" type="noConversion"/>
  <dataValidations count="2">
    <dataValidation type="list" allowBlank="1" showInputMessage="1" showErrorMessage="1" sqref="B5:D5" xr:uid="{00000000-0002-0000-0400-000000000000}">
      <formula1>"3,4,5,"</formula1>
    </dataValidation>
    <dataValidation type="list" allowBlank="1" showInputMessage="1" showErrorMessage="1" sqref="B6:D11" xr:uid="{00000000-0002-0000-0400-000001000000}">
      <formula1>"Yra, Nėra,"</formula1>
    </dataValidation>
  </dataValidations>
  <pageMargins left="0.7" right="0.7" top="0.75" bottom="0.75" header="0.3" footer="0.3"/>
  <pageSetup paperSize="9" scale="39" fitToHeight="0" orientation="portrait" horizontalDpi="4294967294" verticalDpi="4294967294"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18"/>
  <sheetViews>
    <sheetView workbookViewId="0">
      <selection activeCell="B4" sqref="B4"/>
    </sheetView>
  </sheetViews>
  <sheetFormatPr defaultColWidth="9.140625" defaultRowHeight="15.75" x14ac:dyDescent="0.25"/>
  <cols>
    <col min="1" max="1" width="40.42578125" style="47" customWidth="1"/>
    <col min="2" max="4" width="60.85546875" style="2" customWidth="1"/>
    <col min="5" max="7" width="9.140625" style="2"/>
    <col min="8" max="9" width="9.42578125" style="2" bestFit="1" customWidth="1"/>
    <col min="10" max="17" width="11.28515625" style="2" bestFit="1" customWidth="1"/>
    <col min="18" max="16384" width="9.140625" style="2"/>
  </cols>
  <sheetData>
    <row r="1" spans="1:7" x14ac:dyDescent="0.25">
      <c r="A1" s="213"/>
      <c r="B1" s="213"/>
      <c r="C1" s="213"/>
      <c r="D1" s="213"/>
    </row>
    <row r="2" spans="1:7" ht="16.5" thickBot="1" x14ac:dyDescent="0.3">
      <c r="A2" s="213"/>
      <c r="B2" s="213"/>
      <c r="C2" s="213"/>
      <c r="D2" s="213"/>
    </row>
    <row r="3" spans="1:7" ht="16.5" thickBot="1" x14ac:dyDescent="0.3">
      <c r="A3" s="2"/>
      <c r="B3" s="74" t="s">
        <v>68</v>
      </c>
      <c r="C3" s="74" t="s">
        <v>69</v>
      </c>
      <c r="D3" s="74" t="s">
        <v>70</v>
      </c>
      <c r="F3" s="57"/>
      <c r="G3" s="57"/>
    </row>
    <row r="4" spans="1:7" ht="35.25" thickBot="1" x14ac:dyDescent="0.4">
      <c r="A4" s="58" t="s">
        <v>80</v>
      </c>
      <c r="B4" s="59">
        <f>('Pasiūlymų suvestinė_Bendra'!B5-'Vertinimo tvarka ir sąlygos'!H65)*('Pasiūlymų suvestinė_Bendra'!B4*(('Vertinimo tvarka ir sąlygos'!H64/100)))</f>
        <v>0</v>
      </c>
      <c r="C4" s="59">
        <f>('Pasiūlymų suvestinė_Bendra'!C5-'Vertinimo tvarka ir sąlygos'!H65)*('Pasiūlymų suvestinė_Bendra'!C4*(('Vertinimo tvarka ir sąlygos'!H64/100)))</f>
        <v>0</v>
      </c>
      <c r="D4" s="59">
        <f>('Pasiūlymų suvestinė_Bendra'!D5-'Vertinimo tvarka ir sąlygos'!H65)*('Pasiūlymų suvestinė_Bendra'!D4*(('Vertinimo tvarka ir sąlygos'!H64/100)))</f>
        <v>0</v>
      </c>
    </row>
    <row r="5" spans="1:7" ht="35.25" thickBot="1" x14ac:dyDescent="0.4">
      <c r="A5" s="60" t="s">
        <v>108</v>
      </c>
      <c r="B5" s="54">
        <f>'Pasiūlymų suvestinė_Bendra'!B4-'Pasiūlymų suvestinė_Koreguota'!B4</f>
        <v>0</v>
      </c>
      <c r="C5" s="54">
        <f>'Pasiūlymų suvestinė_Bendra'!C4-'Pasiūlymų suvestinė_Koreguota'!C4</f>
        <v>0</v>
      </c>
      <c r="D5" s="54">
        <f>'Pasiūlymų suvestinė_Bendra'!D4-'Pasiūlymų suvestinė_Koreguota'!D4</f>
        <v>0</v>
      </c>
    </row>
    <row r="7" spans="1:7" x14ac:dyDescent="0.25">
      <c r="A7" s="55" t="s">
        <v>81</v>
      </c>
    </row>
    <row r="8" spans="1:7" ht="17.25" x14ac:dyDescent="0.3">
      <c r="A8" s="211" t="s">
        <v>82</v>
      </c>
      <c r="B8" s="211"/>
      <c r="C8" s="211"/>
      <c r="D8" s="211"/>
    </row>
    <row r="9" spans="1:7" ht="17.25" x14ac:dyDescent="0.3">
      <c r="A9" s="211" t="s">
        <v>83</v>
      </c>
      <c r="B9" s="211"/>
      <c r="C9" s="211"/>
      <c r="D9" s="211"/>
    </row>
    <row r="10" spans="1:7" x14ac:dyDescent="0.25">
      <c r="A10" s="77"/>
    </row>
    <row r="11" spans="1:7" x14ac:dyDescent="0.25">
      <c r="A11" s="61" t="s">
        <v>84</v>
      </c>
      <c r="B11" s="29"/>
      <c r="C11" s="29"/>
    </row>
    <row r="12" spans="1:7" ht="18.75" x14ac:dyDescent="0.35">
      <c r="A12" s="62" t="s">
        <v>85</v>
      </c>
      <c r="B12" s="29"/>
      <c r="C12" s="29"/>
    </row>
    <row r="13" spans="1:7" x14ac:dyDescent="0.25">
      <c r="A13" s="62"/>
      <c r="B13" s="29"/>
      <c r="C13" s="29"/>
    </row>
    <row r="14" spans="1:7" ht="18.75" x14ac:dyDescent="0.35">
      <c r="A14" s="62" t="s">
        <v>86</v>
      </c>
      <c r="B14" s="29"/>
      <c r="C14" s="29"/>
    </row>
    <row r="15" spans="1:7" x14ac:dyDescent="0.25">
      <c r="A15" s="63"/>
      <c r="B15" s="29"/>
      <c r="C15" s="29"/>
    </row>
    <row r="16" spans="1:7" x14ac:dyDescent="0.25">
      <c r="A16" s="77"/>
    </row>
    <row r="17" spans="1:1" x14ac:dyDescent="0.25">
      <c r="A17" s="77"/>
    </row>
    <row r="18" spans="1:1" x14ac:dyDescent="0.25">
      <c r="A18" s="77"/>
    </row>
  </sheetData>
  <mergeCells count="3">
    <mergeCell ref="A1:D2"/>
    <mergeCell ref="A8:D8"/>
    <mergeCell ref="A9:D9"/>
  </mergeCells>
  <pageMargins left="0.7" right="0.7" top="0.75" bottom="0.75" header="0.3" footer="0.3"/>
  <pageSetup paperSize="9" scale="34" fitToHeight="0" orientation="portrait" horizontalDpi="0"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27"/>
  <sheetViews>
    <sheetView workbookViewId="0">
      <selection activeCell="B8" sqref="B8"/>
    </sheetView>
  </sheetViews>
  <sheetFormatPr defaultColWidth="9.140625" defaultRowHeight="15.75" x14ac:dyDescent="0.25"/>
  <cols>
    <col min="1" max="1" width="41.28515625" style="2" customWidth="1"/>
    <col min="2" max="4" width="60.85546875" style="2" customWidth="1"/>
    <col min="5" max="6" width="10.7109375" style="2" bestFit="1" customWidth="1"/>
    <col min="7" max="16384" width="9.140625" style="2"/>
  </cols>
  <sheetData>
    <row r="1" spans="1:4" ht="20.25" thickBot="1" x14ac:dyDescent="0.3">
      <c r="B1" s="56"/>
      <c r="C1" s="56"/>
      <c r="D1" s="56"/>
    </row>
    <row r="2" spans="1:4" ht="16.5" thickBot="1" x14ac:dyDescent="0.3">
      <c r="B2" s="74" t="s">
        <v>68</v>
      </c>
      <c r="C2" s="74" t="s">
        <v>69</v>
      </c>
      <c r="D2" s="74" t="s">
        <v>70</v>
      </c>
    </row>
    <row r="3" spans="1:4" ht="19.5" thickBot="1" x14ac:dyDescent="0.4">
      <c r="A3" s="47" t="s">
        <v>87</v>
      </c>
      <c r="B3" s="64">
        <f>'Pasiūlymų suvestinė_Bendra'!B4</f>
        <v>0</v>
      </c>
      <c r="C3" s="64">
        <f>'Pasiūlymų suvestinė_Bendra'!C4</f>
        <v>0</v>
      </c>
      <c r="D3" s="64">
        <f>'Pasiūlymų suvestinė_Bendra'!D4</f>
        <v>0</v>
      </c>
    </row>
    <row r="4" spans="1:4" ht="19.5" thickBot="1" x14ac:dyDescent="0.4">
      <c r="A4" s="47" t="s">
        <v>106</v>
      </c>
      <c r="B4" s="64">
        <f>'Pasiūlymų suvestinė_Koreguota'!B5</f>
        <v>0</v>
      </c>
      <c r="C4" s="64">
        <f>'Pasiūlymų suvestinė_Koreguota'!C5</f>
        <v>0</v>
      </c>
      <c r="D4" s="64">
        <f>'Pasiūlymų suvestinė_Koreguota'!D5</f>
        <v>0</v>
      </c>
    </row>
    <row r="5" spans="1:4" ht="19.5" thickBot="1" x14ac:dyDescent="0.4">
      <c r="A5" s="47" t="s">
        <v>88</v>
      </c>
      <c r="B5" s="65" t="e">
        <f>(MIN(B3:D3)/B3)*'Vertinimo tvarka ir sąlygos'!H14</f>
        <v>#DIV/0!</v>
      </c>
      <c r="C5" s="65" t="e">
        <f>(MIN(B3:D3)/C3)*'Vertinimo tvarka ir sąlygos'!H14</f>
        <v>#DIV/0!</v>
      </c>
      <c r="D5" s="65" t="e">
        <f>(MIN(B3:D3)/D3)*'Vertinimo tvarka ir sąlygos'!H14</f>
        <v>#DIV/0!</v>
      </c>
    </row>
    <row r="6" spans="1:4" ht="19.5" thickBot="1" x14ac:dyDescent="0.4">
      <c r="A6" s="47" t="s">
        <v>89</v>
      </c>
      <c r="B6" s="72" t="e">
        <f>(MIN(B4:D4)/B4)*'Vertinimo tvarka ir sąlygos'!H14</f>
        <v>#DIV/0!</v>
      </c>
      <c r="C6" s="72" t="e">
        <f>(MIN(B4:D4)/C4)*'Vertinimo tvarka ir sąlygos'!H14</f>
        <v>#DIV/0!</v>
      </c>
      <c r="D6" s="72" t="e">
        <f>(MIN(B4:D4)/D4)*'Vertinimo tvarka ir sąlygos'!H14</f>
        <v>#DIV/0!</v>
      </c>
    </row>
    <row r="7" spans="1:4" ht="19.5" thickBot="1" x14ac:dyDescent="0.4">
      <c r="A7" s="66" t="s">
        <v>90</v>
      </c>
      <c r="B7" s="72">
        <f>SUM(B8:B13)*'Vertinimo tvarka ir sąlygos'!H15</f>
        <v>0</v>
      </c>
      <c r="C7" s="72">
        <f>SUM(C8:C13)*'Vertinimo tvarka ir sąlygos'!H15</f>
        <v>0</v>
      </c>
      <c r="D7" s="72">
        <f>SUM(D8:D13)*'Vertinimo tvarka ir sąlygos'!H15</f>
        <v>0</v>
      </c>
    </row>
    <row r="8" spans="1:4" ht="18.75" x14ac:dyDescent="0.25">
      <c r="A8" s="67" t="s">
        <v>91</v>
      </c>
      <c r="B8" s="68">
        <f>COUNTIF('Pasiūlymų suvestinė_Bendra'!B6, "Yra")*'Vertinimo tvarka ir sąlygos'!F17</f>
        <v>0</v>
      </c>
      <c r="C8" s="68">
        <f>COUNTIF('Pasiūlymų suvestinė_Bendra'!C6, "Yra")*'Vertinimo tvarka ir sąlygos'!F17</f>
        <v>0</v>
      </c>
      <c r="D8" s="68">
        <f>COUNTIF('Pasiūlymų suvestinė_Bendra'!D6, "Yra")*'Vertinimo tvarka ir sąlygos'!F17</f>
        <v>0</v>
      </c>
    </row>
    <row r="9" spans="1:4" ht="18.75" x14ac:dyDescent="0.25">
      <c r="A9" s="69" t="s">
        <v>92</v>
      </c>
      <c r="B9" s="68">
        <f>COUNTIF('Pasiūlymų suvestinė_Bendra'!B7, "Yra")*'Vertinimo tvarka ir sąlygos'!F18</f>
        <v>0</v>
      </c>
      <c r="C9" s="68">
        <f>COUNTIF('Pasiūlymų suvestinė_Bendra'!C7, "Yra")*'Vertinimo tvarka ir sąlygos'!F18</f>
        <v>0</v>
      </c>
      <c r="D9" s="68">
        <f>COUNTIF('Pasiūlymų suvestinė_Bendra'!D7, "Yra")*'Vertinimo tvarka ir sąlygos'!F18</f>
        <v>0</v>
      </c>
    </row>
    <row r="10" spans="1:4" ht="18.75" x14ac:dyDescent="0.25">
      <c r="A10" s="69" t="s">
        <v>93</v>
      </c>
      <c r="B10" s="68">
        <f>COUNTIF('Pasiūlymų suvestinė_Bendra'!B8, "Yra")*'Vertinimo tvarka ir sąlygos'!F19</f>
        <v>0</v>
      </c>
      <c r="C10" s="68">
        <f>COUNTIF('Pasiūlymų suvestinė_Bendra'!C8, "Yra")*'Vertinimo tvarka ir sąlygos'!F19</f>
        <v>0</v>
      </c>
      <c r="D10" s="68">
        <f>COUNTIF('Pasiūlymų suvestinė_Bendra'!D8, "Yra")*'Vertinimo tvarka ir sąlygos'!F19</f>
        <v>0</v>
      </c>
    </row>
    <row r="11" spans="1:4" ht="18.75" x14ac:dyDescent="0.25">
      <c r="A11" s="69" t="s">
        <v>94</v>
      </c>
      <c r="B11" s="68">
        <f>COUNTIF('Pasiūlymų suvestinė_Bendra'!B9, "Yra")*'Vertinimo tvarka ir sąlygos'!F20</f>
        <v>0</v>
      </c>
      <c r="C11" s="68">
        <f>COUNTIF('Pasiūlymų suvestinė_Bendra'!C9, "Yra")*'Vertinimo tvarka ir sąlygos'!F20</f>
        <v>0</v>
      </c>
      <c r="D11" s="68">
        <f>COUNTIF('Pasiūlymų suvestinė_Bendra'!D9, "Yra")*'Vertinimo tvarka ir sąlygos'!F20</f>
        <v>0</v>
      </c>
    </row>
    <row r="12" spans="1:4" x14ac:dyDescent="0.25">
      <c r="A12" s="69" t="s">
        <v>292</v>
      </c>
      <c r="B12" s="117">
        <f>COUNTIF('Pasiūlymų suvestinė_Bendra'!B10, "Yra")*'Vertinimo tvarka ir sąlygos'!F21</f>
        <v>0</v>
      </c>
      <c r="C12" s="117">
        <f>COUNTIF('Pasiūlymų suvestinė_Bendra'!C10, "Yra")*'Vertinimo tvarka ir sąlygos'!F21</f>
        <v>0</v>
      </c>
      <c r="D12" s="117">
        <f>COUNTIF('Pasiūlymų suvestinė_Bendra'!D10, "Yra")*'Vertinimo tvarka ir sąlygos'!F21</f>
        <v>0</v>
      </c>
    </row>
    <row r="13" spans="1:4" x14ac:dyDescent="0.25">
      <c r="A13" s="69" t="s">
        <v>293</v>
      </c>
      <c r="B13" s="117">
        <f>COUNTIF('Pasiūlymų suvestinė_Bendra'!B11, "Yra")*'Vertinimo tvarka ir sąlygos'!F22</f>
        <v>0</v>
      </c>
      <c r="C13" s="117">
        <f>COUNTIF('Pasiūlymų suvestinė_Bendra'!C11, "Yra")*'Vertinimo tvarka ir sąlygos'!F22</f>
        <v>0</v>
      </c>
      <c r="D13" s="117">
        <f>COUNTIF('Pasiūlymų suvestinė_Bendra'!D11, "Yra")*'Vertinimo tvarka ir sąlygos'!F22</f>
        <v>0</v>
      </c>
    </row>
    <row r="14" spans="1:4" ht="19.5" thickBot="1" x14ac:dyDescent="0.4">
      <c r="A14" s="47" t="s">
        <v>95</v>
      </c>
      <c r="B14" s="73" t="e">
        <f>SUM(B6+B7)</f>
        <v>#DIV/0!</v>
      </c>
      <c r="C14" s="73" t="e">
        <f>SUM(C6+C7)</f>
        <v>#DIV/0!</v>
      </c>
      <c r="D14" s="73" t="e">
        <f>SUM(D6+D7)</f>
        <v>#DIV/0!</v>
      </c>
    </row>
    <row r="15" spans="1:4" ht="16.5" thickBot="1" x14ac:dyDescent="0.3">
      <c r="A15" s="47" t="s">
        <v>96</v>
      </c>
      <c r="B15" s="70" t="e">
        <f>_xlfn.RANK.EQ(B14, $B$14:$D$14, 0)</f>
        <v>#DIV/0!</v>
      </c>
      <c r="C15" s="70" t="e">
        <f t="shared" ref="C15:D15" si="0">_xlfn.RANK.EQ(C14, $B$14:$D$14, 0)</f>
        <v>#DIV/0!</v>
      </c>
      <c r="D15" s="70" t="e">
        <f t="shared" si="0"/>
        <v>#DIV/0!</v>
      </c>
    </row>
    <row r="17" spans="1:2" x14ac:dyDescent="0.25">
      <c r="B17" s="2" t="s">
        <v>97</v>
      </c>
    </row>
    <row r="22" spans="1:2" x14ac:dyDescent="0.25">
      <c r="A22" s="55"/>
    </row>
    <row r="27" spans="1:2" x14ac:dyDescent="0.25">
      <c r="A27" s="71"/>
    </row>
  </sheetData>
  <phoneticPr fontId="23" type="noConversion"/>
  <conditionalFormatting sqref="B15:D15">
    <cfRule type="cellIs" dxfId="1" priority="1" operator="equal">
      <formula>1</formula>
    </cfRule>
    <cfRule type="cellIs" dxfId="0" priority="2" operator="equal">
      <formula>1</formula>
    </cfRule>
  </conditionalFormatting>
  <pageMargins left="0.7" right="0.7" top="0.75" bottom="0.75" header="0.3" footer="0.3"/>
  <pageSetup paperSize="9" scale="39" fitToHeight="0" orientation="portrait" horizontalDpi="4294967294" verticalDpi="4294967294"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
  <sheetViews>
    <sheetView workbookViewId="0">
      <selection activeCell="D6" sqref="D6"/>
    </sheetView>
  </sheetViews>
  <sheetFormatPr defaultColWidth="9.140625" defaultRowHeight="15.75" x14ac:dyDescent="0.25"/>
  <cols>
    <col min="1" max="16384" width="9.140625" style="1"/>
  </cols>
  <sheetData>
    <row r="1" spans="1:1" x14ac:dyDescent="0.25">
      <c r="A1" s="1" t="s">
        <v>98</v>
      </c>
    </row>
    <row r="2" spans="1:1" x14ac:dyDescent="0.25">
      <c r="A2" s="1" t="s">
        <v>99</v>
      </c>
    </row>
  </sheetData>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as" ma:contentTypeID="0x010100C67D48B3863A4C44A14B2D98D006F7EA" ma:contentTypeVersion="3" ma:contentTypeDescription="Kurkite naują dokumentą." ma:contentTypeScope="" ma:versionID="803a409b7530efb2828e07d8f7f1dc77">
  <xsd:schema xmlns:xsd="http://www.w3.org/2001/XMLSchema" xmlns:xs="http://www.w3.org/2001/XMLSchema" xmlns:p="http://schemas.microsoft.com/office/2006/metadata/properties" targetNamespace="http://schemas.microsoft.com/office/2006/metadata/properties" ma:root="true" ma:fieldsID="9abfd33909f0e9cf299e355c3974d8d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SyracuseOfficeCustomData>{"createMode":"plain_doc","forceRefresh":"0"}</SyracuseOfficeCustomData>
</file>

<file path=customXml/itemProps1.xml><?xml version="1.0" encoding="utf-8"?>
<ds:datastoreItem xmlns:ds="http://schemas.openxmlformats.org/officeDocument/2006/customXml" ds:itemID="{79F9D2BE-B4D4-4A18-A1CD-1B30CC5FD6E6}">
  <ds:schemaRefs>
    <ds:schemaRef ds:uri="http://schemas.microsoft.com/office/2006/metadata/properties"/>
    <ds:schemaRef ds:uri="http://schemas.microsoft.com/office/2006/documentManagement/types"/>
    <ds:schemaRef ds:uri="http://purl.org/dc/elements/1.1/"/>
    <ds:schemaRef ds:uri="http://purl.org/dc/dcmitype/"/>
    <ds:schemaRef ds:uri="http://purl.org/dc/terms/"/>
    <ds:schemaRef ds:uri="http://schemas.microsoft.com/office/infopath/2007/PartnerControl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13B5C246-25C0-466B-916A-4F276D3048F7}">
  <ds:schemaRefs>
    <ds:schemaRef ds:uri="http://schemas.microsoft.com/sharepoint/v3/contenttype/forms"/>
  </ds:schemaRefs>
</ds:datastoreItem>
</file>

<file path=customXml/itemProps3.xml><?xml version="1.0" encoding="utf-8"?>
<ds:datastoreItem xmlns:ds="http://schemas.openxmlformats.org/officeDocument/2006/customXml" ds:itemID="{9D042C2F-9E00-4F33-B2B6-1E9696AD21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4.xml><?xml version="1.0" encoding="utf-8"?>
<ds:datastoreItem xmlns:ds="http://schemas.openxmlformats.org/officeDocument/2006/customXml" ds:itemID="{F7BE7441-3D43-4C3E-859F-FFB300F33D6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8</vt:i4>
      </vt:variant>
    </vt:vector>
  </HeadingPairs>
  <TitlesOfParts>
    <vt:vector size="8" baseType="lpstr">
      <vt:lpstr>Vertinimo tvarka ir sąlygos</vt:lpstr>
      <vt:lpstr>EN vertinimas (pildo tiekėjai)</vt:lpstr>
      <vt:lpstr>Specialieji reikalavimai</vt:lpstr>
      <vt:lpstr>Techninė specifikacija</vt:lpstr>
      <vt:lpstr>Pasiūlymų suvestinė_Bendra</vt:lpstr>
      <vt:lpstr>Pasiūlymų suvestinė_Koreguota</vt:lpstr>
      <vt:lpstr>Pasiūlymų vertinimo rezultatai</vt:lpstr>
      <vt:lpstr>Sheet6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2024-08-06T11:04:35Z</dcterms:created>
  <dcterms:modified xsi:type="dcterms:W3CDTF">2026-11-05T13:31:26Z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0x010100C67D48B3863A4C44A14B2D98D006F7EA</vt:lpwstr>
  </property>
</Properties>
</file>