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66925"/>
  <xr:revisionPtr revIDLastSave="0" documentId="8_{E773477D-4733-4152-B572-0CD2BB1E18EE}" xr6:coauthVersionLast="36" xr6:coauthVersionMax="36" xr10:uidLastSave="{00000000-0000-0000-0000-000000000000}"/>
  <bookViews>
    <workbookView xWindow="0" yWindow="0" windowWidth="25200" windowHeight="11730" tabRatio="884" activeTab="3" xr2:uid="{00000000-000D-0000-FFFF-FFFF00000000}"/>
  </bookViews>
  <sheets>
    <sheet name="Vertinimo tvarka ir sąlygos" sheetId="13" r:id="rId1"/>
    <sheet name="EN vertinimas (pildo tiekėjai)" sheetId="20" r:id="rId2"/>
    <sheet name="Specialieji reikalavimai" sheetId="9" r:id="rId3"/>
    <sheet name="Techninė specifikacija" sheetId="3" r:id="rId4"/>
    <sheet name="Pasiūlymų suvestinė_Bendra" sheetId="16" r:id="rId5"/>
    <sheet name="Pasiūlymų suvestinė_Koreguota" sheetId="21" r:id="rId6"/>
    <sheet name="Pasiūlymų vertinimo rezultatai" sheetId="18" r:id="rId7"/>
    <sheet name="Sheet6" sheetId="8" state="hidden"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8" i="13" l="1"/>
  <c r="D12" i="18" l="1"/>
  <c r="C12" i="18"/>
  <c r="B12" i="18"/>
  <c r="C10" i="20" l="1"/>
  <c r="C6" i="20"/>
  <c r="D4" i="21" l="1"/>
  <c r="C4" i="21"/>
  <c r="B4" i="21"/>
  <c r="D5" i="21" l="1"/>
  <c r="D4" i="18" s="1"/>
  <c r="C5" i="21"/>
  <c r="C4" i="18" s="1"/>
  <c r="B5" i="21"/>
  <c r="B4" i="18" s="1"/>
  <c r="B3" i="18" l="1"/>
  <c r="C3" i="18"/>
  <c r="D3" i="18"/>
  <c r="B8" i="18"/>
  <c r="C8" i="18"/>
  <c r="D8" i="18"/>
  <c r="B9" i="18"/>
  <c r="C9" i="18"/>
  <c r="D9" i="18"/>
  <c r="B10" i="18"/>
  <c r="C10" i="18"/>
  <c r="D10" i="18"/>
  <c r="B11" i="18"/>
  <c r="C11" i="18"/>
  <c r="D11" i="18"/>
  <c r="C9" i="20" l="1"/>
  <c r="C8" i="20"/>
  <c r="C7" i="20"/>
  <c r="D35" i="13" l="1"/>
  <c r="D36" i="13"/>
  <c r="D37" i="13"/>
  <c r="D34" i="13"/>
  <c r="H15" i="13" l="1"/>
  <c r="B7" i="18" s="1"/>
  <c r="H14" i="13"/>
  <c r="D7" i="18" l="1"/>
  <c r="C7" i="18"/>
  <c r="B5" i="18"/>
  <c r="D6" i="18"/>
  <c r="C6" i="18"/>
  <c r="B6" i="18"/>
  <c r="C5" i="18"/>
  <c r="D5" i="18"/>
  <c r="B13" i="18" l="1"/>
  <c r="C13" i="18"/>
  <c r="D13" i="18"/>
  <c r="D14" i="18" s="1"/>
  <c r="C14" i="18" l="1"/>
  <c r="B14" i="18"/>
</calcChain>
</file>

<file path=xl/sharedStrings.xml><?xml version="1.0" encoding="utf-8"?>
<sst xmlns="http://schemas.openxmlformats.org/spreadsheetml/2006/main" count="265" uniqueCount="231">
  <si>
    <t>Vertinimo sąlygos</t>
  </si>
  <si>
    <t>Ekonominis pranašumas už kiekvienus papildomos garantijos metus (EpPG)</t>
  </si>
  <si>
    <t>%</t>
  </si>
  <si>
    <t>Minimalus garantinis laikotarpis (gamintojo garantija arba garantija pagal įstatymą) (MGL)</t>
  </si>
  <si>
    <t>metai</t>
  </si>
  <si>
    <t>PASIŪLYMŲ VERTINIMAS</t>
  </si>
  <si>
    <r>
      <t xml:space="preserve">1. Perkančiosios organizacijos neatmesti pasiūlymai vertinami taikant ekonomiškai naudingiausio pasiūlymo vertinimo kriterijus, kai vertinama </t>
    </r>
    <r>
      <rPr>
        <b/>
        <sz val="12"/>
        <color theme="1"/>
        <rFont val="Times New Roman"/>
        <family val="1"/>
      </rPr>
      <t>kaina ir kokybė.</t>
    </r>
  </si>
  <si>
    <t>2. Ekonomiškai naudingiausias pasiūlymas – tai pasiūlymas, kurio balų suma, apskaičiuota pagal toliau nustatytus pasiūlymų vertinimo kriterijus ir sąlygas, yra didžiausia.</t>
  </si>
  <si>
    <t>Numatytų vertinimo kriterijų lyginamieji svoriai:</t>
  </si>
  <si>
    <t>1) Kaina (K)</t>
  </si>
  <si>
    <t>2) Techniniai pranašumai (T)</t>
  </si>
  <si>
    <t>Vertinimo kriterijai ir jų parametrų lyginamieji svoriai:</t>
  </si>
  <si>
    <t>Vertinimo kriterijai</t>
  </si>
  <si>
    <t>Lyginamasis svoris ekonominio naudingumo įvertinime</t>
  </si>
  <si>
    <t>Kaina (K)</t>
  </si>
  <si>
    <t>X =</t>
  </si>
  <si>
    <t>Techniniai pranašumai (T)</t>
  </si>
  <si>
    <t>Y =</t>
  </si>
  <si>
    <t>Nr.</t>
  </si>
  <si>
    <t>Parametrai</t>
  </si>
  <si>
    <t>Formulės rūšis</t>
  </si>
  <si>
    <t>Parametro lyginamasis svoris</t>
  </si>
  <si>
    <t>T1</t>
  </si>
  <si>
    <t>Statinis:
(yra/nėra)</t>
  </si>
  <si>
    <t>L1 =</t>
  </si>
  <si>
    <t>Įrašyti parametro vertę: yra / nėra</t>
  </si>
  <si>
    <t>T2</t>
  </si>
  <si>
    <t>L2 =</t>
  </si>
  <si>
    <t>T3</t>
  </si>
  <si>
    <t>L3 =</t>
  </si>
  <si>
    <t>T4</t>
  </si>
  <si>
    <t>L4 =</t>
  </si>
  <si>
    <t>E = K + T</t>
  </si>
  <si>
    <t>Jei siūlomas objektas turi nurodytą pranašumą gauna maksimalų balų skaičių pagal lyginamąjį svorį:</t>
  </si>
  <si>
    <t>T1 = L1 =</t>
  </si>
  <si>
    <t>T2 = L2 =</t>
  </si>
  <si>
    <t>T3 = L3 =</t>
  </si>
  <si>
    <t>T4 = L4 =</t>
  </si>
  <si>
    <t>Jei siūlomas objektas neturi nurodyto pranašumo gauna 0 balų:</t>
  </si>
  <si>
    <t>Siūlomas techninis funkcionalumas</t>
  </si>
  <si>
    <t>Pasirinkti (Yra / Nėra) parametro reikšmę</t>
  </si>
  <si>
    <t>Siūlomos prekės garantinis laikotarpis</t>
  </si>
  <si>
    <t>Pasirinkti garantinį laikotarpį</t>
  </si>
  <si>
    <t>Terminas</t>
  </si>
  <si>
    <t>Siūlomas prietaiso garantinis laikotarpis*</t>
  </si>
  <si>
    <t>* Garantijos laikotarpiu tiekėjas teisės aktų nustatyta tvarka nemokamai:</t>
  </si>
  <si>
    <t xml:space="preserve">1. atlieka prekės techninę priežiūrą (įskaitant techninei priežiūrai atlikti reikalingas detales ir/arba medžiagas); </t>
  </si>
  <si>
    <t>2. atlieka garantijos sąlygas atitinkančių gedimų (jei jie nutiko naudojant įrangą pagal paskirtį, laikantis pateiktų instrukcijų bei nurodytų eksploatavimo sąlygų) šalinimą;</t>
  </si>
  <si>
    <t>3. informuoja pirkėją apie prevencinius veiksmus (jei tokių būtina imtis);</t>
  </si>
  <si>
    <t>4. teikia pirkėjui išsamias konsultacijas ir paaiškinimus;</t>
  </si>
  <si>
    <t>5. gedimo atveju atvyksta remontuoti ne vėliau kaip per 48 (keturiasdešimt aštuonias) valandas nuo pranešimo apie prekės gedimą gavimo;</t>
  </si>
  <si>
    <t>SPECIALIEJI REIKALAVIMAI:</t>
  </si>
  <si>
    <t>1.</t>
  </si>
  <si>
    <t>2.</t>
  </si>
  <si>
    <t>3.</t>
  </si>
  <si>
    <t>4.</t>
  </si>
  <si>
    <t>5.</t>
  </si>
  <si>
    <t>6.</t>
  </si>
  <si>
    <t>7.</t>
  </si>
  <si>
    <t>Kartu su įranga pateikiama dokumentacija:</t>
  </si>
  <si>
    <t>2. Serviso dokumentacija lietuvių arba anglų kalba.</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</si>
  <si>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</si>
  <si>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 Visos nurodomos priemonės privalo būti registruotos Lietuvoje.</t>
  </si>
  <si>
    <t>Prekių maitinimo šaltinis turi atitikti Lietuvoje naudojamus elektros tinklo standartus.</t>
  </si>
  <si>
    <t>Personalo mokymai (po apmokymų pateikti apmokymų aktą / sertifikatą arba kitą mokymų faktą įrodantį dokumentą):</t>
  </si>
  <si>
    <t>Tiekėjo pasiūlymas:</t>
  </si>
  <si>
    <t>Eil. nr.</t>
  </si>
  <si>
    <t>Reikalaujamo parametro reikšmė</t>
  </si>
  <si>
    <t>Tiekėjas 1</t>
  </si>
  <si>
    <t>Tiekėjas 2</t>
  </si>
  <si>
    <t>Tiekėjas 3</t>
  </si>
  <si>
    <r>
      <t>Pasiūlymo kaina (Pk</t>
    </r>
    <r>
      <rPr>
        <b/>
        <vertAlign val="subscript"/>
        <sz val="12"/>
        <color theme="1"/>
        <rFont val="Times New Roman"/>
        <family val="1"/>
      </rPr>
      <t>n</t>
    </r>
    <r>
      <rPr>
        <b/>
        <sz val="12"/>
        <color theme="1"/>
        <rFont val="Times New Roman"/>
        <family val="1"/>
      </rPr>
      <t>), € su PVM</t>
    </r>
  </si>
  <si>
    <r>
      <t>Siūlomas garantinis laikotarpis (T</t>
    </r>
    <r>
      <rPr>
        <b/>
        <vertAlign val="subscript"/>
        <sz val="12"/>
        <color theme="1"/>
        <rFont val="Times New Roman"/>
        <family val="1"/>
      </rPr>
      <t>n</t>
    </r>
    <r>
      <rPr>
        <b/>
        <sz val="12"/>
        <color theme="1"/>
        <rFont val="Times New Roman"/>
        <family val="1"/>
      </rPr>
      <t>GL), metai</t>
    </r>
  </si>
  <si>
    <r>
      <t>Techninis pranašumas T1 (T1</t>
    </r>
    <r>
      <rPr>
        <b/>
        <vertAlign val="subscript"/>
        <sz val="12"/>
        <color theme="1"/>
        <rFont val="Times New Roman"/>
        <family val="1"/>
      </rPr>
      <t>n</t>
    </r>
    <r>
      <rPr>
        <b/>
        <sz val="12"/>
        <color theme="1"/>
        <rFont val="Times New Roman"/>
        <family val="1"/>
      </rPr>
      <t>)</t>
    </r>
  </si>
  <si>
    <r>
      <t>Techninis pranašumas T2 (T2</t>
    </r>
    <r>
      <rPr>
        <b/>
        <vertAlign val="subscript"/>
        <sz val="12"/>
        <color theme="1"/>
        <rFont val="Times New Roman"/>
        <family val="1"/>
      </rPr>
      <t>n</t>
    </r>
    <r>
      <rPr>
        <b/>
        <sz val="12"/>
        <color theme="1"/>
        <rFont val="Times New Roman"/>
        <family val="1"/>
      </rPr>
      <t>)</t>
    </r>
  </si>
  <si>
    <r>
      <t>Techninis pranašumas T3 (T3</t>
    </r>
    <r>
      <rPr>
        <b/>
        <vertAlign val="subscript"/>
        <sz val="12"/>
        <color theme="1"/>
        <rFont val="Times New Roman"/>
        <family val="1"/>
      </rPr>
      <t>n</t>
    </r>
    <r>
      <rPr>
        <b/>
        <sz val="12"/>
        <color theme="1"/>
        <rFont val="Times New Roman"/>
        <family val="1"/>
      </rPr>
      <t>)</t>
    </r>
  </si>
  <si>
    <r>
      <t>Techninis pranašumas T4 (T4</t>
    </r>
    <r>
      <rPr>
        <b/>
        <vertAlign val="subscript"/>
        <sz val="12"/>
        <color theme="1"/>
        <rFont val="Times New Roman"/>
        <family val="1"/>
      </rPr>
      <t>n</t>
    </r>
    <r>
      <rPr>
        <b/>
        <sz val="12"/>
        <color theme="1"/>
        <rFont val="Times New Roman"/>
        <family val="1"/>
      </rPr>
      <t>)</t>
    </r>
  </si>
  <si>
    <t>Žymėjimų paaiškinimai:</t>
  </si>
  <si>
    <r>
      <rPr>
        <b/>
        <sz val="12"/>
        <color theme="1"/>
        <rFont val="Times New Roman"/>
        <family val="1"/>
      </rPr>
      <t>Pk</t>
    </r>
    <r>
      <rPr>
        <b/>
        <vertAlign val="subscript"/>
        <sz val="12"/>
        <color theme="1"/>
        <rFont val="Times New Roman"/>
        <family val="1"/>
      </rPr>
      <t>n</t>
    </r>
    <r>
      <rPr>
        <b/>
        <sz val="12"/>
        <color theme="1"/>
        <rFont val="Times New Roman"/>
        <family val="1"/>
      </rPr>
      <t xml:space="preserve"> </t>
    </r>
    <r>
      <rPr>
        <sz val="12"/>
        <color theme="1"/>
        <rFont val="Times New Roman"/>
        <family val="1"/>
      </rPr>
      <t>- Tiekėjo n siūlomo medicinos prietaiso kaina (€ su PVM), nurodyta komerciniame pasiūlyme.</t>
    </r>
  </si>
  <si>
    <r>
      <rPr>
        <b/>
        <sz val="12"/>
        <color theme="1"/>
        <rFont val="Times New Roman"/>
        <family val="1"/>
      </rPr>
      <t>T</t>
    </r>
    <r>
      <rPr>
        <b/>
        <vertAlign val="subscript"/>
        <sz val="12"/>
        <color theme="1"/>
        <rFont val="Times New Roman"/>
        <family val="1"/>
      </rPr>
      <t>n</t>
    </r>
    <r>
      <rPr>
        <b/>
        <sz val="12"/>
        <color theme="1"/>
        <rFont val="Times New Roman"/>
        <family val="1"/>
      </rPr>
      <t>GL</t>
    </r>
    <r>
      <rPr>
        <sz val="12"/>
        <color theme="1"/>
        <rFont val="Times New Roman"/>
        <family val="1"/>
      </rPr>
      <t xml:space="preserve"> - Tiekėjo n siūlomas prietaiso garantinis laikotarpis (metais). Minimalus garantinis laikorpis yra 3 m., tačiau kiekvienas Tiekėjas gali duoti papildomą garantiją už kurią gaus ekonominį pranašumą, t.y. už kiekvienus papildomus metus Tiekėjui bus minusuojami 6 % nuo pasiūlymo kainos.</t>
    </r>
  </si>
  <si>
    <r>
      <t>Ekonominis pranašumas už suteiktą papildomą garantiją, € su PVM (EpPG</t>
    </r>
    <r>
      <rPr>
        <vertAlign val="subscript"/>
        <sz val="12"/>
        <rFont val="Times New Roman"/>
        <family val="1"/>
      </rPr>
      <t>n</t>
    </r>
    <r>
      <rPr>
        <sz val="12"/>
        <rFont val="Times New Roman"/>
        <family val="1"/>
      </rPr>
      <t>)</t>
    </r>
  </si>
  <si>
    <t>Žymėjimų paaiškinimai ir formulės:</t>
  </si>
  <si>
    <r>
      <rPr>
        <b/>
        <sz val="12"/>
        <color theme="1"/>
        <rFont val="Times New Roman"/>
        <family val="1"/>
      </rPr>
      <t>EpPG</t>
    </r>
    <r>
      <rPr>
        <b/>
        <vertAlign val="subscript"/>
        <sz val="12"/>
        <color theme="1"/>
        <rFont val="Times New Roman"/>
        <family val="1"/>
      </rPr>
      <t>n</t>
    </r>
    <r>
      <rPr>
        <b/>
        <sz val="12"/>
        <color theme="1"/>
        <rFont val="Times New Roman"/>
        <family val="1"/>
      </rPr>
      <t xml:space="preserve"> </t>
    </r>
    <r>
      <rPr>
        <sz val="12"/>
        <color theme="1"/>
        <rFont val="Times New Roman"/>
        <family val="1"/>
      </rPr>
      <t>- Tiekėjo n gaunamas ekonominis pranašumas už suteiktą papildomą garantiją, € su PVM.</t>
    </r>
  </si>
  <si>
    <r>
      <rPr>
        <b/>
        <sz val="12"/>
        <color theme="1"/>
        <rFont val="Times New Roman"/>
        <family val="1"/>
      </rPr>
      <t>KPK</t>
    </r>
    <r>
      <rPr>
        <b/>
        <vertAlign val="subscript"/>
        <sz val="12"/>
        <color theme="1"/>
        <rFont val="Times New Roman"/>
        <family val="1"/>
      </rPr>
      <t>n</t>
    </r>
    <r>
      <rPr>
        <sz val="12"/>
        <color theme="1"/>
        <rFont val="Times New Roman"/>
        <family val="1"/>
      </rPr>
      <t xml:space="preserve"> - Tiekėjo n koreguota pasiūlo kaina, € su PVM.</t>
    </r>
  </si>
  <si>
    <t>Formulės:</t>
  </si>
  <si>
    <r>
      <rPr>
        <b/>
        <i/>
        <sz val="12"/>
        <rFont val="Times New Roman"/>
        <family val="1"/>
      </rPr>
      <t>EpPG</t>
    </r>
    <r>
      <rPr>
        <b/>
        <i/>
        <vertAlign val="subscript"/>
        <sz val="12"/>
        <rFont val="Times New Roman"/>
        <family val="1"/>
      </rPr>
      <t>n</t>
    </r>
    <r>
      <rPr>
        <i/>
        <sz val="12"/>
        <rFont val="Times New Roman"/>
        <family val="1"/>
      </rPr>
      <t xml:space="preserve"> = (T</t>
    </r>
    <r>
      <rPr>
        <i/>
        <vertAlign val="subscript"/>
        <sz val="12"/>
        <rFont val="Times New Roman"/>
        <family val="1"/>
      </rPr>
      <t>n</t>
    </r>
    <r>
      <rPr>
        <i/>
        <sz val="12"/>
        <rFont val="Times New Roman"/>
        <family val="1"/>
      </rPr>
      <t>GL  - MGL) x (Pk</t>
    </r>
    <r>
      <rPr>
        <i/>
        <vertAlign val="subscript"/>
        <sz val="12"/>
        <rFont val="Times New Roman"/>
        <family val="1"/>
      </rPr>
      <t>n</t>
    </r>
    <r>
      <rPr>
        <i/>
        <sz val="12"/>
        <rFont val="Times New Roman"/>
        <family val="1"/>
      </rPr>
      <t xml:space="preserve"> x (EpPG/100))</t>
    </r>
  </si>
  <si>
    <r>
      <rPr>
        <b/>
        <i/>
        <sz val="12"/>
        <rFont val="Times New Roman"/>
        <family val="1"/>
      </rPr>
      <t>KPK</t>
    </r>
    <r>
      <rPr>
        <b/>
        <i/>
        <vertAlign val="subscript"/>
        <sz val="12"/>
        <rFont val="Times New Roman"/>
        <family val="1"/>
      </rPr>
      <t>n</t>
    </r>
    <r>
      <rPr>
        <i/>
        <sz val="12"/>
        <rFont val="Times New Roman"/>
        <family val="1"/>
      </rPr>
      <t xml:space="preserve"> = Pk</t>
    </r>
    <r>
      <rPr>
        <i/>
        <vertAlign val="subscript"/>
        <sz val="12"/>
        <rFont val="Times New Roman"/>
        <family val="1"/>
      </rPr>
      <t>n</t>
    </r>
    <r>
      <rPr>
        <i/>
        <sz val="12"/>
        <rFont val="Times New Roman"/>
        <family val="1"/>
      </rPr>
      <t xml:space="preserve">  - EpPG</t>
    </r>
    <r>
      <rPr>
        <i/>
        <vertAlign val="subscript"/>
        <sz val="12"/>
        <rFont val="Times New Roman"/>
        <family val="1"/>
      </rPr>
      <t>n</t>
    </r>
  </si>
  <si>
    <r>
      <t>Pasiūlymo kaina (Pk</t>
    </r>
    <r>
      <rPr>
        <vertAlign val="subscript"/>
        <sz val="12"/>
        <color theme="1"/>
        <rFont val="Times New Roman"/>
        <family val="1"/>
      </rPr>
      <t>n</t>
    </r>
    <r>
      <rPr>
        <sz val="12"/>
        <color theme="1"/>
        <rFont val="Times New Roman"/>
        <family val="1"/>
      </rPr>
      <t>), € su PVM</t>
    </r>
  </si>
  <si>
    <r>
      <t>Pasiūlymo kainos balas (PkB</t>
    </r>
    <r>
      <rPr>
        <vertAlign val="subscript"/>
        <sz val="12"/>
        <color theme="1"/>
        <rFont val="Times New Roman"/>
        <family val="1"/>
      </rPr>
      <t>n</t>
    </r>
    <r>
      <rPr>
        <sz val="12"/>
        <color theme="1"/>
        <rFont val="Times New Roman"/>
        <family val="1"/>
      </rPr>
      <t>)</t>
    </r>
  </si>
  <si>
    <r>
      <t>Koreguotos pasiūlymo kainos balas (KPkB</t>
    </r>
    <r>
      <rPr>
        <vertAlign val="subscript"/>
        <sz val="12"/>
        <color theme="1"/>
        <rFont val="Times New Roman"/>
        <family val="1"/>
      </rPr>
      <t>n</t>
    </r>
    <r>
      <rPr>
        <sz val="12"/>
        <color theme="1"/>
        <rFont val="Times New Roman"/>
        <family val="1"/>
      </rPr>
      <t>)</t>
    </r>
  </si>
  <si>
    <r>
      <t>Ekonominių pranašumų balas (T</t>
    </r>
    <r>
      <rPr>
        <vertAlign val="subscript"/>
        <sz val="12"/>
        <rFont val="Times New Roman"/>
        <family val="1"/>
      </rPr>
      <t>n</t>
    </r>
    <r>
      <rPr>
        <sz val="12"/>
        <rFont val="Times New Roman"/>
        <family val="1"/>
      </rPr>
      <t>)</t>
    </r>
  </si>
  <si>
    <r>
      <t>T1</t>
    </r>
    <r>
      <rPr>
        <vertAlign val="subscript"/>
        <sz val="12"/>
        <color theme="1"/>
        <rFont val="Times New Roman"/>
        <family val="1"/>
      </rPr>
      <t>n</t>
    </r>
  </si>
  <si>
    <r>
      <t>T2</t>
    </r>
    <r>
      <rPr>
        <vertAlign val="subscript"/>
        <sz val="12"/>
        <rFont val="Times New Roman"/>
        <family val="1"/>
      </rPr>
      <t>n</t>
    </r>
  </si>
  <si>
    <r>
      <t>T3</t>
    </r>
    <r>
      <rPr>
        <vertAlign val="subscript"/>
        <sz val="12"/>
        <rFont val="Times New Roman"/>
        <family val="1"/>
      </rPr>
      <t>n</t>
    </r>
  </si>
  <si>
    <r>
      <t>T4</t>
    </r>
    <r>
      <rPr>
        <vertAlign val="subscript"/>
        <sz val="12"/>
        <rFont val="Times New Roman"/>
        <family val="1"/>
      </rPr>
      <t>n</t>
    </r>
  </si>
  <si>
    <r>
      <t>Ekonominio naudingumo (E</t>
    </r>
    <r>
      <rPr>
        <vertAlign val="subscript"/>
        <sz val="12"/>
        <color theme="1"/>
        <rFont val="Times New Roman"/>
        <family val="1"/>
      </rPr>
      <t>n</t>
    </r>
    <r>
      <rPr>
        <sz val="12"/>
        <color theme="1"/>
        <rFont val="Times New Roman"/>
        <family val="1"/>
      </rPr>
      <t>) balas</t>
    </r>
  </si>
  <si>
    <t>Tiekėjų pasiūlymų reitingavimas*</t>
  </si>
  <si>
    <t>* Reitingavimas vyksta automatiškai. Tuo atveju jei kelių tiekėjų Ekonominio naudingumo balas (E) sutampa, tokiu atveju PO laimėtoją pasirenka pagal pirkimo dokumentuose nustatytas sąlygas ir VPĮ.</t>
  </si>
  <si>
    <t>Taip</t>
  </si>
  <si>
    <t>Ne</t>
  </si>
  <si>
    <t>Tiekėjo siūlomos įrangos parametrų reikšmės (įrašomos tikslios ir konkrečios reikšmės)</t>
  </si>
  <si>
    <t>Failo, dokumento pavadinimas ir puslapio Nr., pažymintis vietą, kurioje yra siūlomus techninius parametrus patvirtinantys dokumentai, siūlomos prekės katalogo numeris</t>
  </si>
  <si>
    <r>
      <t xml:space="preserve"> Siūlomi techniniai funkcionalumai (</t>
    </r>
    <r>
      <rPr>
        <b/>
        <sz val="12"/>
        <color rgb="FFFF0000"/>
        <rFont val="Times New Roman"/>
        <family val="1"/>
      </rPr>
      <t>Pildo Tiekėjas</t>
    </r>
    <r>
      <rPr>
        <b/>
        <sz val="12"/>
        <color theme="1"/>
        <rFont val="Times New Roman"/>
        <family val="1"/>
      </rPr>
      <t>):</t>
    </r>
  </si>
  <si>
    <t>Į pasiūlymo kainą turi būti įskaičiuotas įrangos pristatymas į Lietuvos sveikatos mokslų universiteto ligoninės Kauno klinikų sandėlį, pervežimas iš sandėlio į instaliavimo vietą, instaliavimas, po instaliavimo likusių įpakavimo medžiagų išvežimas (utilizavimas) ir personalo apmokymas.</t>
  </si>
  <si>
    <r>
      <t>Koreguota pasiūlymo kaina (KPK</t>
    </r>
    <r>
      <rPr>
        <vertAlign val="subscript"/>
        <sz val="12"/>
        <color theme="1"/>
        <rFont val="Times New Roman"/>
        <family val="1"/>
      </rPr>
      <t>n</t>
    </r>
    <r>
      <rPr>
        <sz val="12"/>
        <color theme="1"/>
        <rFont val="Times New Roman"/>
        <family val="1"/>
      </rPr>
      <t>), € su PVM</t>
    </r>
  </si>
  <si>
    <t>Failo, dokumento pavadinimas ir puslapio Nr., pažymintis vietą, kurioje yra siūlomą techninį pranašumą patvirtinantys dokumentai, siūlomos prekės katalogo numeris</t>
  </si>
  <si>
    <r>
      <t>Koreguota pasiūlymo kaina, € su PVM (KPK</t>
    </r>
    <r>
      <rPr>
        <vertAlign val="subscript"/>
        <sz val="12"/>
        <rFont val="Times New Roman"/>
        <family val="1"/>
      </rPr>
      <t>n</t>
    </r>
    <r>
      <rPr>
        <sz val="12"/>
        <rFont val="Times New Roman"/>
        <family val="1"/>
      </rPr>
      <t>)</t>
    </r>
  </si>
  <si>
    <t>4. Pasiūlymo ekonominio naudingumo (kainos ir kokybės santykio) apskaičiavimo tvarka (formulė) yra pateikiama žemiau:</t>
  </si>
  <si>
    <t>4.1. Pasiūlymo ekonominis naudingumas (E) apskaičiuojamas sudedant tiekėjo pasiūlymo kainos (K) ir techninių pranašumų (T) balus:</t>
  </si>
  <si>
    <t>4.4. Techninių pranašumų (T) balai apskaičiuojami visų techninių kriterijų parametrų įvertinimų sumą padauginant iš techninių pranašumų lyginamojo svorio (Y):</t>
  </si>
  <si>
    <t>4.2. Pasiūlymo kainos (K) balai apskaičiuojami mažiausios pasiūlytos kainos (Kmin) ir vertinamo pasiūlymo kainos (Kv) santykį padauginant iš kainos lyginamojo svorio (X):</t>
  </si>
  <si>
    <t>4.5. Laimėjusiu Pasiūlymu bus pripažintas Pasiūlymas, atitinkantis visus Pirkimo dokumentuose nustatytus reikalavimus, kurio ekonominis naudingumas (E) bus didžiausias.</t>
  </si>
  <si>
    <t>4.6. Tais atvejais, kai kelių dalyvių pasiūlymų ekonominis naudingumas yra vienodas, nustatant pasiūlymų eilę, pirmesnis į šią eilę įrašomas dalyvis, kurio pasiūlymas pateiktas anksčiausiai.</t>
  </si>
  <si>
    <r>
      <t xml:space="preserve">3. Didžiausia priimtina pasiūlymo kaina yra  </t>
    </r>
    <r>
      <rPr>
        <b/>
        <sz val="12"/>
        <color rgb="FFFF0000"/>
        <rFont val="Times New Roman"/>
        <family val="1"/>
        <charset val="186"/>
      </rPr>
      <t>Eur (su PVM</t>
    </r>
    <r>
      <rPr>
        <sz val="12"/>
        <color rgb="FFFF0000"/>
        <rFont val="Times New Roman"/>
        <family val="1"/>
        <charset val="186"/>
      </rPr>
      <t>)</t>
    </r>
    <r>
      <rPr>
        <sz val="12"/>
        <color theme="1"/>
        <rFont val="Times New Roman"/>
        <family val="1"/>
      </rPr>
      <t>. Šią kainą viršijantys pasiūlymai bus atmesti.</t>
    </r>
  </si>
  <si>
    <t>T5</t>
  </si>
  <si>
    <t>L5 =</t>
  </si>
  <si>
    <t>T5 = L5 =</t>
  </si>
  <si>
    <t>Viešojo pirkimo komisijai pareikalavus, techninių parametrų atitikimo įvertinimui, turi būti pateikti siūlomų prekių pavyzdžiai.</t>
  </si>
  <si>
    <t>Siūlomos prekės privalo turėti CE sertifikatą arba EB deklaraciją.</t>
  </si>
  <si>
    <r>
      <t>Tiekėjas turi būti siūlomos įrangos gamintojas arba oficialus siūlomos įrangos gamintojo įgaliotasis atstovas, arba turi turėti rašytinį susitarimą su tokiu įgaliotuoju atstovu dėl prekybos šia įranga ir su pasiūlymu turi pateikti tai patvirtinantį dokumentą</t>
    </r>
    <r>
      <rPr>
        <b/>
        <sz val="12"/>
        <color theme="1"/>
        <rFont val="Times New Roman"/>
        <family val="1"/>
        <charset val="186"/>
      </rPr>
      <t>*</t>
    </r>
    <r>
      <rPr>
        <sz val="12"/>
        <color theme="1"/>
        <rFont val="Times New Roman"/>
        <family val="1"/>
      </rPr>
      <t>. Tiekėjas turi turėti gamintojo įgaliojimą atlikti siūlomos įrangos instaliavimą ir garantinį aptarnavimą arba turi turėti rašytinį susitarimą su kitu ūkio subjektu, kuris yra gamintojo įgaliotas atlikti šios įrangos instaliavimą ir garantinį aptarnavimą. Tiekėjas dokumentus, įrodančius, kad pirkimo sutartį vykdys turėdami teisę instaliuoti ir teikti garantinį aptarnavimą, privalo pristatyti kartu su prekėmis. Reikalavimas netaikomas kartu su įranga siūlomiems kompiuteriams ir periferinei įrangai (monitorius, klaviatūra, pelė, spausdintuvas, nepertraukiamos el. srovės šaltinis), t.y. Tiekėjas neprivalo būti siūlomo kompiuterio ir periferinės įrangos gamintojas arba būti oficialus siūlomo kompiuterio  ir periferinės įrangos gamintojo įgaliotasis atstovas, bei neprivalo turėti rašytinio susitarimo su siūlomo kompiuterio ir periferinės įrangos įgaliotuoju atstovu dėl prekybos.</t>
    </r>
  </si>
  <si>
    <t>1. Naudojimo instrukcija lietuvių ir anglų kalba.</t>
  </si>
  <si>
    <t>5. CE sertifikato arba EB deklaracijos kopija. Pateikiant EB deklaracijos kopiją, kad pasiūlyta prekė atitiks reikiamus standartus, bei prekės klasei būtinus reglamentus, kartu pateikiami ir techniniai dokumentai, pagrindžiantys prekės atitiktį reikiamiems standartams bei reglamentams.</t>
  </si>
  <si>
    <t>6. Gamintojo įgaliojimas atlikti siūlomos įrangos instaliavimą ir garantinį aptarnavimą arba rašytinis susitarimas su kitu ūkio subjektu, kuris yra gamintojo įgaliotas atlikti šios įrangos instaliavimą ir garantinį aptarnavimą.</t>
  </si>
  <si>
    <t>*</t>
  </si>
  <si>
    <t xml:space="preserve">Lietuvos Respublikos sveikatos apsaugos ministro 2010 m. gegužės 3 d. įsakymas Nr. V-383 ,,Dėl Medicinos prietaisų instaliavimo, naudojimo ir priežiūros tvarkos aprašo patvirtinimo”1 (toliau: Aprašas) nustato medicinos priemonių naudojimo ir priežiūros reikalavimus, kuriais privalo vadovautis sveikatos priežiūros įstaigos ir asmenys, naudojantys medicinos priemones, teikdami paslaugas sveikatos priežiūros įstaigoms, taip pat asmenys, atliekantys medicinos priemonių priežiūrą. gydymo įstaigose. Šio įsakymo II skyriaus 6 d. nurodyta, kad Įstaigos gali pradėti naudoti tik Reglamento (ES) 2017/7452 arba In vitro diagnostikos medicinos priemonių saugos techninio reglamento (toliau: Reglamentas), kurį tvirtina sveikatos apsaugos ministras, reikalavimus atitinkančias medicinos priemones. Šio įsakymo III skyriaus 15 d. nurodyta, kad medicinos priemonę gali instaliuoti tik medicinos priemonės gamintojas arba medicinos priemonės gamintojo paskirtas asmuo. Vadovaujantis Apraše nurodytais reikalavimais, bei Reglamente nustatomos taisyklės dėl žmonėms skirtų medicinos priemonių ir šių priemonių priedų pateikimo rinkai, tiekimo rinkai ar naudojimo pradžios Sąjungoje visais atvejais pirkimo dokumentų specialiojoje dalyje privaloma nustatyti reikalavimą, kad Tiekėjas turi būti siūlomos įrangos gamintojas arba oficialus siūlomos įrangos gamintojo įgaliotasis atstovas, arba turi turėti rašytinį susitarimą su tokiu įgaliotuoju atstovu dėl prekybos šia įranga ir su pasiūlymu turi pateikti tai patvirtinantį dokumentą, bei turi turėti gamintojo įgaliojimą atlikti siūlomos įrangos instaliavimą ir garantinį aptarnavimą arba turi turėti rašytinį susitarimą su kitu ūkio subjektu, kuris yra gamintojo įgaliotas atlikti šios įrangos instaliavimą ir garantinį aptarnavimą. Tiekėjas šiuos dokumentus, įrodančius, kad pirkimo sutartį vykdys turėdami teisę instaliuoti ir teikti garantinį aptarnavimą, privalo pristatyti kartu su prekėmis (toliau: Reikalavimai).
Šie reikalavimai galioja tik toms medicinos priemonėms, kurios yra apibrėžtos Reglamente. Pagal Reglamentą medicinos priemonė – instrumentas, aparatas, įtaisas, programinė įranga, implantas, reagentas, medžiaga arba kitas gaminys, gamintojo numatytas naudoti pats vienas arba suderintas su kitomis priemonėmis ir skirtas žmogui vienu arba keliais toliau išdėstytais konkrečiais medicininiais tikslais:
1. diagnozuoti, vykdyti profilaktiką, stebėti, numatyti, prognozuoti, gydyti ar palengvinti ligą,
2. diagnozuoti, stebėti, gydyti traumą ar negalią, jas palengvinti arba kompensuoti,
3. tirti, visiškai pakeisti arba modifikuoti anatomiją arba fiziologinį ar patologinį procesą ar būklę,
4. suteikti informacijos atliekant iš žmogaus organizmo paimtų mėginių, įskaitant donorų organus, kraują ir audinius, in vitro tyrimus,
5. žmogaus organizmo iš vidaus ar išorės farmakologinėmis, imunologinėmis ar metabolinėmis priemonėmis, tačiau pastarosios gali būti naudojamos kaip pagalbinės priemonės jos veikimui užtikrinti.
6. priemonės, kuriomis kontroliuojamas apvaisinimas ar padedama apvaisinti;
Vadovaujantis išdėstytais argumentais konkrečiai šiam pirkimui privaloma specialiųjų pirkimo sąlygų 4 p. nustatyti šiame pagrindime suformuluotus reikalavimus.
</t>
  </si>
  <si>
    <t xml:space="preserve">1 https://e-seimas.lrs.lt/portal/legalAct/lt/TAD/TAIS.371838/asr </t>
  </si>
  <si>
    <t>2 https://eur-lex.europa.eu/legal-content/EN/LSU/?uri=CELEX%3A32017R0745</t>
  </si>
  <si>
    <t>8.</t>
  </si>
  <si>
    <t>8.1.</t>
  </si>
  <si>
    <t>8.2.</t>
  </si>
  <si>
    <t>8.3.</t>
  </si>
  <si>
    <t>8.4.</t>
  </si>
  <si>
    <t>8.5.</t>
  </si>
  <si>
    <t>9.</t>
  </si>
  <si>
    <t>10.</t>
  </si>
  <si>
    <t>11.</t>
  </si>
  <si>
    <r>
      <t>Techninis pranašumas T5 (T5</t>
    </r>
    <r>
      <rPr>
        <b/>
        <vertAlign val="subscript"/>
        <sz val="12"/>
        <color theme="1"/>
        <rFont val="Times New Roman"/>
        <family val="1"/>
      </rPr>
      <t>n</t>
    </r>
    <r>
      <rPr>
        <b/>
        <sz val="12"/>
        <color theme="1"/>
        <rFont val="Times New Roman"/>
        <family val="1"/>
      </rPr>
      <t>)</t>
    </r>
  </si>
  <si>
    <t>T5n</t>
  </si>
  <si>
    <t>Gyvybinių funkcijų monitoriaus veikimo laikas, maitinant iš akumuliatoriaus yra didesnis negu 240 min.</t>
  </si>
  <si>
    <t>Gyvybinių funkcijų monitoriaus ekrano raiška didesnė negu 640×240 taškų.</t>
  </si>
  <si>
    <t>Gyvybinių funkcijų monitoriaus atsparumo skysčiams klasė didesnė negu IPX2.</t>
  </si>
  <si>
    <t>Gyvybinių funkcijų monitorius turi naktinį režimą arba aplinkos šviesos jutiklį, kuris automatiškai reguliuoja ekrano ryškumą.</t>
  </si>
  <si>
    <t>Gyvybinių funkcijų monitoriaus vaizdo orientacija automatiškai keičiasi, priklausomai nuo monitoriaus orientacijos horizontalia ir vertikalia kryptimis.</t>
  </si>
  <si>
    <t>4.3. Kadangi siūlomo objekto T1, T2, T3, T4, ir T5 techniniai parametrai neturi skaitinių išraiškų (yra arba nėra), todėl parametrų įvertinimas apskaičiuojamas pagal metodiką:</t>
  </si>
  <si>
    <t>1. Mokymai iki 10-ies medicininio personalo darbuotojų (mokymų trukmė: ne mažiau kaip 2 akademinės valandos),</t>
  </si>
  <si>
    <t>2. Mokymai iki 2-jų Medicininės technikos tarnybos inžinierių (mokymų trukmė: ne mažiau kaip 2 akademinės valandos).</t>
  </si>
  <si>
    <t>2 pirkimo dalis. Gyvybinių funkcijų monitoriai, kiekis 4 vnt.</t>
  </si>
  <si>
    <t>Monitoriaus tipas</t>
  </si>
  <si>
    <t>Transportinis-prielovinis gyvybinių funkcijų monitorius</t>
  </si>
  <si>
    <t>1. Monitorius tvirtinamas išorinėje tvirtinimo stotelėje, jungiamas viena jungtimi su greito tvirtinimo sistema;</t>
  </si>
  <si>
    <t>2. Monitorių galima tvirtinti prie lovos.</t>
  </si>
  <si>
    <t>Tvirtinimas</t>
  </si>
  <si>
    <t>Maitinimo šaltiniai</t>
  </si>
  <si>
    <t>1. 230V, 50 Hz elektros tinklas;</t>
  </si>
  <si>
    <t xml:space="preserve">2. Vidinis maitinimo šaltinis (akumuliatorius): </t>
  </si>
  <si>
    <t>2.1. Akumuliatorius įkraunamas;</t>
  </si>
  <si>
    <t>2.2. Monitoriaus veikimo laikas, maitinant iš akumuliatoriaus ≥ 240 min.</t>
  </si>
  <si>
    <t>3. Akumuliatorius kraunasi prijungus jį prie išorinės tvirtinimo stotelės.</t>
  </si>
  <si>
    <t>Atsparumas išoriniams veiksniams</t>
  </si>
  <si>
    <t>1. Atlaiko kritimą iš ≥ 100 cm aukščio arba atitinka IEC 60068-2-32 arba IEC 60058-2-27 (arba lygiavertį) standartą;</t>
  </si>
  <si>
    <t>2. Atsparumas skysčiams – ne mažesnė kaip IPX2 atsparumo klasė.</t>
  </si>
  <si>
    <t>Reikalavimai monitoriaus ekranui</t>
  </si>
  <si>
    <t>1. Spalvotas;</t>
  </si>
  <si>
    <t>2. Ekrano dydis ≥ 15,24 cm (≥ 6,0 colių);</t>
  </si>
  <si>
    <t>3. Raiška ne mažesnė negu 640 × 240 taškų;</t>
  </si>
  <si>
    <t>4. Sensorinis, lietimui jautrus ekranas.</t>
  </si>
  <si>
    <t>Didžiausias vaizduojamų kreivių skaičius ekrane vienu metu ≥ 3 kreivės</t>
  </si>
  <si>
    <t>Vaizduojamos kreivės ekrane</t>
  </si>
  <si>
    <t>1. Elektrokardiograma (EKG);</t>
  </si>
  <si>
    <t>2. Širdies susitraukimų dažnis (ŠSD);</t>
  </si>
  <si>
    <t>4. Neinvazinis kraujospūdis (NIBP);</t>
  </si>
  <si>
    <t>5. Kvėpavimo dažnis;</t>
  </si>
  <si>
    <t>6. Temperatūra.</t>
  </si>
  <si>
    <t>Stebimi (monitoruojami) parametrai</t>
  </si>
  <si>
    <r>
      <t>3. Kraujo prisotinimas deguonimi / pulso oksimetrija (SpO</t>
    </r>
    <r>
      <rPr>
        <vertAlign val="subscript"/>
        <sz val="12"/>
        <color theme="1"/>
        <rFont val="Times New Roman"/>
        <family val="1"/>
        <charset val="186"/>
      </rPr>
      <t>2</t>
    </r>
    <r>
      <rPr>
        <sz val="12"/>
        <color theme="1"/>
        <rFont val="Times New Roman"/>
        <family val="1"/>
        <charset val="186"/>
      </rPr>
      <t>);</t>
    </r>
  </si>
  <si>
    <t>Reikalavimai stebimų (monitoruojamų) parametrų kanalams:</t>
  </si>
  <si>
    <t>EKG</t>
  </si>
  <si>
    <t>1. EKG derivacijos: I, II, III;</t>
  </si>
  <si>
    <t>2. Ne mažiau kaip 10 tipų aritmijų atpažinimas;</t>
  </si>
  <si>
    <t>3. Širdies susitraukimų dažnio (ŠSD) matavimo ribos ne siauresnės negu 20–300 k/min;</t>
  </si>
  <si>
    <t>4. Signalo atsistatymo trukmė po defibriliatoriaus iškrovos ≤ 10 s.</t>
  </si>
  <si>
    <t>1. SpO2 matavimo diapazonas ne siauresnis negu 1–100%;</t>
  </si>
  <si>
    <t>2. Matavimo paklaida: ≤ ± 2% (diapazone 70–100%).</t>
  </si>
  <si>
    <r>
      <t>SpO</t>
    </r>
    <r>
      <rPr>
        <vertAlign val="subscript"/>
        <sz val="12"/>
        <color theme="1"/>
        <rFont val="Times New Roman"/>
        <family val="1"/>
        <charset val="186"/>
      </rPr>
      <t>2</t>
    </r>
  </si>
  <si>
    <t>NIBP</t>
  </si>
  <si>
    <t>1. Matavimo metodas: oscilometrinis arba lygiavertis;</t>
  </si>
  <si>
    <t>2. Atskirai pateikiamas sistolinis, diastolinis ir vidutinis kraujospūdis;</t>
  </si>
  <si>
    <t>3. Vidutinės kraujospūdžio matavimo ribos ne siauresnės negu 20–250 mmHg;</t>
  </si>
  <si>
    <t>4. Darbo režimai: rankinis, automatinis (arba intervalinis).</t>
  </si>
  <si>
    <t>Kvėpavimo dažnio matavimo ribos ne siauresnės kaip 4–120 k/min.</t>
  </si>
  <si>
    <t>Kvėpavimo dažnis</t>
  </si>
  <si>
    <t>Temperatūra</t>
  </si>
  <si>
    <t>1. Temperatūros matavimo diapazonas ne siauresnis kaip 30–42 °C;</t>
  </si>
  <si>
    <t>2. Temperatūros matavimo žingsnis ne didesnis kaip 0,1 °C.</t>
  </si>
  <si>
    <t>Stebimų (monitoruojamų) parametrų įrašymo atminties trukmė ne mažesnė negu 48 val. arba ne mažiau kaip 3500 matavimų</t>
  </si>
  <si>
    <t>Parametrų įrašymo atminties trukmė</t>
  </si>
  <si>
    <t>Galimybė transportinį gyvybinių funkcijų monitorių prijungti prie bevielio tinklo pagal IEEE 802.11 (arba lygiavertį) standartą</t>
  </si>
  <si>
    <t>Duomenų perdavimas</t>
  </si>
  <si>
    <t>Monitoriuje integruoti LED (arba lygiaverčiai) indikatoriai</t>
  </si>
  <si>
    <t>1. Įkrovimo indikatorius;</t>
  </si>
  <si>
    <t>2. Skirtingų spalvų aliarmų indikatorius;</t>
  </si>
  <si>
    <t>3. Baterijos išsikrovimo indikatorius.</t>
  </si>
  <si>
    <t>Komplektacija (kartu su monitoriumi pateikiami priedai):</t>
  </si>
  <si>
    <t>12.</t>
  </si>
  <si>
    <t>EKG laidas</t>
  </si>
  <si>
    <t>1. 3-jų elektrodų EKG kabelis – 1 vnt.</t>
  </si>
  <si>
    <t>2. EKG elektrodai (vienkartiniai) – 1 kompl.</t>
  </si>
  <si>
    <r>
      <t>SpO</t>
    </r>
    <r>
      <rPr>
        <vertAlign val="subscript"/>
        <sz val="12"/>
        <rFont val="Times New Roman"/>
        <family val="1"/>
        <charset val="186"/>
      </rPr>
      <t>2</t>
    </r>
    <r>
      <rPr>
        <sz val="12"/>
        <rFont val="Times New Roman"/>
        <family val="1"/>
        <charset val="186"/>
      </rPr>
      <t xml:space="preserve"> daviklis</t>
    </r>
  </si>
  <si>
    <r>
      <t>1. SpO</t>
    </r>
    <r>
      <rPr>
        <vertAlign val="subscript"/>
        <sz val="12"/>
        <rFont val="Times New Roman"/>
        <family val="1"/>
        <charset val="186"/>
      </rPr>
      <t>2</t>
    </r>
    <r>
      <rPr>
        <sz val="12"/>
        <rFont val="Times New Roman"/>
        <family val="1"/>
        <charset val="186"/>
      </rPr>
      <t xml:space="preserve"> matavimo daviklis suaugusiems (daugkartinio naudojimo daviklis, pirštinis, su jungiamuoju kabeliu) – 1 vnt.</t>
    </r>
  </si>
  <si>
    <t>2. Jungiamojo kabelio ilgis ≥ 3 m.</t>
  </si>
  <si>
    <t>Žarnelė su manžetėmis neinvaziniam AKS (NIBP) matuoti</t>
  </si>
  <si>
    <t>1. Daugkartinio naudojimo manžetės neinvazinio kraujospūdžio matavimui suaugusiems – 1 kompl. (ne mažiau kaip 3 skirtingų dydžių, kiekvieno po 1 vnt.);</t>
  </si>
  <si>
    <t>2. Žarnelė manžetės prijungimui prie monitoriaus (daugkartinio naudojimo, universali – techniškai suderinama su komplektuojamomis manžetėmis) – 1 vnt.;</t>
  </si>
  <si>
    <t>3. Manžetės prijungimo žarnelės ilgis ≥ 3 m.</t>
  </si>
  <si>
    <t xml:space="preserve">Daugkartinio naudojimo temperatūros matavimo daviklis (su jungiamuoju laidu) – 1 vnt. </t>
  </si>
  <si>
    <t>Temperatūros matavimo daviklis</t>
  </si>
  <si>
    <t>Įkrovimo stotelė</t>
  </si>
  <si>
    <t>Monitoriaus - transportinio gyvybinių funkcijų matavimo modulio tvirtinimo stotelė su įkrovimu ir tinklo jungtimi – 1 vnt.</t>
  </si>
  <si>
    <t>Monitoriaus - transportinio gyvybinių funkcijų matavimo modulio tvirtinimo stotelė transportavimui su lova – 1 vnt.</t>
  </si>
  <si>
    <t>Transportavimo priedai</t>
  </si>
  <si>
    <t>≥ 36 mėnesiai</t>
  </si>
  <si>
    <t xml:space="preserve">Garantinis terminas </t>
  </si>
  <si>
    <t>13.</t>
  </si>
  <si>
    <t>12.1.</t>
  </si>
  <si>
    <t>12.2.</t>
  </si>
  <si>
    <t>12.3.</t>
  </si>
  <si>
    <t>12.4.</t>
  </si>
  <si>
    <t>12.5.</t>
  </si>
  <si>
    <t>12.6.</t>
  </si>
  <si>
    <r>
      <rPr>
        <b/>
        <sz val="12"/>
        <color rgb="FFFF0000"/>
        <rFont val="Times New Roman"/>
        <family val="1"/>
      </rPr>
      <t>T1</t>
    </r>
    <r>
      <rPr>
        <b/>
        <vertAlign val="subscript"/>
        <sz val="12"/>
        <color rgb="FFFF0000"/>
        <rFont val="Times New Roman"/>
        <family val="1"/>
      </rPr>
      <t>n</t>
    </r>
    <r>
      <rPr>
        <b/>
        <sz val="12"/>
        <color rgb="FFFF0000"/>
        <rFont val="Times New Roman"/>
        <family val="1"/>
      </rPr>
      <t xml:space="preserve"> - T5</t>
    </r>
    <r>
      <rPr>
        <b/>
        <vertAlign val="subscript"/>
        <sz val="12"/>
        <color rgb="FFFF0000"/>
        <rFont val="Times New Roman"/>
        <family val="1"/>
      </rPr>
      <t>n</t>
    </r>
    <r>
      <rPr>
        <b/>
        <sz val="12"/>
        <color rgb="FFFF0000"/>
        <rFont val="Times New Roman"/>
        <family val="1"/>
      </rPr>
      <t xml:space="preserve"> </t>
    </r>
    <r>
      <rPr>
        <sz val="12"/>
        <color rgb="FFFF0000"/>
        <rFont val="Times New Roman"/>
        <family val="1"/>
      </rPr>
      <t xml:space="preserve">- Tiekėjo n Techninis pranašumas, nurodytas "Vertinimo tvarkoje ir sąlygose" (Yra / Nėra). </t>
    </r>
  </si>
  <si>
    <t>TSD-929, VPP-5920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</si>
</sst>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b/>
      <sz val="14"/>
      <color theme="1"/>
      <name val="Times New Roman"/>
      <family val="1"/>
    </font>
    <font>
      <sz val="14"/>
      <color theme="1"/>
      <name val="Times New Roman"/>
      <family val="1"/>
    </font>
    <font>
      <b/>
      <sz val="12"/>
      <color rgb="FF000000"/>
      <name val="Times New Roman"/>
      <family val="1"/>
    </font>
    <font>
      <vertAlign val="subscript"/>
      <sz val="12"/>
      <name val="Times New Roman"/>
      <family val="1"/>
    </font>
    <font>
      <sz val="11"/>
      <name val="Times New Roman"/>
      <family val="1"/>
    </font>
    <font>
      <b/>
      <sz val="12"/>
      <name val="Times New Roman"/>
      <family val="1"/>
    </font>
    <font>
      <i/>
      <sz val="12"/>
      <name val="Times New Roman"/>
      <family val="1"/>
    </font>
    <font>
      <b/>
      <sz val="12"/>
      <name val="Times New Roman"/>
      <family val="1"/>
      <charset val="186"/>
    </font>
    <font>
      <sz val="12"/>
      <name val="Times New Roman"/>
      <family val="1"/>
      <charset val="186"/>
    </font>
    <font>
      <b/>
      <sz val="12"/>
      <color rgb="FFFF0000"/>
      <name val="Times New Roman"/>
      <family val="1"/>
    </font>
    <font>
      <b/>
      <i/>
      <sz val="12"/>
      <color theme="1"/>
      <name val="Times New Roman"/>
      <family val="1"/>
    </font>
    <font>
      <b/>
      <i/>
      <sz val="14"/>
      <color rgb="FFFF0000"/>
      <name val="Times New Roman"/>
      <family val="1"/>
    </font>
    <font>
      <b/>
      <vertAlign val="subscript"/>
      <sz val="12"/>
      <color theme="1"/>
      <name val="Times New Roman"/>
      <family val="1"/>
    </font>
    <font>
      <b/>
      <u/>
      <sz val="12"/>
      <color theme="1"/>
      <name val="Times New Roman"/>
      <family val="1"/>
    </font>
    <font>
      <b/>
      <i/>
      <sz val="12"/>
      <name val="Times New Roman"/>
      <family val="1"/>
    </font>
    <font>
      <b/>
      <i/>
      <vertAlign val="subscript"/>
      <sz val="12"/>
      <name val="Times New Roman"/>
      <family val="1"/>
    </font>
    <font>
      <i/>
      <vertAlign val="subscript"/>
      <sz val="12"/>
      <name val="Times New Roman"/>
      <family val="1"/>
    </font>
    <font>
      <vertAlign val="subscript"/>
      <sz val="12"/>
      <color theme="1"/>
      <name val="Times New Roman"/>
      <family val="1"/>
    </font>
    <font>
      <i/>
      <sz val="12"/>
      <color rgb="FF00B050"/>
      <name val="Times New Roman"/>
      <family val="1"/>
    </font>
    <font>
      <sz val="8"/>
      <name val="Calibri"/>
      <family val="2"/>
      <scheme val="minor"/>
    </font>
    <font>
      <b/>
      <i/>
      <sz val="14"/>
      <name val="Times New Roman"/>
      <family val="1"/>
    </font>
    <font>
      <sz val="12"/>
      <color rgb="FF000000"/>
      <name val="Times New Roman"/>
      <family val="1"/>
    </font>
    <font>
      <sz val="12"/>
      <color rgb="FFFF0000"/>
      <name val="Times New Roman"/>
      <family val="1"/>
    </font>
    <font>
      <b/>
      <vertAlign val="subscript"/>
      <sz val="12"/>
      <color rgb="FFFF0000"/>
      <name val="Times New Roman"/>
      <family val="1"/>
    </font>
    <font>
      <sz val="12"/>
      <color theme="1"/>
      <name val="Times New Roman"/>
      <family val="1"/>
      <charset val="186"/>
    </font>
    <font>
      <sz val="12"/>
      <color rgb="FFFF0000"/>
      <name val="Times New Roman"/>
      <family val="1"/>
      <charset val="186"/>
    </font>
    <font>
      <b/>
      <sz val="12"/>
      <color rgb="FFFF0000"/>
      <name val="Times New Roman"/>
      <family val="1"/>
      <charset val="186"/>
    </font>
    <font>
      <b/>
      <sz val="16"/>
      <name val="Times New Roman"/>
      <family val="1"/>
      <charset val="186"/>
    </font>
    <font>
      <b/>
      <sz val="12"/>
      <color theme="1"/>
      <name val="Times New Roman"/>
      <family val="1"/>
      <charset val="186"/>
    </font>
    <font>
      <vertAlign val="subscript"/>
      <sz val="12"/>
      <color theme="1"/>
      <name val="Times New Roman"/>
      <family val="1"/>
      <charset val="186"/>
    </font>
    <font>
      <vertAlign val="subscript"/>
      <sz val="12"/>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D9D9D9"/>
        <bgColor rgb="FF000000"/>
      </patternFill>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198">
    <xf numFmtId="0" fontId="0" fillId="0" borderId="0" xfId="0"/>
    <xf numFmtId="0" fontId="1" fillId="0" borderId="0" xfId="0" applyFont="1"/>
    <xf numFmtId="0" fontId="1" fillId="3" borderId="0" xfId="0" applyFont="1" applyFill="1"/>
    <xf numFmtId="0" fontId="1" fillId="3" borderId="0" xfId="0" applyFont="1" applyFill="1" applyAlignment="1">
      <alignment vertical="top" wrapText="1"/>
    </xf>
    <xf numFmtId="0" fontId="1" fillId="3" borderId="0" xfId="0" applyFont="1" applyFill="1" applyAlignment="1">
      <alignment horizontal="center" vertical="top"/>
    </xf>
    <xf numFmtId="0" fontId="11" fillId="3" borderId="0" xfId="0" applyFont="1" applyFill="1" applyAlignment="1">
      <alignment vertical="top"/>
    </xf>
    <xf numFmtId="0" fontId="12" fillId="3" borderId="0" xfId="0" applyFont="1" applyFill="1" applyAlignment="1">
      <alignment vertical="top" wrapText="1"/>
    </xf>
    <xf numFmtId="0" fontId="12" fillId="3" borderId="0" xfId="0" applyFont="1" applyFill="1"/>
    <xf numFmtId="0" fontId="11" fillId="3" borderId="1" xfId="0" applyFont="1" applyFill="1" applyBorder="1" applyAlignment="1">
      <alignment horizontal="center" vertical="center" wrapText="1"/>
    </xf>
    <xf numFmtId="0" fontId="12" fillId="3" borderId="0" xfId="0" applyFont="1" applyFill="1" applyAlignment="1">
      <alignment vertical="top"/>
    </xf>
    <xf numFmtId="0" fontId="4" fillId="3" borderId="0" xfId="0" applyFont="1" applyFill="1" applyAlignment="1">
      <alignment vertical="center"/>
    </xf>
    <xf numFmtId="0" fontId="5" fillId="3" borderId="0" xfId="0" applyFont="1" applyFill="1"/>
    <xf numFmtId="0" fontId="13"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3" borderId="3"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9" fillId="3" borderId="0" xfId="0" applyFont="1" applyFill="1" applyAlignment="1">
      <alignment vertical="center" wrapText="1"/>
    </xf>
    <xf numFmtId="0" fontId="1" fillId="3" borderId="0" xfId="0" applyFont="1" applyFill="1" applyAlignment="1">
      <alignment wrapText="1"/>
    </xf>
    <xf numFmtId="0" fontId="1" fillId="2" borderId="2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0" xfId="0" applyFont="1" applyFill="1" applyBorder="1" applyAlignment="1">
      <alignment horizontal="center" vertical="center" wrapText="1"/>
    </xf>
    <xf numFmtId="0" fontId="12" fillId="3" borderId="0" xfId="0" applyFont="1" applyFill="1" applyAlignment="1">
      <alignment vertical="center"/>
    </xf>
    <xf numFmtId="0" fontId="12" fillId="3" borderId="0" xfId="0" applyFont="1" applyFill="1" applyAlignment="1">
      <alignment horizontal="center" vertical="center"/>
    </xf>
    <xf numFmtId="0" fontId="3" fillId="3" borderId="14" xfId="0" applyFont="1" applyFill="1" applyBorder="1" applyAlignment="1">
      <alignment horizontal="center" vertical="center" wrapText="1"/>
    </xf>
    <xf numFmtId="49" fontId="3" fillId="3" borderId="1" xfId="0" applyNumberFormat="1" applyFont="1" applyFill="1" applyBorder="1" applyAlignment="1">
      <alignment horizontal="justify" vertical="top" wrapText="1"/>
    </xf>
    <xf numFmtId="0" fontId="1"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0" xfId="0" applyFont="1" applyFill="1"/>
    <xf numFmtId="49" fontId="3" fillId="0" borderId="1" xfId="0" applyNumberFormat="1" applyFont="1" applyBorder="1" applyAlignment="1">
      <alignment horizontal="justify" vertical="top" wrapText="1"/>
    </xf>
    <xf numFmtId="0" fontId="3" fillId="3" borderId="23" xfId="0" applyFont="1" applyFill="1" applyBorder="1" applyAlignment="1">
      <alignment horizontal="center" vertical="center" wrapText="1"/>
    </xf>
    <xf numFmtId="0" fontId="3" fillId="0" borderId="6" xfId="0" applyFont="1" applyBorder="1" applyAlignment="1" applyProtection="1">
      <alignment horizontal="center" vertical="center" wrapText="1"/>
      <protection locked="0"/>
    </xf>
    <xf numFmtId="0" fontId="3" fillId="3" borderId="0" xfId="0" applyFont="1" applyFill="1" applyAlignment="1">
      <alignment wrapText="1"/>
    </xf>
    <xf numFmtId="49" fontId="3" fillId="0" borderId="2" xfId="0" applyNumberFormat="1" applyFont="1" applyBorder="1" applyAlignment="1">
      <alignment horizontal="justify" vertical="top" wrapText="1"/>
    </xf>
    <xf numFmtId="0" fontId="1" fillId="3" borderId="1" xfId="0" applyFont="1" applyFill="1" applyBorder="1" applyAlignment="1">
      <alignment horizontal="left" vertical="top" wrapText="1"/>
    </xf>
    <xf numFmtId="0" fontId="3" fillId="3" borderId="6" xfId="0" applyFont="1" applyFill="1" applyBorder="1" applyAlignment="1">
      <alignment horizontal="center" vertical="center" wrapText="1"/>
    </xf>
    <xf numFmtId="0" fontId="25" fillId="5" borderId="0" xfId="0" applyFont="1" applyFill="1" applyAlignment="1">
      <alignment horizontal="center" vertical="top"/>
    </xf>
    <xf numFmtId="0" fontId="1" fillId="3" borderId="0" xfId="0" applyFont="1" applyFill="1" applyAlignment="1">
      <alignment horizontal="left"/>
    </xf>
    <xf numFmtId="0" fontId="1" fillId="3" borderId="0" xfId="0" applyFont="1" applyFill="1" applyAlignment="1">
      <alignment horizontal="justify" vertical="top" wrapText="1"/>
    </xf>
    <xf numFmtId="0" fontId="1" fillId="3" borderId="1" xfId="0" applyFont="1" applyFill="1" applyBorder="1"/>
    <xf numFmtId="0" fontId="2" fillId="3" borderId="1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xf numFmtId="2" fontId="1" fillId="3" borderId="0" xfId="0" applyNumberFormat="1" applyFont="1" applyFill="1" applyAlignment="1">
      <alignment horizontal="justify" vertical="top" wrapText="1"/>
    </xf>
    <xf numFmtId="0" fontId="1" fillId="3" borderId="0" xfId="0" applyFont="1" applyFill="1" applyAlignment="1">
      <alignment horizontal="right"/>
    </xf>
    <xf numFmtId="0" fontId="1" fillId="3" borderId="1" xfId="0" applyFont="1" applyFill="1" applyBorder="1" applyAlignment="1">
      <alignment horizontal="center" vertical="center"/>
    </xf>
    <xf numFmtId="49" fontId="3" fillId="3" borderId="1" xfId="0" applyNumberFormat="1" applyFont="1" applyFill="1" applyBorder="1" applyAlignment="1">
      <alignment horizontal="left" vertical="top" wrapText="1"/>
    </xf>
    <xf numFmtId="0" fontId="15" fillId="3" borderId="0" xfId="0" applyFont="1" applyFill="1" applyAlignment="1">
      <alignment vertical="center"/>
    </xf>
    <xf numFmtId="0" fontId="24" fillId="3" borderId="0" xfId="0" applyFont="1" applyFill="1" applyAlignment="1">
      <alignment horizontal="center" vertical="center"/>
    </xf>
    <xf numFmtId="0" fontId="2" fillId="3" borderId="0" xfId="0" applyFont="1" applyFill="1" applyAlignment="1">
      <alignment horizontal="right" vertical="center" wrapText="1"/>
    </xf>
    <xf numFmtId="0" fontId="2" fillId="3" borderId="14" xfId="0" applyFont="1" applyFill="1" applyBorder="1" applyAlignment="1">
      <alignment horizontal="right" vertical="center" wrapText="1"/>
    </xf>
    <xf numFmtId="0" fontId="1" fillId="3" borderId="2" xfId="0" applyFont="1" applyFill="1" applyBorder="1" applyAlignment="1">
      <alignment horizontal="center" vertical="center"/>
    </xf>
    <xf numFmtId="0" fontId="17" fillId="3" borderId="0" xfId="0" applyFont="1" applyFill="1" applyAlignment="1">
      <alignment horizontal="left"/>
    </xf>
    <xf numFmtId="0" fontId="15" fillId="3" borderId="0" xfId="0" applyFont="1" applyFill="1" applyAlignment="1">
      <alignment horizontal="center" vertical="center"/>
    </xf>
    <xf numFmtId="0" fontId="1" fillId="3" borderId="0" xfId="0" applyFont="1" applyFill="1" applyAlignment="1">
      <alignment horizontal="center" vertical="center"/>
    </xf>
    <xf numFmtId="0" fontId="3" fillId="3" borderId="14" xfId="0" applyFont="1" applyFill="1" applyBorder="1" applyAlignment="1">
      <alignment horizontal="justify" wrapText="1"/>
    </xf>
    <xf numFmtId="0" fontId="3" fillId="3" borderId="2" xfId="0" applyFont="1" applyFill="1" applyBorder="1" applyAlignment="1">
      <alignment horizontal="center" vertical="center"/>
    </xf>
    <xf numFmtId="0" fontId="3" fillId="3" borderId="14" xfId="0" applyFont="1" applyFill="1" applyBorder="1" applyAlignment="1">
      <alignment horizontal="justify"/>
    </xf>
    <xf numFmtId="0" fontId="18" fillId="3" borderId="0" xfId="0" applyFont="1" applyFill="1" applyAlignment="1">
      <alignment horizontal="left"/>
    </xf>
    <xf numFmtId="0" fontId="10" fillId="3" borderId="0" xfId="0" applyFont="1" applyFill="1" applyAlignment="1">
      <alignment horizontal="left"/>
    </xf>
    <xf numFmtId="0" fontId="3" fillId="3" borderId="0" xfId="0" applyFont="1" applyFill="1" applyAlignment="1">
      <alignment horizontal="left"/>
    </xf>
    <xf numFmtId="0" fontId="14" fillId="3" borderId="14" xfId="0" applyFont="1" applyFill="1" applyBorder="1" applyAlignment="1">
      <alignment horizontal="center" vertical="center"/>
    </xf>
    <xf numFmtId="2" fontId="1" fillId="3" borderId="14" xfId="0" applyNumberFormat="1" applyFont="1" applyFill="1" applyBorder="1" applyAlignment="1">
      <alignment horizontal="center" vertical="center"/>
    </xf>
    <xf numFmtId="0" fontId="3" fillId="3" borderId="0" xfId="0" applyFont="1" applyFill="1" applyAlignment="1">
      <alignment horizontal="right"/>
    </xf>
    <xf numFmtId="0" fontId="1" fillId="3" borderId="0" xfId="0" applyFont="1" applyFill="1" applyAlignment="1">
      <alignment horizontal="right" vertical="center" wrapText="1"/>
    </xf>
    <xf numFmtId="2" fontId="1" fillId="3" borderId="7" xfId="0" applyNumberFormat="1" applyFont="1" applyFill="1" applyBorder="1" applyAlignment="1">
      <alignment horizontal="center" vertical="center"/>
    </xf>
    <xf numFmtId="0" fontId="3" fillId="3" borderId="0" xfId="0" applyFont="1" applyFill="1" applyAlignment="1">
      <alignment horizontal="right" vertical="center" wrapText="1"/>
    </xf>
    <xf numFmtId="0" fontId="1" fillId="3" borderId="14" xfId="0" applyFont="1" applyFill="1" applyBorder="1" applyAlignment="1">
      <alignment horizontal="center" vertical="center"/>
    </xf>
    <xf numFmtId="0" fontId="22" fillId="3" borderId="0" xfId="0" applyFont="1" applyFill="1"/>
    <xf numFmtId="2" fontId="1" fillId="6" borderId="14" xfId="0" applyNumberFormat="1" applyFont="1" applyFill="1" applyBorder="1" applyAlignment="1">
      <alignment horizontal="center" vertical="center"/>
    </xf>
    <xf numFmtId="2" fontId="1" fillId="6" borderId="8" xfId="0" applyNumberFormat="1" applyFont="1" applyFill="1" applyBorder="1" applyAlignment="1">
      <alignment horizontal="center" vertical="center"/>
    </xf>
    <xf numFmtId="0" fontId="13" fillId="4" borderId="14" xfId="0" applyFont="1" applyFill="1" applyBorder="1" applyAlignment="1">
      <alignment horizontal="center" vertical="center"/>
    </xf>
    <xf numFmtId="0" fontId="1" fillId="3" borderId="0" xfId="0" applyFont="1" applyFill="1" applyAlignment="1">
      <alignment horizontal="center"/>
    </xf>
    <xf numFmtId="0" fontId="2" fillId="3" borderId="1" xfId="0" applyFont="1" applyFill="1" applyBorder="1" applyAlignment="1">
      <alignment horizontal="center" vertical="center" wrapText="1"/>
    </xf>
    <xf numFmtId="0" fontId="1" fillId="3" borderId="0" xfId="0" applyFont="1" applyFill="1" applyAlignment="1">
      <alignment horizontal="left"/>
    </xf>
    <xf numFmtId="0" fontId="12" fillId="2"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28" fillId="3" borderId="1" xfId="0" applyFont="1" applyFill="1" applyBorder="1" applyAlignment="1">
      <alignment horizontal="left" vertical="top" wrapText="1"/>
    </xf>
    <xf numFmtId="0" fontId="12" fillId="3" borderId="1" xfId="0" applyFont="1" applyFill="1" applyBorder="1" applyAlignment="1">
      <alignment vertical="top"/>
    </xf>
    <xf numFmtId="0" fontId="12" fillId="3" borderId="1" xfId="0" applyFont="1" applyFill="1" applyBorder="1" applyAlignment="1">
      <alignment vertical="top" wrapText="1"/>
    </xf>
    <xf numFmtId="0" fontId="3" fillId="2" borderId="1" xfId="0" applyFont="1" applyFill="1" applyBorder="1"/>
    <xf numFmtId="0" fontId="12" fillId="2" borderId="1" xfId="0" applyFont="1" applyFill="1" applyBorder="1"/>
    <xf numFmtId="0" fontId="12" fillId="3" borderId="0" xfId="0" applyFont="1" applyFill="1" applyBorder="1"/>
    <xf numFmtId="0" fontId="3" fillId="3" borderId="0" xfId="0" applyFont="1" applyFill="1" applyBorder="1"/>
    <xf numFmtId="0" fontId="11" fillId="3" borderId="1" xfId="0" applyFont="1" applyFill="1" applyBorder="1" applyAlignment="1">
      <alignment horizontal="center"/>
    </xf>
    <xf numFmtId="2" fontId="8" fillId="3" borderId="22" xfId="0" applyNumberFormat="1" applyFont="1" applyFill="1" applyBorder="1" applyAlignment="1">
      <alignment horizontal="center" vertical="center" wrapText="1"/>
    </xf>
    <xf numFmtId="2" fontId="8" fillId="3" borderId="8" xfId="0" applyNumberFormat="1" applyFont="1" applyFill="1" applyBorder="1" applyAlignment="1">
      <alignment horizontal="center" vertical="center" wrapText="1"/>
    </xf>
    <xf numFmtId="2" fontId="8" fillId="3" borderId="14" xfId="0" applyNumberFormat="1" applyFont="1" applyFill="1" applyBorder="1" applyAlignment="1">
      <alignment horizontal="center" vertical="center" wrapText="1"/>
    </xf>
    <xf numFmtId="0" fontId="3" fillId="3" borderId="0" xfId="0" applyFont="1" applyFill="1" applyAlignment="1">
      <alignment horizontal="justify" vertical="top" wrapText="1"/>
    </xf>
    <xf numFmtId="0" fontId="8" fillId="3" borderId="14"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1" fillId="3" borderId="0" xfId="0" applyFont="1" applyFill="1" applyAlignment="1">
      <alignment horizontal="justify" vertical="top" wrapText="1"/>
    </xf>
    <xf numFmtId="0" fontId="1" fillId="3" borderId="0" xfId="0" applyFont="1" applyFill="1" applyAlignment="1">
      <alignment horizontal="right" vertical="top"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3" xfId="0" applyFont="1" applyFill="1" applyBorder="1" applyAlignment="1">
      <alignment horizontal="justify" vertical="center" wrapText="1"/>
    </xf>
    <xf numFmtId="0" fontId="1" fillId="3" borderId="14" xfId="0" applyFont="1" applyFill="1" applyBorder="1" applyAlignment="1">
      <alignment horizontal="justify" vertical="center" wrapText="1"/>
    </xf>
    <xf numFmtId="0" fontId="3" fillId="3" borderId="12" xfId="0" applyFont="1" applyFill="1" applyBorder="1" applyAlignment="1">
      <alignment horizontal="justify" vertical="center"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justify" vertical="center" wrapText="1"/>
    </xf>
    <xf numFmtId="0" fontId="3" fillId="3" borderId="0" xfId="0" applyFont="1" applyFill="1" applyAlignment="1">
      <alignment horizontal="justify" vertical="top" wrapText="1"/>
    </xf>
    <xf numFmtId="0" fontId="2" fillId="3" borderId="9" xfId="0" applyFont="1" applyFill="1" applyBorder="1" applyAlignment="1">
      <alignment horizontal="right" vertical="center" wrapText="1"/>
    </xf>
    <xf numFmtId="0" fontId="1" fillId="2"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xf>
    <xf numFmtId="0" fontId="12" fillId="3" borderId="6" xfId="0" applyFont="1" applyFill="1" applyBorder="1" applyAlignment="1">
      <alignment horizontal="center" vertical="top"/>
    </xf>
    <xf numFmtId="0" fontId="12" fillId="3" borderId="1" xfId="0" applyFont="1" applyFill="1" applyBorder="1" applyAlignment="1">
      <alignment horizontal="center" vertical="top"/>
    </xf>
    <xf numFmtId="49" fontId="12" fillId="3" borderId="1" xfId="0" applyNumberFormat="1" applyFont="1" applyFill="1" applyBorder="1" applyAlignment="1">
      <alignment horizontal="center" vertical="top" wrapText="1"/>
    </xf>
    <xf numFmtId="49" fontId="3" fillId="3" borderId="1" xfId="0" applyNumberFormat="1" applyFont="1" applyFill="1" applyBorder="1" applyAlignment="1">
      <alignment vertical="top" wrapText="1"/>
    </xf>
    <xf numFmtId="49" fontId="3" fillId="3" borderId="1" xfId="0" applyNumberFormat="1" applyFont="1" applyFill="1" applyBorder="1" applyAlignment="1">
      <alignment horizontal="center" vertical="top" wrapText="1"/>
    </xf>
    <xf numFmtId="0" fontId="1" fillId="3" borderId="1" xfId="0" applyFont="1" applyFill="1" applyBorder="1" applyAlignment="1">
      <alignment vertical="top"/>
    </xf>
    <xf numFmtId="0" fontId="1" fillId="3" borderId="0" xfId="0" applyFont="1" applyFill="1" applyAlignment="1">
      <alignment horizontal="justify" wrapText="1"/>
    </xf>
    <xf numFmtId="0" fontId="1" fillId="3" borderId="0" xfId="0" applyFont="1" applyFill="1" applyAlignment="1">
      <alignment horizontal="justify" vertical="top" wrapText="1"/>
    </xf>
    <xf numFmtId="0" fontId="1" fillId="3" borderId="0" xfId="0" applyFont="1" applyFill="1" applyAlignment="1">
      <alignment horizontal="right" vertical="top" wrapText="1"/>
    </xf>
    <xf numFmtId="0" fontId="6" fillId="3" borderId="9" xfId="0" applyFont="1" applyFill="1" applyBorder="1" applyAlignment="1">
      <alignment vertical="center" wrapText="1"/>
    </xf>
    <xf numFmtId="0" fontId="6" fillId="3" borderId="10" xfId="0" applyFont="1" applyFill="1" applyBorder="1" applyAlignment="1">
      <alignment vertical="center" wrapText="1"/>
    </xf>
    <xf numFmtId="0" fontId="6" fillId="3" borderId="11" xfId="0" applyFont="1" applyFill="1" applyBorder="1" applyAlignment="1">
      <alignment vertical="center" wrapText="1"/>
    </xf>
    <xf numFmtId="0" fontId="2" fillId="3" borderId="13"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1" fillId="3" borderId="0" xfId="0" applyFont="1" applyFill="1" applyAlignment="1">
      <alignment horizontal="justify"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1" fillId="3" borderId="0" xfId="0" applyFont="1" applyFill="1" applyAlignment="1">
      <alignment horizontal="left" vertical="center"/>
    </xf>
    <xf numFmtId="0" fontId="31" fillId="3" borderId="0" xfId="0" applyFont="1" applyFill="1" applyAlignment="1">
      <alignment horizontal="center"/>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justify" wrapText="1"/>
    </xf>
    <xf numFmtId="0" fontId="1" fillId="3" borderId="4" xfId="0" applyFont="1" applyFill="1" applyBorder="1" applyAlignment="1">
      <alignment horizontal="justify" wrapText="1"/>
    </xf>
    <xf numFmtId="0" fontId="1" fillId="3" borderId="2" xfId="0" applyFont="1" applyFill="1" applyBorder="1" applyAlignment="1">
      <alignment horizontal="justify" wrapText="1"/>
    </xf>
    <xf numFmtId="0" fontId="3" fillId="3" borderId="0" xfId="0" applyFont="1" applyFill="1" applyAlignment="1">
      <alignment horizontal="left" vertical="top"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3" borderId="16" xfId="0" applyFont="1" applyFill="1" applyBorder="1" applyAlignment="1">
      <alignment horizontal="justify" wrapText="1"/>
    </xf>
    <xf numFmtId="0" fontId="3" fillId="3" borderId="17" xfId="0" applyFont="1" applyFill="1" applyBorder="1" applyAlignment="1">
      <alignment horizontal="justify" wrapText="1"/>
    </xf>
    <xf numFmtId="0" fontId="2" fillId="3" borderId="0" xfId="0" applyFont="1" applyFill="1" applyAlignment="1">
      <alignment horizontal="left"/>
    </xf>
    <xf numFmtId="0" fontId="2" fillId="3" borderId="6"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15" xfId="0" applyFont="1" applyFill="1" applyBorder="1" applyAlignment="1">
      <alignment horizontal="justify" vertical="top" wrapText="1"/>
    </xf>
    <xf numFmtId="0" fontId="3" fillId="3" borderId="18" xfId="0" applyFont="1" applyFill="1" applyBorder="1" applyAlignment="1">
      <alignment horizontal="justify" vertical="top" wrapText="1"/>
    </xf>
    <xf numFmtId="0" fontId="1" fillId="3" borderId="15" xfId="0" applyFont="1" applyFill="1" applyBorder="1" applyAlignment="1">
      <alignment horizontal="justify" vertical="top" wrapText="1"/>
    </xf>
    <xf numFmtId="0" fontId="1" fillId="3" borderId="18" xfId="0" applyFont="1" applyFill="1" applyBorder="1" applyAlignment="1">
      <alignment horizontal="justify" vertical="top" wrapText="1"/>
    </xf>
    <xf numFmtId="0" fontId="1" fillId="3" borderId="19" xfId="0" applyFont="1" applyFill="1" applyBorder="1" applyAlignment="1">
      <alignment horizontal="justify" vertical="top" wrapText="1"/>
    </xf>
    <xf numFmtId="0" fontId="1" fillId="3" borderId="20" xfId="0" applyFont="1" applyFill="1" applyBorder="1" applyAlignment="1">
      <alignment horizontal="justify" vertical="top" wrapText="1"/>
    </xf>
    <xf numFmtId="0" fontId="1" fillId="3" borderId="0" xfId="0" applyFont="1" applyFill="1" applyAlignment="1">
      <alignment vertical="top" wrapText="1"/>
    </xf>
    <xf numFmtId="0" fontId="3" fillId="3" borderId="0" xfId="0" applyFont="1" applyFill="1" applyAlignment="1">
      <alignment horizontal="justify" vertical="top" wrapText="1"/>
    </xf>
    <xf numFmtId="0" fontId="25" fillId="5" borderId="0" xfId="0" applyFont="1" applyFill="1" applyAlignment="1">
      <alignment horizontal="justify" vertical="top" wrapText="1"/>
    </xf>
    <xf numFmtId="0" fontId="3" fillId="3" borderId="0" xfId="0" applyFont="1" applyFill="1" applyAlignment="1">
      <alignment horizontal="justify" vertical="top"/>
    </xf>
    <xf numFmtId="0" fontId="1" fillId="5" borderId="0" xfId="0" applyFont="1" applyFill="1" applyAlignment="1">
      <alignment horizontal="justify" vertical="top" wrapText="1"/>
    </xf>
    <xf numFmtId="0" fontId="4" fillId="3" borderId="0" xfId="0" applyFont="1" applyFill="1" applyAlignment="1">
      <alignment horizontal="center"/>
    </xf>
    <xf numFmtId="0" fontId="1" fillId="3" borderId="3" xfId="0" applyFont="1" applyFill="1" applyBorder="1" applyAlignment="1">
      <alignment vertical="top" wrapText="1"/>
    </xf>
    <xf numFmtId="0" fontId="1" fillId="3" borderId="2" xfId="0" applyFont="1" applyFill="1" applyBorder="1" applyAlignment="1">
      <alignment vertical="top" wrapText="1"/>
    </xf>
    <xf numFmtId="0" fontId="1" fillId="3" borderId="6" xfId="0" applyFont="1" applyFill="1" applyBorder="1" applyAlignment="1">
      <alignment vertical="top" wrapText="1"/>
    </xf>
    <xf numFmtId="0" fontId="1" fillId="3" borderId="24" xfId="0" applyFont="1" applyFill="1" applyBorder="1" applyAlignment="1">
      <alignment vertical="top" wrapText="1"/>
    </xf>
    <xf numFmtId="0" fontId="1" fillId="3" borderId="7" xfId="0" applyFont="1" applyFill="1" applyBorder="1" applyAlignment="1">
      <alignment vertical="top" wrapText="1"/>
    </xf>
    <xf numFmtId="49" fontId="12" fillId="3" borderId="6" xfId="0" applyNumberFormat="1" applyFont="1" applyFill="1" applyBorder="1" applyAlignment="1">
      <alignment horizontal="center" vertical="top" wrapText="1"/>
    </xf>
    <xf numFmtId="49" fontId="12" fillId="3" borderId="24" xfId="0" applyNumberFormat="1" applyFont="1" applyFill="1" applyBorder="1" applyAlignment="1">
      <alignment horizontal="center" vertical="top" wrapText="1"/>
    </xf>
    <xf numFmtId="49" fontId="12" fillId="3" borderId="7" xfId="0" applyNumberFormat="1" applyFont="1" applyFill="1" applyBorder="1" applyAlignment="1">
      <alignment horizontal="center" vertical="top" wrapText="1"/>
    </xf>
    <xf numFmtId="0" fontId="1" fillId="3" borderId="1" xfId="0" applyFont="1" applyFill="1" applyBorder="1" applyAlignment="1">
      <alignment vertical="top" wrapText="1"/>
    </xf>
    <xf numFmtId="49" fontId="3" fillId="3" borderId="1" xfId="0" applyNumberFormat="1" applyFont="1" applyFill="1" applyBorder="1" applyAlignment="1">
      <alignment horizontal="center" vertical="top" wrapText="1"/>
    </xf>
    <xf numFmtId="49" fontId="3" fillId="3" borderId="6" xfId="0" applyNumberFormat="1" applyFont="1" applyFill="1" applyBorder="1" applyAlignment="1">
      <alignment horizontal="center" vertical="top" wrapText="1"/>
    </xf>
    <xf numFmtId="49" fontId="3" fillId="3" borderId="24" xfId="0" applyNumberFormat="1" applyFont="1" applyFill="1" applyBorder="1" applyAlignment="1">
      <alignment horizontal="center" vertical="top" wrapText="1"/>
    </xf>
    <xf numFmtId="49" fontId="3" fillId="3" borderId="7" xfId="0" applyNumberFormat="1" applyFont="1" applyFill="1" applyBorder="1" applyAlignment="1">
      <alignment horizontal="center" vertical="top" wrapText="1"/>
    </xf>
    <xf numFmtId="0" fontId="12" fillId="3" borderId="0" xfId="0" applyFont="1" applyFill="1" applyAlignment="1">
      <alignment horizontal="right"/>
    </xf>
    <xf numFmtId="0" fontId="11" fillId="3" borderId="0" xfId="0" applyFont="1" applyFill="1" applyAlignment="1">
      <alignment horizontal="left" wrapText="1"/>
    </xf>
    <xf numFmtId="49" fontId="3" fillId="3" borderId="6" xfId="0" applyNumberFormat="1" applyFont="1" applyFill="1" applyBorder="1" applyAlignment="1">
      <alignment vertical="top" wrapText="1"/>
    </xf>
    <xf numFmtId="49" fontId="3" fillId="3" borderId="24" xfId="0" applyNumberFormat="1" applyFont="1" applyFill="1" applyBorder="1" applyAlignment="1">
      <alignment vertical="top" wrapText="1"/>
    </xf>
    <xf numFmtId="49" fontId="3" fillId="3" borderId="7" xfId="0" applyNumberFormat="1" applyFont="1" applyFill="1" applyBorder="1" applyAlignment="1">
      <alignment vertical="top" wrapText="1"/>
    </xf>
    <xf numFmtId="0" fontId="12" fillId="3" borderId="6" xfId="0" applyFont="1" applyFill="1" applyBorder="1" applyAlignment="1">
      <alignment vertical="top" wrapText="1"/>
    </xf>
    <xf numFmtId="0" fontId="12" fillId="3" borderId="24" xfId="0" applyFont="1" applyFill="1" applyBorder="1" applyAlignment="1">
      <alignment vertical="top" wrapText="1"/>
    </xf>
    <xf numFmtId="0" fontId="12" fillId="3" borderId="7" xfId="0" applyFont="1" applyFill="1" applyBorder="1" applyAlignment="1">
      <alignment vertical="top" wrapText="1"/>
    </xf>
    <xf numFmtId="0" fontId="12" fillId="3" borderId="6" xfId="0" applyFont="1" applyFill="1" applyBorder="1" applyAlignment="1">
      <alignment horizontal="center" vertical="top"/>
    </xf>
    <xf numFmtId="0" fontId="12" fillId="3" borderId="24" xfId="0" applyFont="1" applyFill="1" applyBorder="1" applyAlignment="1">
      <alignment horizontal="center" vertical="top"/>
    </xf>
    <xf numFmtId="0" fontId="12" fillId="3" borderId="7" xfId="0" applyFont="1" applyFill="1" applyBorder="1" applyAlignment="1">
      <alignment horizontal="center" vertical="top"/>
    </xf>
    <xf numFmtId="0" fontId="12" fillId="3" borderId="6" xfId="0" applyFont="1" applyFill="1" applyBorder="1" applyAlignment="1">
      <alignment vertical="top"/>
    </xf>
    <xf numFmtId="0" fontId="12" fillId="3" borderId="7" xfId="0" applyFont="1" applyFill="1" applyBorder="1" applyAlignment="1">
      <alignment vertical="top"/>
    </xf>
    <xf numFmtId="0" fontId="12" fillId="3" borderId="6" xfId="0" applyFont="1" applyFill="1" applyBorder="1" applyAlignment="1">
      <alignment horizontal="left" vertical="top" wrapText="1"/>
    </xf>
    <xf numFmtId="0" fontId="12" fillId="3" borderId="24"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3" xfId="0" applyFont="1" applyFill="1" applyBorder="1" applyAlignment="1">
      <alignment horizontal="left" vertical="top" wrapText="1"/>
    </xf>
    <xf numFmtId="0" fontId="12" fillId="3" borderId="2" xfId="0" applyFont="1" applyFill="1" applyBorder="1" applyAlignment="1">
      <alignment horizontal="left" vertical="top" wrapText="1"/>
    </xf>
    <xf numFmtId="0" fontId="1" fillId="3" borderId="0" xfId="0" applyFont="1" applyFill="1" applyAlignment="1">
      <alignment horizontal="left"/>
    </xf>
    <xf numFmtId="0" fontId="26" fillId="3" borderId="0" xfId="0" applyFont="1" applyFill="1" applyAlignment="1">
      <alignment horizontal="left"/>
    </xf>
    <xf numFmtId="0" fontId="15" fillId="3" borderId="0" xfId="0" applyFont="1" applyFill="1" applyAlignment="1">
      <alignment horizontal="center" vertical="center"/>
    </xf>
  </cellXfs>
  <cellStyles count="1">
    <cellStyle name="Įprastas" xfId="0" builtinId="0"/>
  </cellStyles>
  <dxfs count="2">
    <dxf>
      <font>
        <color rgb="FF006100"/>
      </font>
      <fill>
        <patternFill>
          <bgColor rgb="FFC6EFCE"/>
        </patternFill>
      </fill>
    </dxf>
    <dxf>
      <font>
        <color auto="1"/>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2758186</xdr:colOff>
      <xdr:row>47</xdr:row>
      <xdr:rowOff>12731</xdr:rowOff>
    </xdr:from>
    <xdr:ext cx="1515863" cy="792718"/>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9A283D50-A21C-4FFF-A678-06D8E1C8C272}"/>
                </a:ext>
              </a:extLst>
            </xdr:cNvPr>
            <xdr:cNvSpPr txBox="1"/>
          </xdr:nvSpPr>
          <xdr:spPr>
            <a:xfrm>
              <a:off x="3701161" y="13442981"/>
              <a:ext cx="1515863" cy="7927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600" b="0" i="1">
                        <a:latin typeface="Cambria Math" panose="02040503050406030204" pitchFamily="18" charset="0"/>
                      </a:rPr>
                      <m:t>𝑇</m:t>
                    </m:r>
                    <m:r>
                      <a:rPr lang="en-US" sz="1600" i="1">
                        <a:latin typeface="Cambria Math" panose="02040503050406030204" pitchFamily="18" charset="0"/>
                      </a:rPr>
                      <m:t>=</m:t>
                    </m:r>
                    <m:d>
                      <m:dPr>
                        <m:ctrlPr>
                          <a:rPr lang="en-US" sz="1600" i="1">
                            <a:latin typeface="Cambria Math" panose="02040503050406030204" pitchFamily="18" charset="0"/>
                          </a:rPr>
                        </m:ctrlPr>
                      </m:dPr>
                      <m:e>
                        <m:nary>
                          <m:naryPr>
                            <m:chr m:val="∑"/>
                            <m:ctrlPr>
                              <a:rPr lang="en-US" sz="1600" i="1">
                                <a:latin typeface="Cambria Math" panose="02040503050406030204" pitchFamily="18" charset="0"/>
                              </a:rPr>
                            </m:ctrlPr>
                          </m:naryPr>
                          <m:sub>
                            <m:r>
                              <m:rPr>
                                <m:brk m:alnAt="23"/>
                              </m:rPr>
                              <a:rPr lang="lt-LT" sz="1600" b="0" i="1">
                                <a:latin typeface="Cambria Math" panose="02040503050406030204" pitchFamily="18" charset="0"/>
                              </a:rPr>
                              <m:t>𝑖</m:t>
                            </m:r>
                            <m:r>
                              <a:rPr lang="en-US" sz="1600" b="0" i="1">
                                <a:latin typeface="Cambria Math" panose="02040503050406030204" pitchFamily="18" charset="0"/>
                              </a:rPr>
                              <m:t>=</m:t>
                            </m:r>
                            <m:r>
                              <a:rPr lang="lt-LT" sz="1600" b="0" i="1">
                                <a:latin typeface="Cambria Math" panose="02040503050406030204" pitchFamily="18" charset="0"/>
                              </a:rPr>
                              <m:t>1</m:t>
                            </m:r>
                          </m:sub>
                          <m:sup>
                            <m:r>
                              <a:rPr lang="en-US" sz="1600" b="0" i="1">
                                <a:latin typeface="Cambria Math" panose="02040503050406030204" pitchFamily="18" charset="0"/>
                              </a:rPr>
                              <m:t>5</m:t>
                            </m:r>
                          </m:sup>
                          <m:e>
                            <m:sSub>
                              <m:sSubPr>
                                <m:ctrlPr>
                                  <a:rPr lang="en-US" sz="1600" i="1">
                                    <a:latin typeface="Cambria Math" panose="02040503050406030204" pitchFamily="18" charset="0"/>
                                  </a:rPr>
                                </m:ctrlPr>
                              </m:sSubPr>
                              <m:e>
                                <m:r>
                                  <a:rPr lang="en-US" sz="1600" b="0" i="1">
                                    <a:latin typeface="Cambria Math" panose="02040503050406030204" pitchFamily="18" charset="0"/>
                                  </a:rPr>
                                  <m:t>𝑇</m:t>
                                </m:r>
                              </m:e>
                              <m:sub>
                                <m:r>
                                  <a:rPr lang="en-US" sz="1600" b="0" i="1">
                                    <a:latin typeface="Cambria Math" panose="02040503050406030204" pitchFamily="18" charset="0"/>
                                  </a:rPr>
                                  <m:t>𝑖</m:t>
                                </m:r>
                              </m:sub>
                            </m:sSub>
                          </m:e>
                        </m:nary>
                      </m:e>
                    </m:d>
                    <m:r>
                      <a:rPr lang="en-US" sz="1600" b="0" i="1">
                        <a:latin typeface="Cambria Math" panose="02040503050406030204" pitchFamily="18" charset="0"/>
                      </a:rPr>
                      <m:t>𝑥</m:t>
                    </m:r>
                    <m:r>
                      <a:rPr lang="en-US" sz="1600" b="0" i="1">
                        <a:latin typeface="Cambria Math" panose="02040503050406030204" pitchFamily="18" charset="0"/>
                      </a:rPr>
                      <m:t> </m:t>
                    </m:r>
                    <m:r>
                      <a:rPr lang="en-US" sz="1600" b="0" i="1">
                        <a:latin typeface="Cambria Math" panose="02040503050406030204" pitchFamily="18" charset="0"/>
                      </a:rPr>
                      <m:t>𝑌</m:t>
                    </m:r>
                  </m:oMath>
                </m:oMathPara>
              </a14:m>
              <a:endParaRPr lang="en-US" sz="1100"/>
            </a:p>
          </xdr:txBody>
        </xdr:sp>
      </mc:Choice>
      <mc:Fallback xmlns="">
        <xdr:sp macro="" textlink="">
          <xdr:nvSpPr>
            <xdr:cNvPr id="13" name="TextBox 12">
              <a:extLst>
                <a:ext uri="{FF2B5EF4-FFF2-40B4-BE49-F238E27FC236}">
                  <a16:creationId xmlns:a16="http://schemas.microsoft.com/office/drawing/2014/main" id="{9A283D50-A21C-4FFF-A678-06D8E1C8C272}"/>
                </a:ext>
              </a:extLst>
            </xdr:cNvPr>
            <xdr:cNvSpPr txBox="1"/>
          </xdr:nvSpPr>
          <xdr:spPr>
            <a:xfrm>
              <a:off x="3701161" y="13442981"/>
              <a:ext cx="1515863" cy="7927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600" b="0" i="0">
                  <a:latin typeface="Cambria Math" panose="02040503050406030204" pitchFamily="18" charset="0"/>
                </a:rPr>
                <a:t>𝑇</a:t>
              </a:r>
              <a:r>
                <a:rPr lang="en-US" sz="1600" i="0">
                  <a:latin typeface="Cambria Math" panose="02040503050406030204" pitchFamily="18" charset="0"/>
                </a:rPr>
                <a:t>=(∑</a:t>
              </a:r>
              <a:r>
                <a:rPr lang="lt-LT" sz="1600" b="0" i="0">
                  <a:latin typeface="Cambria Math" panose="02040503050406030204" pitchFamily="18" charset="0"/>
                </a:rPr>
                <a:t>_</a:t>
              </a:r>
              <a:r>
                <a:rPr lang="en-US" sz="1600" b="0" i="0">
                  <a:latin typeface="Cambria Math" panose="02040503050406030204" pitchFamily="18" charset="0"/>
                </a:rPr>
                <a:t>(</a:t>
              </a:r>
              <a:r>
                <a:rPr lang="lt-LT" sz="1600" b="0" i="0">
                  <a:latin typeface="Cambria Math" panose="02040503050406030204" pitchFamily="18" charset="0"/>
                </a:rPr>
                <a:t>𝑖</a:t>
              </a:r>
              <a:r>
                <a:rPr lang="en-US" sz="1600" b="0" i="0">
                  <a:latin typeface="Cambria Math" panose="02040503050406030204" pitchFamily="18" charset="0"/>
                </a:rPr>
                <a:t>=</a:t>
              </a:r>
              <a:r>
                <a:rPr lang="lt-LT" sz="1600" b="0" i="0">
                  <a:latin typeface="Cambria Math" panose="02040503050406030204" pitchFamily="18" charset="0"/>
                </a:rPr>
                <a:t>1</a:t>
              </a:r>
              <a:r>
                <a:rPr lang="en-US" sz="1600" b="0" i="0">
                  <a:latin typeface="Cambria Math" panose="02040503050406030204" pitchFamily="18" charset="0"/>
                </a:rPr>
                <a:t>)^5▒𝑇_𝑖 )𝑥 𝑌</a:t>
              </a:r>
              <a:endParaRPr lang="en-US" sz="1100"/>
            </a:p>
          </xdr:txBody>
        </xdr:sp>
      </mc:Fallback>
    </mc:AlternateContent>
    <xdr:clientData/>
  </xdr:oneCellAnchor>
  <xdr:twoCellAnchor>
    <xdr:from>
      <xdr:col>2</xdr:col>
      <xdr:colOff>2939415</xdr:colOff>
      <xdr:row>28</xdr:row>
      <xdr:rowOff>97790</xdr:rowOff>
    </xdr:from>
    <xdr:to>
      <xdr:col>3</xdr:col>
      <xdr:colOff>1167765</xdr:colOff>
      <xdr:row>30</xdr:row>
      <xdr:rowOff>69215</xdr:rowOff>
    </xdr:to>
    <xdr:pic>
      <xdr:nvPicPr>
        <xdr:cNvPr id="15" name="Picture 14">
          <a:extLst>
            <a:ext uri="{FF2B5EF4-FFF2-40B4-BE49-F238E27FC236}">
              <a16:creationId xmlns:a16="http://schemas.microsoft.com/office/drawing/2014/main" id="{CB7DF412-F836-47C1-AE11-2A586D5359D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26535" y="17207230"/>
          <a:ext cx="1316990" cy="37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9"/>
  <sheetViews>
    <sheetView zoomScaleNormal="100" workbookViewId="0">
      <selection activeCell="G8" sqref="G8"/>
    </sheetView>
  </sheetViews>
  <sheetFormatPr defaultColWidth="9.140625" defaultRowHeight="15.75" x14ac:dyDescent="0.25"/>
  <cols>
    <col min="1" max="1" width="9.140625" style="2"/>
    <col min="2" max="2" width="5" style="2" customWidth="1"/>
    <col min="3" max="3" width="41.42578125" style="2" customWidth="1"/>
    <col min="4" max="4" width="17" style="2" customWidth="1"/>
    <col min="5" max="5" width="5.85546875" style="2" customWidth="1"/>
    <col min="6" max="6" width="10.85546875" style="2" customWidth="1"/>
    <col min="7" max="8" width="11.7109375" style="2" customWidth="1"/>
    <col min="9" max="9" width="20.28515625" style="2" customWidth="1"/>
    <col min="10" max="16384" width="9.140625" style="2"/>
  </cols>
  <sheetData>
    <row r="1" spans="2:8" ht="18.75" x14ac:dyDescent="0.3">
      <c r="B1" s="10" t="s">
        <v>5</v>
      </c>
      <c r="C1" s="11"/>
      <c r="D1" s="11"/>
      <c r="E1" s="11"/>
      <c r="F1" s="11"/>
    </row>
    <row r="2" spans="2:8" ht="18.75" x14ac:dyDescent="0.3">
      <c r="B2" s="10"/>
      <c r="C2" s="11"/>
      <c r="D2" s="11"/>
      <c r="E2" s="11"/>
      <c r="F2" s="11"/>
    </row>
    <row r="3" spans="2:8" ht="30.75" customHeight="1" x14ac:dyDescent="0.25">
      <c r="B3" s="128" t="s">
        <v>6</v>
      </c>
      <c r="C3" s="128"/>
      <c r="D3" s="128"/>
      <c r="E3" s="128"/>
      <c r="F3" s="128"/>
      <c r="G3" s="128"/>
      <c r="H3" s="128"/>
    </row>
    <row r="4" spans="2:8" ht="30.75" customHeight="1" x14ac:dyDescent="0.25">
      <c r="B4" s="128" t="s">
        <v>7</v>
      </c>
      <c r="C4" s="128"/>
      <c r="D4" s="128"/>
      <c r="E4" s="128"/>
      <c r="F4" s="128"/>
      <c r="G4" s="128"/>
      <c r="H4" s="128"/>
    </row>
    <row r="5" spans="2:8" x14ac:dyDescent="0.25">
      <c r="B5" s="133" t="s">
        <v>113</v>
      </c>
      <c r="C5" s="133"/>
      <c r="D5" s="133"/>
      <c r="E5" s="133"/>
      <c r="F5" s="133"/>
      <c r="G5" s="133"/>
      <c r="H5" s="133"/>
    </row>
    <row r="7" spans="2:8" x14ac:dyDescent="0.25">
      <c r="B7" s="2" t="s">
        <v>8</v>
      </c>
    </row>
    <row r="8" spans="2:8" x14ac:dyDescent="0.25">
      <c r="C8" s="40" t="s">
        <v>9</v>
      </c>
      <c r="D8" s="87">
        <v>70</v>
      </c>
    </row>
    <row r="9" spans="2:8" x14ac:dyDescent="0.25">
      <c r="C9" s="40" t="s">
        <v>10</v>
      </c>
      <c r="D9" s="87">
        <v>30</v>
      </c>
    </row>
    <row r="11" spans="2:8" x14ac:dyDescent="0.25">
      <c r="B11" s="2" t="s">
        <v>11</v>
      </c>
    </row>
    <row r="12" spans="2:8" ht="16.5" thickBot="1" x14ac:dyDescent="0.3"/>
    <row r="13" spans="2:8" ht="67.5" customHeight="1" thickBot="1" x14ac:dyDescent="0.3">
      <c r="B13" s="129" t="s">
        <v>12</v>
      </c>
      <c r="C13" s="121"/>
      <c r="D13" s="121"/>
      <c r="E13" s="121"/>
      <c r="F13" s="122"/>
      <c r="G13" s="129" t="s">
        <v>13</v>
      </c>
      <c r="H13" s="122"/>
    </row>
    <row r="14" spans="2:8" ht="16.5" thickBot="1" x14ac:dyDescent="0.3">
      <c r="B14" s="130" t="s">
        <v>14</v>
      </c>
      <c r="C14" s="131"/>
      <c r="D14" s="131"/>
      <c r="E14" s="131"/>
      <c r="F14" s="132"/>
      <c r="G14" s="42" t="s">
        <v>15</v>
      </c>
      <c r="H14" s="41">
        <f>D8</f>
        <v>70</v>
      </c>
    </row>
    <row r="15" spans="2:8" ht="16.5" thickBot="1" x14ac:dyDescent="0.3">
      <c r="B15" s="116" t="s">
        <v>16</v>
      </c>
      <c r="C15" s="117"/>
      <c r="D15" s="117"/>
      <c r="E15" s="117"/>
      <c r="F15" s="118"/>
      <c r="G15" s="42" t="s">
        <v>17</v>
      </c>
      <c r="H15" s="41">
        <f>D9</f>
        <v>30</v>
      </c>
    </row>
    <row r="16" spans="2:8" ht="16.5" customHeight="1" thickBot="1" x14ac:dyDescent="0.3">
      <c r="B16" s="43" t="s">
        <v>18</v>
      </c>
      <c r="C16" s="44" t="s">
        <v>19</v>
      </c>
      <c r="D16" s="44" t="s">
        <v>20</v>
      </c>
      <c r="E16" s="119" t="s">
        <v>21</v>
      </c>
      <c r="F16" s="120"/>
      <c r="G16" s="121"/>
      <c r="H16" s="122"/>
    </row>
    <row r="17" spans="2:9" ht="48" thickBot="1" x14ac:dyDescent="0.3">
      <c r="B17" s="27" t="s">
        <v>22</v>
      </c>
      <c r="C17" s="98" t="s">
        <v>138</v>
      </c>
      <c r="D17" s="25" t="s">
        <v>23</v>
      </c>
      <c r="E17" s="92" t="s">
        <v>24</v>
      </c>
      <c r="F17" s="88">
        <v>0.2</v>
      </c>
      <c r="G17" s="123" t="s">
        <v>25</v>
      </c>
      <c r="H17" s="124"/>
      <c r="I17" s="19"/>
    </row>
    <row r="18" spans="2:9" s="29" customFormat="1" ht="32.25" thickBot="1" x14ac:dyDescent="0.3">
      <c r="B18" s="25" t="s">
        <v>26</v>
      </c>
      <c r="C18" s="99" t="s">
        <v>139</v>
      </c>
      <c r="D18" s="31" t="s">
        <v>23</v>
      </c>
      <c r="E18" s="93" t="s">
        <v>27</v>
      </c>
      <c r="F18" s="90">
        <v>0.2</v>
      </c>
      <c r="G18" s="126" t="s">
        <v>25</v>
      </c>
      <c r="H18" s="127"/>
      <c r="I18" s="33"/>
    </row>
    <row r="19" spans="2:9" s="29" customFormat="1" ht="32.25" thickBot="1" x14ac:dyDescent="0.3">
      <c r="B19" s="28" t="s">
        <v>28</v>
      </c>
      <c r="C19" s="100" t="s">
        <v>140</v>
      </c>
      <c r="D19" s="25" t="s">
        <v>23</v>
      </c>
      <c r="E19" s="92" t="s">
        <v>29</v>
      </c>
      <c r="F19" s="89">
        <v>0.2</v>
      </c>
      <c r="G19" s="125" t="s">
        <v>25</v>
      </c>
      <c r="H19" s="124"/>
      <c r="I19" s="33"/>
    </row>
    <row r="20" spans="2:9" ht="48" thickBot="1" x14ac:dyDescent="0.3">
      <c r="B20" s="28" t="s">
        <v>30</v>
      </c>
      <c r="C20" s="100" t="s">
        <v>141</v>
      </c>
      <c r="D20" s="25" t="s">
        <v>23</v>
      </c>
      <c r="E20" s="92" t="s">
        <v>31</v>
      </c>
      <c r="F20" s="89">
        <v>0.2</v>
      </c>
      <c r="G20" s="125" t="s">
        <v>25</v>
      </c>
      <c r="H20" s="124"/>
      <c r="I20" s="33"/>
    </row>
    <row r="21" spans="2:9" ht="63.75" thickBot="1" x14ac:dyDescent="0.3">
      <c r="B21" s="97" t="s">
        <v>114</v>
      </c>
      <c r="C21" s="102" t="s">
        <v>142</v>
      </c>
      <c r="D21" s="96" t="s">
        <v>23</v>
      </c>
      <c r="E21" s="92" t="s">
        <v>115</v>
      </c>
      <c r="F21" s="90">
        <v>0.2</v>
      </c>
      <c r="G21" s="125" t="s">
        <v>25</v>
      </c>
      <c r="H21" s="124"/>
      <c r="I21" s="33"/>
    </row>
    <row r="23" spans="2:9" ht="33.75" customHeight="1" x14ac:dyDescent="0.25">
      <c r="B23" s="113" t="s">
        <v>107</v>
      </c>
      <c r="C23" s="113"/>
      <c r="D23" s="113"/>
      <c r="E23" s="113"/>
      <c r="F23" s="113"/>
      <c r="G23" s="113"/>
      <c r="H23" s="113"/>
    </row>
    <row r="25" spans="2:9" ht="31.5" customHeight="1" x14ac:dyDescent="0.25">
      <c r="B25" s="113" t="s">
        <v>108</v>
      </c>
      <c r="C25" s="113"/>
      <c r="D25" s="113"/>
      <c r="E25" s="113"/>
      <c r="F25" s="113"/>
      <c r="G25" s="113"/>
      <c r="H25" s="113"/>
    </row>
    <row r="26" spans="2:9" x14ac:dyDescent="0.25">
      <c r="D26" s="45" t="s">
        <v>32</v>
      </c>
    </row>
    <row r="28" spans="2:9" ht="31.5" customHeight="1" x14ac:dyDescent="0.25">
      <c r="B28" s="113" t="s">
        <v>110</v>
      </c>
      <c r="C28" s="113"/>
      <c r="D28" s="113"/>
      <c r="E28" s="113"/>
      <c r="F28" s="113"/>
      <c r="G28" s="113"/>
      <c r="H28" s="113"/>
    </row>
    <row r="32" spans="2:9" ht="30.75" customHeight="1" x14ac:dyDescent="0.25">
      <c r="B32" s="113" t="s">
        <v>143</v>
      </c>
      <c r="C32" s="113"/>
      <c r="D32" s="113"/>
      <c r="E32" s="113"/>
      <c r="F32" s="113"/>
      <c r="G32" s="113"/>
      <c r="H32" s="113"/>
    </row>
    <row r="33" spans="2:8" x14ac:dyDescent="0.25">
      <c r="B33" s="114" t="s">
        <v>33</v>
      </c>
      <c r="C33" s="114"/>
      <c r="D33" s="114"/>
      <c r="E33" s="114"/>
      <c r="F33" s="114"/>
      <c r="G33" s="114"/>
      <c r="H33" s="114"/>
    </row>
    <row r="34" spans="2:8" x14ac:dyDescent="0.25">
      <c r="B34" s="115" t="s">
        <v>34</v>
      </c>
      <c r="C34" s="115"/>
      <c r="D34" s="46">
        <f>F17</f>
        <v>0.2</v>
      </c>
      <c r="E34" s="39"/>
      <c r="F34" s="39"/>
      <c r="G34" s="39"/>
      <c r="H34" s="39"/>
    </row>
    <row r="35" spans="2:8" x14ac:dyDescent="0.25">
      <c r="B35" s="115" t="s">
        <v>35</v>
      </c>
      <c r="C35" s="115"/>
      <c r="D35" s="46">
        <f>F18</f>
        <v>0.2</v>
      </c>
      <c r="E35" s="39"/>
      <c r="F35" s="39"/>
      <c r="G35" s="39"/>
      <c r="H35" s="39"/>
    </row>
    <row r="36" spans="2:8" x14ac:dyDescent="0.25">
      <c r="B36" s="115" t="s">
        <v>36</v>
      </c>
      <c r="C36" s="115"/>
      <c r="D36" s="46">
        <f>F19</f>
        <v>0.2</v>
      </c>
      <c r="E36" s="39"/>
      <c r="F36" s="39"/>
      <c r="G36" s="39"/>
      <c r="H36" s="39"/>
    </row>
    <row r="37" spans="2:8" x14ac:dyDescent="0.25">
      <c r="B37" s="115" t="s">
        <v>37</v>
      </c>
      <c r="C37" s="115"/>
      <c r="D37" s="46">
        <f>F20</f>
        <v>0.2</v>
      </c>
      <c r="E37" s="39"/>
      <c r="F37" s="39"/>
      <c r="G37" s="39"/>
      <c r="H37" s="39"/>
    </row>
    <row r="38" spans="2:8" x14ac:dyDescent="0.25">
      <c r="B38" s="95"/>
      <c r="C38" s="95" t="s">
        <v>116</v>
      </c>
      <c r="D38" s="46">
        <f>F21</f>
        <v>0.2</v>
      </c>
      <c r="E38" s="94"/>
      <c r="F38" s="94"/>
      <c r="G38" s="94"/>
      <c r="H38" s="94"/>
    </row>
    <row r="39" spans="2:8" x14ac:dyDescent="0.25">
      <c r="B39" s="114" t="s">
        <v>38</v>
      </c>
      <c r="C39" s="114"/>
      <c r="D39" s="114"/>
      <c r="E39" s="114"/>
      <c r="F39" s="114"/>
      <c r="G39" s="114"/>
      <c r="H39" s="114"/>
    </row>
    <row r="40" spans="2:8" x14ac:dyDescent="0.25">
      <c r="B40" s="115" t="s">
        <v>34</v>
      </c>
      <c r="C40" s="115"/>
      <c r="D40" s="46">
        <v>0</v>
      </c>
      <c r="E40" s="39"/>
      <c r="F40" s="39"/>
      <c r="G40" s="39"/>
      <c r="H40" s="39"/>
    </row>
    <row r="41" spans="2:8" x14ac:dyDescent="0.25">
      <c r="B41" s="115" t="s">
        <v>35</v>
      </c>
      <c r="C41" s="115"/>
      <c r="D41" s="46">
        <v>0</v>
      </c>
      <c r="E41" s="39"/>
      <c r="F41" s="39"/>
      <c r="G41" s="39"/>
      <c r="H41" s="39"/>
    </row>
    <row r="42" spans="2:8" x14ac:dyDescent="0.25">
      <c r="B42" s="115" t="s">
        <v>36</v>
      </c>
      <c r="C42" s="115"/>
      <c r="D42" s="46">
        <v>0</v>
      </c>
      <c r="E42" s="39"/>
      <c r="F42" s="39"/>
      <c r="G42" s="39"/>
      <c r="H42" s="39"/>
    </row>
    <row r="43" spans="2:8" x14ac:dyDescent="0.25">
      <c r="B43" s="115" t="s">
        <v>37</v>
      </c>
      <c r="C43" s="115"/>
      <c r="D43" s="46">
        <v>0</v>
      </c>
      <c r="E43" s="39"/>
      <c r="F43" s="39"/>
      <c r="G43" s="39"/>
      <c r="H43" s="39"/>
    </row>
    <row r="44" spans="2:8" x14ac:dyDescent="0.25">
      <c r="B44" s="95"/>
      <c r="C44" s="95" t="s">
        <v>116</v>
      </c>
      <c r="D44" s="46">
        <v>0</v>
      </c>
      <c r="E44" s="94"/>
      <c r="F44" s="94"/>
      <c r="G44" s="94"/>
      <c r="H44" s="94"/>
    </row>
    <row r="46" spans="2:8" ht="32.25" customHeight="1" x14ac:dyDescent="0.25">
      <c r="B46" s="113" t="s">
        <v>109</v>
      </c>
      <c r="C46" s="113"/>
      <c r="D46" s="113"/>
      <c r="E46" s="113"/>
      <c r="F46" s="113"/>
      <c r="G46" s="113"/>
      <c r="H46" s="113"/>
    </row>
    <row r="54" spans="1:9" ht="33" customHeight="1" x14ac:dyDescent="0.25">
      <c r="A54" s="47"/>
      <c r="B54" s="141" t="s">
        <v>111</v>
      </c>
      <c r="C54" s="141"/>
      <c r="D54" s="141"/>
      <c r="E54" s="141"/>
      <c r="F54" s="141"/>
      <c r="G54" s="141"/>
      <c r="H54" s="141"/>
    </row>
    <row r="55" spans="1:9" x14ac:dyDescent="0.25">
      <c r="B55" s="91"/>
      <c r="C55" s="91"/>
      <c r="D55" s="91"/>
      <c r="E55" s="91"/>
      <c r="F55" s="91"/>
      <c r="G55" s="91"/>
      <c r="H55" s="91"/>
    </row>
    <row r="56" spans="1:9" ht="35.25" customHeight="1" x14ac:dyDescent="0.25">
      <c r="B56" s="141" t="s">
        <v>112</v>
      </c>
      <c r="C56" s="141"/>
      <c r="D56" s="141"/>
      <c r="E56" s="141"/>
      <c r="F56" s="141"/>
      <c r="G56" s="141"/>
      <c r="H56" s="141"/>
    </row>
    <row r="57" spans="1:9" x14ac:dyDescent="0.25">
      <c r="B57" s="91"/>
      <c r="C57" s="91"/>
      <c r="D57" s="91"/>
      <c r="E57" s="91"/>
      <c r="F57" s="91"/>
      <c r="G57" s="91"/>
      <c r="H57" s="91"/>
    </row>
    <row r="58" spans="1:9" x14ac:dyDescent="0.25">
      <c r="B58" s="91"/>
      <c r="C58" s="91"/>
      <c r="D58" s="91"/>
      <c r="E58" s="91"/>
      <c r="F58" s="91"/>
      <c r="G58" s="91"/>
      <c r="H58" s="91"/>
    </row>
    <row r="59" spans="1:9" ht="20.25" x14ac:dyDescent="0.3">
      <c r="B59" s="91"/>
      <c r="C59" s="134" t="s">
        <v>0</v>
      </c>
      <c r="D59" s="134"/>
      <c r="E59" s="134"/>
      <c r="F59" s="134"/>
      <c r="G59" s="134"/>
      <c r="H59" s="134"/>
      <c r="I59" s="134"/>
    </row>
    <row r="60" spans="1:9" x14ac:dyDescent="0.25">
      <c r="B60" s="91"/>
    </row>
    <row r="61" spans="1:9" x14ac:dyDescent="0.25">
      <c r="B61" s="91"/>
      <c r="C61" s="135" t="s">
        <v>1</v>
      </c>
      <c r="D61" s="136"/>
      <c r="E61" s="136"/>
      <c r="F61" s="136"/>
      <c r="G61" s="137"/>
      <c r="H61" s="48">
        <v>6</v>
      </c>
      <c r="I61" s="48" t="s">
        <v>2</v>
      </c>
    </row>
    <row r="62" spans="1:9" x14ac:dyDescent="0.25">
      <c r="B62" s="91"/>
      <c r="C62" s="138" t="s">
        <v>3</v>
      </c>
      <c r="D62" s="139"/>
      <c r="E62" s="139"/>
      <c r="F62" s="139"/>
      <c r="G62" s="140"/>
      <c r="H62" s="48">
        <v>3</v>
      </c>
      <c r="I62" s="48" t="s">
        <v>4</v>
      </c>
    </row>
    <row r="63" spans="1:9" x14ac:dyDescent="0.25">
      <c r="B63" s="91"/>
    </row>
    <row r="64" spans="1:9" x14ac:dyDescent="0.25">
      <c r="B64" s="91"/>
    </row>
    <row r="65" spans="2:8" x14ac:dyDescent="0.25">
      <c r="B65" s="91"/>
    </row>
    <row r="66" spans="2:8" x14ac:dyDescent="0.25">
      <c r="B66" s="91"/>
      <c r="C66" s="91"/>
      <c r="D66" s="91"/>
      <c r="E66" s="91"/>
      <c r="F66" s="91"/>
      <c r="G66" s="91"/>
      <c r="H66" s="91"/>
    </row>
    <row r="67" spans="2:8" x14ac:dyDescent="0.25">
      <c r="B67" s="91"/>
      <c r="C67" s="91"/>
      <c r="D67" s="91"/>
      <c r="E67" s="91"/>
      <c r="F67" s="91"/>
      <c r="G67" s="91"/>
      <c r="H67" s="91"/>
    </row>
    <row r="68" spans="2:8" x14ac:dyDescent="0.25">
      <c r="B68" s="91"/>
      <c r="C68" s="91"/>
      <c r="D68" s="91"/>
      <c r="E68" s="91"/>
      <c r="F68" s="91"/>
      <c r="G68" s="91"/>
      <c r="H68" s="91"/>
    </row>
    <row r="69" spans="2:8" x14ac:dyDescent="0.25">
      <c r="B69" s="91"/>
      <c r="C69" s="91"/>
      <c r="D69" s="91"/>
      <c r="E69" s="91"/>
      <c r="F69" s="91"/>
      <c r="G69" s="91"/>
      <c r="H69" s="91"/>
    </row>
    <row r="70" spans="2:8" x14ac:dyDescent="0.25">
      <c r="B70" s="91"/>
      <c r="C70" s="91"/>
      <c r="D70" s="91"/>
      <c r="E70" s="91"/>
      <c r="F70" s="91"/>
      <c r="G70" s="91"/>
      <c r="H70" s="91"/>
    </row>
    <row r="71" spans="2:8" x14ac:dyDescent="0.25">
      <c r="B71" s="91"/>
      <c r="C71" s="91"/>
      <c r="D71" s="91"/>
      <c r="E71" s="91"/>
      <c r="F71" s="91"/>
      <c r="G71" s="91"/>
      <c r="H71" s="91"/>
    </row>
    <row r="72" spans="2:8" x14ac:dyDescent="0.25">
      <c r="B72" s="91"/>
      <c r="C72" s="91"/>
      <c r="D72" s="91"/>
      <c r="E72" s="91"/>
      <c r="F72" s="91"/>
      <c r="G72" s="91"/>
      <c r="H72" s="91"/>
    </row>
    <row r="73" spans="2:8" x14ac:dyDescent="0.25">
      <c r="B73" s="91"/>
      <c r="C73" s="91"/>
      <c r="D73" s="91"/>
      <c r="E73" s="91"/>
      <c r="F73" s="91"/>
      <c r="G73" s="91"/>
      <c r="H73" s="91"/>
    </row>
    <row r="74" spans="2:8" x14ac:dyDescent="0.25">
      <c r="B74" s="91"/>
      <c r="C74" s="91"/>
      <c r="D74" s="91"/>
      <c r="E74" s="91"/>
      <c r="F74" s="91"/>
      <c r="G74" s="91"/>
      <c r="H74" s="91"/>
    </row>
    <row r="75" spans="2:8" x14ac:dyDescent="0.25">
      <c r="B75" s="91"/>
      <c r="C75" s="91"/>
      <c r="D75" s="91"/>
      <c r="E75" s="91"/>
      <c r="F75" s="91"/>
      <c r="G75" s="91"/>
      <c r="H75" s="91"/>
    </row>
    <row r="76" spans="2:8" x14ac:dyDescent="0.25">
      <c r="B76" s="91"/>
      <c r="C76" s="91"/>
      <c r="D76" s="91"/>
      <c r="E76" s="91"/>
      <c r="F76" s="91"/>
      <c r="G76" s="91"/>
      <c r="H76" s="91"/>
    </row>
    <row r="77" spans="2:8" x14ac:dyDescent="0.25">
      <c r="B77" s="91"/>
      <c r="C77" s="91"/>
      <c r="D77" s="91"/>
      <c r="E77" s="91"/>
      <c r="F77" s="91"/>
      <c r="G77" s="91"/>
      <c r="H77" s="91"/>
    </row>
    <row r="78" spans="2:8" x14ac:dyDescent="0.25">
      <c r="B78" s="91"/>
      <c r="C78" s="91"/>
      <c r="D78" s="91"/>
      <c r="E78" s="91"/>
      <c r="F78" s="91"/>
      <c r="G78" s="91"/>
      <c r="H78" s="91"/>
    </row>
    <row r="79" spans="2:8" x14ac:dyDescent="0.25">
      <c r="B79" s="91"/>
      <c r="C79" s="91"/>
      <c r="D79" s="91"/>
      <c r="E79" s="91"/>
      <c r="F79" s="91"/>
      <c r="G79" s="91"/>
      <c r="H79" s="91"/>
    </row>
  </sheetData>
  <mergeCells count="33">
    <mergeCell ref="C59:I59"/>
    <mergeCell ref="C61:G61"/>
    <mergeCell ref="C62:G62"/>
    <mergeCell ref="B54:H54"/>
    <mergeCell ref="B56:H56"/>
    <mergeCell ref="B3:H3"/>
    <mergeCell ref="B4:H4"/>
    <mergeCell ref="B13:F13"/>
    <mergeCell ref="G13:H13"/>
    <mergeCell ref="B14:F14"/>
    <mergeCell ref="B5:H5"/>
    <mergeCell ref="B23:H23"/>
    <mergeCell ref="B15:F15"/>
    <mergeCell ref="E16:H16"/>
    <mergeCell ref="G17:H17"/>
    <mergeCell ref="G20:H20"/>
    <mergeCell ref="G18:H18"/>
    <mergeCell ref="G19:H19"/>
    <mergeCell ref="G21:H21"/>
    <mergeCell ref="B25:H25"/>
    <mergeCell ref="B28:H28"/>
    <mergeCell ref="B32:H32"/>
    <mergeCell ref="B33:H33"/>
    <mergeCell ref="B46:H46"/>
    <mergeCell ref="B34:C34"/>
    <mergeCell ref="B35:C35"/>
    <mergeCell ref="B36:C36"/>
    <mergeCell ref="B37:C37"/>
    <mergeCell ref="B39:H39"/>
    <mergeCell ref="B40:C40"/>
    <mergeCell ref="B41:C41"/>
    <mergeCell ref="B42:C42"/>
    <mergeCell ref="B43:C43"/>
  </mergeCells>
  <phoneticPr fontId="23" type="noConversion"/>
  <dataValidations disablePrompts="1" count="2">
    <dataValidation allowBlank="1" prompt="Pasirinkti parametro vertę: yra / nėra" sqref="H17 G17:G18 G19:H21" xr:uid="{00000000-0002-0000-0000-000000000000}"/>
    <dataValidation allowBlank="1" sqref="C17:C21" xr:uid="{00000000-0002-0000-0000-000001000000}"/>
  </dataValidations>
  <pageMargins left="0.7" right="0.7" top="0.75" bottom="0.75" header="0.3" footer="0.3"/>
  <pageSetup paperSize="9"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3:J23"/>
  <sheetViews>
    <sheetView topLeftCell="B1" workbookViewId="0">
      <selection activeCell="B1" sqref="B1"/>
    </sheetView>
  </sheetViews>
  <sheetFormatPr defaultColWidth="9.140625" defaultRowHeight="15.75" x14ac:dyDescent="0.25"/>
  <cols>
    <col min="1" max="1" width="9.140625" style="2"/>
    <col min="2" max="2" width="22.140625" style="2" customWidth="1"/>
    <col min="3" max="3" width="39.42578125" style="2" customWidth="1"/>
    <col min="4" max="4" width="33.28515625" style="2" customWidth="1"/>
    <col min="5" max="5" width="21.5703125" style="2" customWidth="1"/>
    <col min="6" max="6" width="45.42578125" style="2" customWidth="1"/>
    <col min="7" max="7" width="20.7109375" style="2" customWidth="1"/>
    <col min="8" max="8" width="26.28515625" style="2" customWidth="1"/>
    <col min="9" max="9" width="29.85546875" style="2" customWidth="1"/>
    <col min="10" max="10" width="27.7109375" style="2" customWidth="1"/>
    <col min="11" max="16384" width="9.140625" style="2"/>
  </cols>
  <sheetData>
    <row r="3" spans="2:10" x14ac:dyDescent="0.25">
      <c r="B3" s="148" t="s">
        <v>102</v>
      </c>
      <c r="C3" s="148"/>
      <c r="D3" s="148"/>
      <c r="E3" s="148"/>
    </row>
    <row r="5" spans="2:10" ht="71.25" customHeight="1" x14ac:dyDescent="0.25">
      <c r="B5" s="76" t="s">
        <v>18</v>
      </c>
      <c r="C5" s="149" t="s">
        <v>39</v>
      </c>
      <c r="D5" s="144"/>
      <c r="E5" s="12" t="s">
        <v>40</v>
      </c>
      <c r="F5" s="12" t="s">
        <v>105</v>
      </c>
    </row>
    <row r="6" spans="2:10" x14ac:dyDescent="0.25">
      <c r="B6" s="13" t="s">
        <v>22</v>
      </c>
      <c r="C6" s="142" t="str">
        <f>'Vertinimo tvarka ir sąlygos'!C17</f>
        <v>Gyvybinių funkcijų monitoriaus veikimo laikas, maitinant iš akumuliatoriaus yra didesnis negu 240 min.</v>
      </c>
      <c r="D6" s="143"/>
      <c r="E6" s="14"/>
      <c r="F6" s="14"/>
    </row>
    <row r="7" spans="2:10" x14ac:dyDescent="0.25">
      <c r="B7" s="36" t="s">
        <v>26</v>
      </c>
      <c r="C7" s="142" t="str">
        <f>'Vertinimo tvarka ir sąlygos'!C18</f>
        <v>Gyvybinių funkcijų monitoriaus ekrano raiška didesnė negu 640×240 taškų.</v>
      </c>
      <c r="D7" s="143"/>
      <c r="E7" s="32"/>
      <c r="F7" s="32"/>
    </row>
    <row r="8" spans="2:10" x14ac:dyDescent="0.25">
      <c r="B8" s="15" t="s">
        <v>28</v>
      </c>
      <c r="C8" s="150" t="str">
        <f>'Vertinimo tvarka ir sąlygos'!C19</f>
        <v>Gyvybinių funkcijų monitoriaus atsparumo skysčiams klasė didesnė negu IPX2.</v>
      </c>
      <c r="D8" s="151"/>
      <c r="E8" s="14"/>
      <c r="F8" s="14"/>
    </row>
    <row r="9" spans="2:10" x14ac:dyDescent="0.25">
      <c r="B9" s="15" t="s">
        <v>30</v>
      </c>
      <c r="C9" s="142" t="str">
        <f>'Vertinimo tvarka ir sąlygos'!C20</f>
        <v>Gyvybinių funkcijų monitorius turi naktinį režimą arba aplinkos šviesos jutiklį, kuris automatiškai reguliuoja ekrano ryškumą.</v>
      </c>
      <c r="D9" s="143"/>
      <c r="E9" s="14"/>
      <c r="F9" s="14"/>
    </row>
    <row r="10" spans="2:10" x14ac:dyDescent="0.25">
      <c r="B10" s="101" t="s">
        <v>114</v>
      </c>
      <c r="C10" s="142" t="str">
        <f>'Vertinimo tvarka ir sąlygos'!C21</f>
        <v>Gyvybinių funkcijų monitoriaus vaizdo orientacija automatiškai keičiasi, priklausomai nuo monitoriaus orientacijos horizontalia ir vertikalia kryptimis.</v>
      </c>
      <c r="D10" s="143"/>
      <c r="E10" s="14"/>
      <c r="F10" s="14"/>
    </row>
    <row r="11" spans="2:10" x14ac:dyDescent="0.25">
      <c r="C11" s="3"/>
      <c r="D11" s="3"/>
      <c r="E11" s="3"/>
      <c r="F11" s="3"/>
      <c r="G11" s="3"/>
      <c r="H11" s="3"/>
      <c r="I11" s="3"/>
      <c r="J11" s="3"/>
    </row>
    <row r="12" spans="2:10" x14ac:dyDescent="0.25">
      <c r="B12" s="144" t="s">
        <v>41</v>
      </c>
      <c r="C12" s="144"/>
      <c r="D12" s="12" t="s">
        <v>42</v>
      </c>
      <c r="E12" s="76" t="s">
        <v>43</v>
      </c>
      <c r="F12" s="3"/>
      <c r="G12" s="3"/>
      <c r="H12" s="3"/>
      <c r="I12" s="3"/>
      <c r="J12" s="3"/>
    </row>
    <row r="13" spans="2:10" x14ac:dyDescent="0.25">
      <c r="B13" s="145" t="s">
        <v>44</v>
      </c>
      <c r="C13" s="145"/>
      <c r="D13" s="16"/>
      <c r="E13" s="17" t="s">
        <v>4</v>
      </c>
      <c r="F13" s="3"/>
      <c r="G13" s="3"/>
      <c r="H13" s="3"/>
      <c r="I13" s="3"/>
      <c r="J13" s="3"/>
    </row>
    <row r="14" spans="2:10" x14ac:dyDescent="0.25">
      <c r="B14" s="146" t="s">
        <v>45</v>
      </c>
      <c r="C14" s="147"/>
      <c r="D14" s="3"/>
      <c r="E14" s="3"/>
      <c r="F14" s="3"/>
      <c r="G14" s="3"/>
      <c r="H14" s="3"/>
      <c r="I14" s="3"/>
      <c r="J14" s="3"/>
    </row>
    <row r="15" spans="2:10" x14ac:dyDescent="0.25">
      <c r="B15" s="152" t="s">
        <v>46</v>
      </c>
      <c r="C15" s="153"/>
      <c r="D15" s="18"/>
    </row>
    <row r="16" spans="2:10" x14ac:dyDescent="0.25">
      <c r="B16" s="152"/>
      <c r="C16" s="153"/>
      <c r="D16" s="18"/>
    </row>
    <row r="17" spans="2:3" ht="15.75" customHeight="1" x14ac:dyDescent="0.25">
      <c r="B17" s="152" t="s">
        <v>47</v>
      </c>
      <c r="C17" s="153"/>
    </row>
    <row r="18" spans="2:3" x14ac:dyDescent="0.25">
      <c r="B18" s="152"/>
      <c r="C18" s="153"/>
    </row>
    <row r="19" spans="2:3" x14ac:dyDescent="0.25">
      <c r="B19" s="154" t="s">
        <v>48</v>
      </c>
      <c r="C19" s="155"/>
    </row>
    <row r="20" spans="2:3" x14ac:dyDescent="0.25">
      <c r="B20" s="154" t="s">
        <v>49</v>
      </c>
      <c r="C20" s="155"/>
    </row>
    <row r="21" spans="2:3" ht="15.75" customHeight="1" x14ac:dyDescent="0.25">
      <c r="B21" s="154" t="s">
        <v>50</v>
      </c>
      <c r="C21" s="155"/>
    </row>
    <row r="22" spans="2:3" ht="37.5" customHeight="1" x14ac:dyDescent="0.25">
      <c r="B22" s="156"/>
      <c r="C22" s="157"/>
    </row>
    <row r="23" spans="2:3" x14ac:dyDescent="0.25">
      <c r="B23" s="19"/>
      <c r="C23" s="19"/>
    </row>
  </sheetData>
  <mergeCells count="15">
    <mergeCell ref="B15:C16"/>
    <mergeCell ref="B17:C18"/>
    <mergeCell ref="B19:C19"/>
    <mergeCell ref="B20:C20"/>
    <mergeCell ref="B21:C22"/>
    <mergeCell ref="C9:D9"/>
    <mergeCell ref="B12:C12"/>
    <mergeCell ref="B13:C13"/>
    <mergeCell ref="B14:C14"/>
    <mergeCell ref="B3:E3"/>
    <mergeCell ref="C5:D5"/>
    <mergeCell ref="C6:D6"/>
    <mergeCell ref="C7:D7"/>
    <mergeCell ref="C8:D8"/>
    <mergeCell ref="C10:D10"/>
  </mergeCells>
  <dataValidations count="4">
    <dataValidation type="list" allowBlank="1" showInputMessage="1" prompt="Pasirinkti garantinio laikotarpio reikšmę" sqref="D13" xr:uid="{00000000-0002-0000-0100-000000000000}">
      <formula1>"3,4,5,"</formula1>
    </dataValidation>
    <dataValidation allowBlank="1" sqref="B13:C13 C6:C10" xr:uid="{00000000-0002-0000-0100-000001000000}"/>
    <dataValidation type="list" allowBlank="1" showInputMessage="1" showErrorMessage="1" prompt="Pasirinkti parametro vertę: yra / nėra" sqref="E6:E10" xr:uid="{00000000-0002-0000-0100-000002000000}">
      <formula1>"Yra, Nėra"</formula1>
    </dataValidation>
    <dataValidation allowBlank="1" showInputMessage="1" showErrorMessage="1" prompt="Pasirinkti parametro vertę: yra / nėra" sqref="F6:F10" xr:uid="{00000000-0002-0000-0100-000003000000}"/>
  </dataValidations>
  <pageMargins left="0.7" right="0.7" top="0.75" bottom="0.75" header="0.3" footer="0.3"/>
  <pageSetup paperSize="9" scale="31" fitToHeight="0"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5"/>
  <sheetViews>
    <sheetView zoomScaleNormal="100" workbookViewId="0">
      <selection activeCell="Q28" sqref="Q28"/>
    </sheetView>
  </sheetViews>
  <sheetFormatPr defaultColWidth="9.140625" defaultRowHeight="15.75" x14ac:dyDescent="0.25"/>
  <cols>
    <col min="1" max="1" width="3.140625" style="2" customWidth="1"/>
    <col min="2" max="16384" width="9.140625" style="2"/>
  </cols>
  <sheetData>
    <row r="1" spans="1:15" ht="18.75" x14ac:dyDescent="0.3">
      <c r="A1" s="163" t="s">
        <v>51</v>
      </c>
      <c r="B1" s="163"/>
      <c r="C1" s="163"/>
      <c r="D1" s="163"/>
      <c r="E1" s="163"/>
      <c r="F1" s="163"/>
      <c r="G1" s="163"/>
      <c r="H1" s="163"/>
      <c r="I1" s="163"/>
      <c r="J1" s="163"/>
      <c r="K1" s="163"/>
      <c r="L1" s="163"/>
      <c r="M1" s="163"/>
      <c r="N1" s="163"/>
      <c r="O1" s="163"/>
    </row>
    <row r="2" spans="1:15" x14ac:dyDescent="0.25">
      <c r="A2" s="4" t="s">
        <v>52</v>
      </c>
      <c r="B2" s="114" t="s">
        <v>117</v>
      </c>
      <c r="C2" s="114"/>
      <c r="D2" s="114"/>
      <c r="E2" s="114"/>
      <c r="F2" s="114"/>
      <c r="G2" s="114"/>
      <c r="H2" s="114"/>
      <c r="I2" s="114"/>
      <c r="J2" s="114"/>
      <c r="K2" s="114"/>
      <c r="L2" s="114"/>
      <c r="M2" s="114"/>
      <c r="N2" s="114"/>
      <c r="O2" s="114"/>
    </row>
    <row r="3" spans="1:15" x14ac:dyDescent="0.25">
      <c r="A3" s="4" t="s">
        <v>53</v>
      </c>
      <c r="B3" s="114" t="s">
        <v>118</v>
      </c>
      <c r="C3" s="114"/>
      <c r="D3" s="114"/>
      <c r="E3" s="114"/>
      <c r="F3" s="114"/>
      <c r="G3" s="114"/>
      <c r="H3" s="114"/>
      <c r="I3" s="114"/>
      <c r="J3" s="114"/>
      <c r="K3" s="114"/>
      <c r="L3" s="114"/>
      <c r="M3" s="114"/>
      <c r="N3" s="114"/>
      <c r="O3" s="114"/>
    </row>
    <row r="4" spans="1:15" x14ac:dyDescent="0.25">
      <c r="A4" s="4" t="s">
        <v>54</v>
      </c>
      <c r="B4" s="114" t="s">
        <v>119</v>
      </c>
      <c r="C4" s="114"/>
      <c r="D4" s="114"/>
      <c r="E4" s="114"/>
      <c r="F4" s="114"/>
      <c r="G4" s="114"/>
      <c r="H4" s="114"/>
      <c r="I4" s="114"/>
      <c r="J4" s="114"/>
      <c r="K4" s="114"/>
      <c r="L4" s="114"/>
      <c r="M4" s="114"/>
      <c r="N4" s="114"/>
      <c r="O4" s="114"/>
    </row>
    <row r="5" spans="1:15" x14ac:dyDescent="0.25">
      <c r="A5" s="4"/>
      <c r="B5" s="114"/>
      <c r="C5" s="114"/>
      <c r="D5" s="114"/>
      <c r="E5" s="114"/>
      <c r="F5" s="114"/>
      <c r="G5" s="114"/>
      <c r="H5" s="114"/>
      <c r="I5" s="114"/>
      <c r="J5" s="114"/>
      <c r="K5" s="114"/>
      <c r="L5" s="114"/>
      <c r="M5" s="114"/>
      <c r="N5" s="114"/>
      <c r="O5" s="114"/>
    </row>
    <row r="6" spans="1:15" x14ac:dyDescent="0.25">
      <c r="A6" s="4"/>
      <c r="B6" s="114"/>
      <c r="C6" s="114"/>
      <c r="D6" s="114"/>
      <c r="E6" s="114"/>
      <c r="F6" s="114"/>
      <c r="G6" s="114"/>
      <c r="H6" s="114"/>
      <c r="I6" s="114"/>
      <c r="J6" s="114"/>
      <c r="K6" s="114"/>
      <c r="L6" s="114"/>
      <c r="M6" s="114"/>
      <c r="N6" s="114"/>
      <c r="O6" s="114"/>
    </row>
    <row r="7" spans="1:15" x14ac:dyDescent="0.25">
      <c r="A7" s="4"/>
      <c r="B7" s="114"/>
      <c r="C7" s="114"/>
      <c r="D7" s="114"/>
      <c r="E7" s="114"/>
      <c r="F7" s="114"/>
      <c r="G7" s="114"/>
      <c r="H7" s="114"/>
      <c r="I7" s="114"/>
      <c r="J7" s="114"/>
      <c r="K7" s="114"/>
      <c r="L7" s="114"/>
      <c r="M7" s="114"/>
      <c r="N7" s="114"/>
      <c r="O7" s="114"/>
    </row>
    <row r="8" spans="1:15" x14ac:dyDescent="0.25">
      <c r="A8" s="4"/>
      <c r="B8" s="114"/>
      <c r="C8" s="114"/>
      <c r="D8" s="114"/>
      <c r="E8" s="114"/>
      <c r="F8" s="114"/>
      <c r="G8" s="114"/>
      <c r="H8" s="114"/>
      <c r="I8" s="114"/>
      <c r="J8" s="114"/>
      <c r="K8" s="114"/>
      <c r="L8" s="114"/>
      <c r="M8" s="114"/>
      <c r="N8" s="114"/>
      <c r="O8" s="114"/>
    </row>
    <row r="9" spans="1:15" x14ac:dyDescent="0.25">
      <c r="A9" s="4"/>
      <c r="B9" s="114"/>
      <c r="C9" s="114"/>
      <c r="D9" s="114"/>
      <c r="E9" s="114"/>
      <c r="F9" s="114"/>
      <c r="G9" s="114"/>
      <c r="H9" s="114"/>
      <c r="I9" s="114"/>
      <c r="J9" s="114"/>
      <c r="K9" s="114"/>
      <c r="L9" s="114"/>
      <c r="M9" s="114"/>
      <c r="N9" s="114"/>
      <c r="O9" s="114"/>
    </row>
    <row r="10" spans="1:15" x14ac:dyDescent="0.25">
      <c r="A10" s="4"/>
      <c r="B10" s="114"/>
      <c r="C10" s="114"/>
      <c r="D10" s="114"/>
      <c r="E10" s="114"/>
      <c r="F10" s="114"/>
      <c r="G10" s="114"/>
      <c r="H10" s="114"/>
      <c r="I10" s="114"/>
      <c r="J10" s="114"/>
      <c r="K10" s="114"/>
      <c r="L10" s="114"/>
      <c r="M10" s="114"/>
      <c r="N10" s="114"/>
      <c r="O10" s="114"/>
    </row>
    <row r="11" spans="1:15" x14ac:dyDescent="0.25">
      <c r="A11" s="4"/>
      <c r="B11" s="114"/>
      <c r="C11" s="114"/>
      <c r="D11" s="114"/>
      <c r="E11" s="114"/>
      <c r="F11" s="114"/>
      <c r="G11" s="114"/>
      <c r="H11" s="114"/>
      <c r="I11" s="114"/>
      <c r="J11" s="114"/>
      <c r="K11" s="114"/>
      <c r="L11" s="114"/>
      <c r="M11" s="114"/>
      <c r="N11" s="114"/>
      <c r="O11" s="114"/>
    </row>
    <row r="12" spans="1:15" x14ac:dyDescent="0.25">
      <c r="A12" s="4" t="s">
        <v>55</v>
      </c>
      <c r="B12" s="114" t="s">
        <v>103</v>
      </c>
      <c r="C12" s="114"/>
      <c r="D12" s="114"/>
      <c r="E12" s="114"/>
      <c r="F12" s="114"/>
      <c r="G12" s="114"/>
      <c r="H12" s="114"/>
      <c r="I12" s="114"/>
      <c r="J12" s="114"/>
      <c r="K12" s="114"/>
      <c r="L12" s="114"/>
      <c r="M12" s="114"/>
      <c r="N12" s="114"/>
      <c r="O12" s="114"/>
    </row>
    <row r="13" spans="1:15" x14ac:dyDescent="0.25">
      <c r="A13" s="4"/>
      <c r="B13" s="114"/>
      <c r="C13" s="114"/>
      <c r="D13" s="114"/>
      <c r="E13" s="114"/>
      <c r="F13" s="114"/>
      <c r="G13" s="114"/>
      <c r="H13" s="114"/>
      <c r="I13" s="114"/>
      <c r="J13" s="114"/>
      <c r="K13" s="114"/>
      <c r="L13" s="114"/>
      <c r="M13" s="114"/>
      <c r="N13" s="114"/>
      <c r="O13" s="114"/>
    </row>
    <row r="14" spans="1:15" x14ac:dyDescent="0.25">
      <c r="A14" s="4" t="s">
        <v>56</v>
      </c>
      <c r="B14" s="114" t="s">
        <v>59</v>
      </c>
      <c r="C14" s="114"/>
      <c r="D14" s="114"/>
      <c r="E14" s="114"/>
      <c r="F14" s="114"/>
      <c r="G14" s="114"/>
      <c r="H14" s="114"/>
      <c r="I14" s="114"/>
      <c r="J14" s="114"/>
      <c r="K14" s="114"/>
      <c r="L14" s="114"/>
      <c r="M14" s="114"/>
      <c r="N14" s="114"/>
      <c r="O14" s="114"/>
    </row>
    <row r="15" spans="1:15" x14ac:dyDescent="0.25">
      <c r="A15" s="37"/>
      <c r="B15" s="162" t="s">
        <v>120</v>
      </c>
      <c r="C15" s="162"/>
      <c r="D15" s="162"/>
      <c r="E15" s="162"/>
      <c r="F15" s="162"/>
      <c r="G15" s="162"/>
      <c r="H15" s="162"/>
      <c r="I15" s="162"/>
      <c r="J15" s="162"/>
      <c r="K15" s="162"/>
      <c r="L15" s="162"/>
      <c r="M15" s="162"/>
      <c r="N15" s="162"/>
      <c r="O15" s="162"/>
    </row>
    <row r="16" spans="1:15" x14ac:dyDescent="0.25">
      <c r="A16" s="37"/>
      <c r="B16" s="162" t="s">
        <v>60</v>
      </c>
      <c r="C16" s="162"/>
      <c r="D16" s="162"/>
      <c r="E16" s="162"/>
      <c r="F16" s="162"/>
      <c r="G16" s="162"/>
      <c r="H16" s="162"/>
      <c r="I16" s="162"/>
      <c r="J16" s="162"/>
      <c r="K16" s="162"/>
      <c r="L16" s="162"/>
      <c r="M16" s="162"/>
      <c r="N16" s="162"/>
      <c r="O16" s="162"/>
    </row>
    <row r="17" spans="1:15" x14ac:dyDescent="0.25">
      <c r="A17" s="37"/>
      <c r="B17" s="162" t="s">
        <v>61</v>
      </c>
      <c r="C17" s="162"/>
      <c r="D17" s="162"/>
      <c r="E17" s="162"/>
      <c r="F17" s="162"/>
      <c r="G17" s="162"/>
      <c r="H17" s="162"/>
      <c r="I17" s="162"/>
      <c r="J17" s="162"/>
      <c r="K17" s="162"/>
      <c r="L17" s="162"/>
      <c r="M17" s="162"/>
      <c r="N17" s="162"/>
      <c r="O17" s="162"/>
    </row>
    <row r="18" spans="1:15" x14ac:dyDescent="0.25">
      <c r="A18" s="37"/>
      <c r="B18" s="162"/>
      <c r="C18" s="162"/>
      <c r="D18" s="162"/>
      <c r="E18" s="162"/>
      <c r="F18" s="162"/>
      <c r="G18" s="162"/>
      <c r="H18" s="162"/>
      <c r="I18" s="162"/>
      <c r="J18" s="162"/>
      <c r="K18" s="162"/>
      <c r="L18" s="162"/>
      <c r="M18" s="162"/>
      <c r="N18" s="162"/>
      <c r="O18" s="162"/>
    </row>
    <row r="19" spans="1:15" x14ac:dyDescent="0.25">
      <c r="A19" s="37"/>
      <c r="B19" s="162"/>
      <c r="C19" s="162"/>
      <c r="D19" s="162"/>
      <c r="E19" s="162"/>
      <c r="F19" s="162"/>
      <c r="G19" s="162"/>
      <c r="H19" s="162"/>
      <c r="I19" s="162"/>
      <c r="J19" s="162"/>
      <c r="K19" s="162"/>
      <c r="L19" s="162"/>
      <c r="M19" s="162"/>
      <c r="N19" s="162"/>
      <c r="O19" s="162"/>
    </row>
    <row r="20" spans="1:15" x14ac:dyDescent="0.25">
      <c r="A20" s="37"/>
      <c r="B20" s="160" t="s">
        <v>62</v>
      </c>
      <c r="C20" s="160"/>
      <c r="D20" s="160"/>
      <c r="E20" s="160"/>
      <c r="F20" s="160"/>
      <c r="G20" s="160"/>
      <c r="H20" s="160"/>
      <c r="I20" s="160"/>
      <c r="J20" s="160"/>
      <c r="K20" s="160"/>
      <c r="L20" s="160"/>
      <c r="M20" s="160"/>
      <c r="N20" s="160"/>
      <c r="O20" s="160"/>
    </row>
    <row r="21" spans="1:15" x14ac:dyDescent="0.25">
      <c r="A21" s="37"/>
      <c r="B21" s="160"/>
      <c r="C21" s="160"/>
      <c r="D21" s="160"/>
      <c r="E21" s="160"/>
      <c r="F21" s="160"/>
      <c r="G21" s="160"/>
      <c r="H21" s="160"/>
      <c r="I21" s="160"/>
      <c r="J21" s="160"/>
      <c r="K21" s="160"/>
      <c r="L21" s="160"/>
      <c r="M21" s="160"/>
      <c r="N21" s="160"/>
      <c r="O21" s="160"/>
    </row>
    <row r="22" spans="1:15" x14ac:dyDescent="0.25">
      <c r="A22" s="37"/>
      <c r="B22" s="160" t="s">
        <v>121</v>
      </c>
      <c r="C22" s="160"/>
      <c r="D22" s="160"/>
      <c r="E22" s="160"/>
      <c r="F22" s="160"/>
      <c r="G22" s="160"/>
      <c r="H22" s="160"/>
      <c r="I22" s="160"/>
      <c r="J22" s="160"/>
      <c r="K22" s="160"/>
      <c r="L22" s="160"/>
      <c r="M22" s="160"/>
      <c r="N22" s="160"/>
      <c r="O22" s="160"/>
    </row>
    <row r="23" spans="1:15" x14ac:dyDescent="0.25">
      <c r="A23" s="37"/>
      <c r="B23" s="160"/>
      <c r="C23" s="160"/>
      <c r="D23" s="160"/>
      <c r="E23" s="160"/>
      <c r="F23" s="160"/>
      <c r="G23" s="160"/>
      <c r="H23" s="160"/>
      <c r="I23" s="160"/>
      <c r="J23" s="160"/>
      <c r="K23" s="160"/>
      <c r="L23" s="160"/>
      <c r="M23" s="160"/>
      <c r="N23" s="160"/>
      <c r="O23" s="160"/>
    </row>
    <row r="24" spans="1:15" x14ac:dyDescent="0.25">
      <c r="A24" s="37"/>
      <c r="B24" s="160" t="s">
        <v>122</v>
      </c>
      <c r="C24" s="160"/>
      <c r="D24" s="160"/>
      <c r="E24" s="160"/>
      <c r="F24" s="160"/>
      <c r="G24" s="160"/>
      <c r="H24" s="160"/>
      <c r="I24" s="160"/>
      <c r="J24" s="160"/>
      <c r="K24" s="160"/>
      <c r="L24" s="160"/>
      <c r="M24" s="160"/>
      <c r="N24" s="160"/>
      <c r="O24" s="160"/>
    </row>
    <row r="25" spans="1:15" x14ac:dyDescent="0.25">
      <c r="A25" s="37"/>
      <c r="B25" s="160"/>
      <c r="C25" s="160"/>
      <c r="D25" s="160"/>
      <c r="E25" s="160"/>
      <c r="F25" s="160"/>
      <c r="G25" s="160"/>
      <c r="H25" s="160"/>
      <c r="I25" s="160"/>
      <c r="J25" s="160"/>
      <c r="K25" s="160"/>
      <c r="L25" s="160"/>
      <c r="M25" s="160"/>
      <c r="N25" s="160"/>
      <c r="O25" s="160"/>
    </row>
    <row r="26" spans="1:15" x14ac:dyDescent="0.25">
      <c r="A26" s="75" t="s">
        <v>57</v>
      </c>
      <c r="B26" s="114" t="s">
        <v>63</v>
      </c>
      <c r="C26" s="114"/>
      <c r="D26" s="114"/>
      <c r="E26" s="114"/>
      <c r="F26" s="114"/>
      <c r="G26" s="114"/>
      <c r="H26" s="114"/>
      <c r="I26" s="114"/>
      <c r="J26" s="114"/>
      <c r="K26" s="114"/>
      <c r="L26" s="114"/>
      <c r="M26" s="114"/>
      <c r="N26" s="114"/>
      <c r="O26" s="114"/>
    </row>
    <row r="27" spans="1:15" ht="15.75" customHeight="1" x14ac:dyDescent="0.25">
      <c r="A27" s="4" t="s">
        <v>58</v>
      </c>
      <c r="B27" s="161" t="s">
        <v>64</v>
      </c>
      <c r="C27" s="161"/>
      <c r="D27" s="161"/>
      <c r="E27" s="161"/>
      <c r="F27" s="161"/>
      <c r="G27" s="161"/>
      <c r="H27" s="161"/>
      <c r="I27" s="161"/>
      <c r="J27" s="161"/>
      <c r="K27" s="161"/>
      <c r="L27" s="161"/>
      <c r="M27" s="161"/>
      <c r="N27" s="161"/>
      <c r="O27" s="161"/>
    </row>
    <row r="28" spans="1:15" ht="15.75" customHeight="1" x14ac:dyDescent="0.25">
      <c r="A28" s="4"/>
      <c r="B28" s="159" t="s">
        <v>144</v>
      </c>
      <c r="C28" s="159"/>
      <c r="D28" s="159"/>
      <c r="E28" s="159"/>
      <c r="F28" s="159"/>
      <c r="G28" s="159"/>
      <c r="H28" s="159"/>
      <c r="I28" s="159"/>
      <c r="J28" s="159"/>
      <c r="K28" s="159"/>
      <c r="L28" s="159"/>
      <c r="M28" s="159"/>
      <c r="N28" s="159"/>
      <c r="O28" s="159"/>
    </row>
    <row r="29" spans="1:15" ht="15.75" customHeight="1" x14ac:dyDescent="0.25">
      <c r="A29" s="4"/>
      <c r="B29" s="159" t="s">
        <v>145</v>
      </c>
      <c r="C29" s="159"/>
      <c r="D29" s="159"/>
      <c r="E29" s="159"/>
      <c r="F29" s="159"/>
      <c r="G29" s="159"/>
      <c r="H29" s="159"/>
      <c r="I29" s="159"/>
      <c r="J29" s="159"/>
      <c r="K29" s="159"/>
      <c r="L29" s="159"/>
      <c r="M29" s="159"/>
      <c r="N29" s="159"/>
      <c r="O29" s="159"/>
    </row>
    <row r="30" spans="1:15" ht="15.75" customHeight="1" x14ac:dyDescent="0.25">
      <c r="A30" s="4"/>
      <c r="B30" s="103"/>
      <c r="C30" s="103"/>
      <c r="D30" s="103"/>
      <c r="E30" s="103"/>
      <c r="F30" s="103"/>
      <c r="G30" s="103"/>
      <c r="H30" s="103"/>
      <c r="I30" s="103"/>
      <c r="J30" s="103"/>
      <c r="K30" s="103"/>
      <c r="L30" s="103"/>
      <c r="M30" s="103"/>
      <c r="N30" s="103"/>
      <c r="O30" s="103"/>
    </row>
    <row r="31" spans="1:15" x14ac:dyDescent="0.25">
      <c r="A31" s="4" t="s">
        <v>123</v>
      </c>
      <c r="B31" s="114" t="s">
        <v>124</v>
      </c>
      <c r="C31" s="114"/>
      <c r="D31" s="114"/>
      <c r="E31" s="114"/>
      <c r="F31" s="114"/>
      <c r="G31" s="114"/>
      <c r="H31" s="114"/>
      <c r="I31" s="114"/>
      <c r="J31" s="114"/>
      <c r="K31" s="114"/>
      <c r="L31" s="114"/>
      <c r="M31" s="114"/>
      <c r="N31" s="114"/>
      <c r="O31" s="114"/>
    </row>
    <row r="32" spans="1:15" x14ac:dyDescent="0.25">
      <c r="B32" s="114"/>
      <c r="C32" s="114"/>
      <c r="D32" s="114"/>
      <c r="E32" s="114"/>
      <c r="F32" s="114"/>
      <c r="G32" s="114"/>
      <c r="H32" s="114"/>
      <c r="I32" s="114"/>
      <c r="J32" s="114"/>
      <c r="K32" s="114"/>
      <c r="L32" s="114"/>
      <c r="M32" s="114"/>
      <c r="N32" s="114"/>
      <c r="O32" s="114"/>
    </row>
    <row r="33" spans="2:15" x14ac:dyDescent="0.25">
      <c r="B33" s="114"/>
      <c r="C33" s="114"/>
      <c r="D33" s="114"/>
      <c r="E33" s="114"/>
      <c r="F33" s="114"/>
      <c r="G33" s="114"/>
      <c r="H33" s="114"/>
      <c r="I33" s="114"/>
      <c r="J33" s="114"/>
      <c r="K33" s="114"/>
      <c r="L33" s="114"/>
      <c r="M33" s="114"/>
      <c r="N33" s="114"/>
      <c r="O33" s="114"/>
    </row>
    <row r="34" spans="2:15" x14ac:dyDescent="0.25">
      <c r="B34" s="114"/>
      <c r="C34" s="114"/>
      <c r="D34" s="114"/>
      <c r="E34" s="114"/>
      <c r="F34" s="114"/>
      <c r="G34" s="114"/>
      <c r="H34" s="114"/>
      <c r="I34" s="114"/>
      <c r="J34" s="114"/>
      <c r="K34" s="114"/>
      <c r="L34" s="114"/>
      <c r="M34" s="114"/>
      <c r="N34" s="114"/>
      <c r="O34" s="114"/>
    </row>
    <row r="35" spans="2:15" x14ac:dyDescent="0.25">
      <c r="B35" s="114"/>
      <c r="C35" s="114"/>
      <c r="D35" s="114"/>
      <c r="E35" s="114"/>
      <c r="F35" s="114"/>
      <c r="G35" s="114"/>
      <c r="H35" s="114"/>
      <c r="I35" s="114"/>
      <c r="J35" s="114"/>
      <c r="K35" s="114"/>
      <c r="L35" s="114"/>
      <c r="M35" s="114"/>
      <c r="N35" s="114"/>
      <c r="O35" s="114"/>
    </row>
    <row r="36" spans="2:15" x14ac:dyDescent="0.25">
      <c r="B36" s="114"/>
      <c r="C36" s="114"/>
      <c r="D36" s="114"/>
      <c r="E36" s="114"/>
      <c r="F36" s="114"/>
      <c r="G36" s="114"/>
      <c r="H36" s="114"/>
      <c r="I36" s="114"/>
      <c r="J36" s="114"/>
      <c r="K36" s="114"/>
      <c r="L36" s="114"/>
      <c r="M36" s="114"/>
      <c r="N36" s="114"/>
      <c r="O36" s="114"/>
    </row>
    <row r="37" spans="2:15" x14ac:dyDescent="0.25">
      <c r="B37" s="114"/>
      <c r="C37" s="114"/>
      <c r="D37" s="114"/>
      <c r="E37" s="114"/>
      <c r="F37" s="114"/>
      <c r="G37" s="114"/>
      <c r="H37" s="114"/>
      <c r="I37" s="114"/>
      <c r="J37" s="114"/>
      <c r="K37" s="114"/>
      <c r="L37" s="114"/>
      <c r="M37" s="114"/>
      <c r="N37" s="114"/>
      <c r="O37" s="114"/>
    </row>
    <row r="38" spans="2:15" x14ac:dyDescent="0.25">
      <c r="B38" s="114"/>
      <c r="C38" s="114"/>
      <c r="D38" s="114"/>
      <c r="E38" s="114"/>
      <c r="F38" s="114"/>
      <c r="G38" s="114"/>
      <c r="H38" s="114"/>
      <c r="I38" s="114"/>
      <c r="J38" s="114"/>
      <c r="K38" s="114"/>
      <c r="L38" s="114"/>
      <c r="M38" s="114"/>
      <c r="N38" s="114"/>
      <c r="O38" s="114"/>
    </row>
    <row r="39" spans="2:15" x14ac:dyDescent="0.25">
      <c r="B39" s="114"/>
      <c r="C39" s="114"/>
      <c r="D39" s="114"/>
      <c r="E39" s="114"/>
      <c r="F39" s="114"/>
      <c r="G39" s="114"/>
      <c r="H39" s="114"/>
      <c r="I39" s="114"/>
      <c r="J39" s="114"/>
      <c r="K39" s="114"/>
      <c r="L39" s="114"/>
      <c r="M39" s="114"/>
      <c r="N39" s="114"/>
      <c r="O39" s="114"/>
    </row>
    <row r="40" spans="2:15" x14ac:dyDescent="0.25">
      <c r="B40" s="114"/>
      <c r="C40" s="114"/>
      <c r="D40" s="114"/>
      <c r="E40" s="114"/>
      <c r="F40" s="114"/>
      <c r="G40" s="114"/>
      <c r="H40" s="114"/>
      <c r="I40" s="114"/>
      <c r="J40" s="114"/>
      <c r="K40" s="114"/>
      <c r="L40" s="114"/>
      <c r="M40" s="114"/>
      <c r="N40" s="114"/>
      <c r="O40" s="114"/>
    </row>
    <row r="41" spans="2:15" x14ac:dyDescent="0.25">
      <c r="B41" s="114"/>
      <c r="C41" s="114"/>
      <c r="D41" s="114"/>
      <c r="E41" s="114"/>
      <c r="F41" s="114"/>
      <c r="G41" s="114"/>
      <c r="H41" s="114"/>
      <c r="I41" s="114"/>
      <c r="J41" s="114"/>
      <c r="K41" s="114"/>
      <c r="L41" s="114"/>
      <c r="M41" s="114"/>
      <c r="N41" s="114"/>
      <c r="O41" s="114"/>
    </row>
    <row r="42" spans="2:15" x14ac:dyDescent="0.25">
      <c r="B42" s="114"/>
      <c r="C42" s="114"/>
      <c r="D42" s="114"/>
      <c r="E42" s="114"/>
      <c r="F42" s="114"/>
      <c r="G42" s="114"/>
      <c r="H42" s="114"/>
      <c r="I42" s="114"/>
      <c r="J42" s="114"/>
      <c r="K42" s="114"/>
      <c r="L42" s="114"/>
      <c r="M42" s="114"/>
      <c r="N42" s="114"/>
      <c r="O42" s="114"/>
    </row>
    <row r="43" spans="2:15" x14ac:dyDescent="0.25">
      <c r="B43" s="114"/>
      <c r="C43" s="114"/>
      <c r="D43" s="114"/>
      <c r="E43" s="114"/>
      <c r="F43" s="114"/>
      <c r="G43" s="114"/>
      <c r="H43" s="114"/>
      <c r="I43" s="114"/>
      <c r="J43" s="114"/>
      <c r="K43" s="114"/>
      <c r="L43" s="114"/>
      <c r="M43" s="114"/>
      <c r="N43" s="114"/>
      <c r="O43" s="114"/>
    </row>
    <row r="44" spans="2:15" x14ac:dyDescent="0.25">
      <c r="B44" s="114"/>
      <c r="C44" s="114"/>
      <c r="D44" s="114"/>
      <c r="E44" s="114"/>
      <c r="F44" s="114"/>
      <c r="G44" s="114"/>
      <c r="H44" s="114"/>
      <c r="I44" s="114"/>
      <c r="J44" s="114"/>
      <c r="K44" s="114"/>
      <c r="L44" s="114"/>
      <c r="M44" s="114"/>
      <c r="N44" s="114"/>
      <c r="O44" s="114"/>
    </row>
    <row r="45" spans="2:15" x14ac:dyDescent="0.25">
      <c r="B45" s="114"/>
      <c r="C45" s="114"/>
      <c r="D45" s="114"/>
      <c r="E45" s="114"/>
      <c r="F45" s="114"/>
      <c r="G45" s="114"/>
      <c r="H45" s="114"/>
      <c r="I45" s="114"/>
      <c r="J45" s="114"/>
      <c r="K45" s="114"/>
      <c r="L45" s="114"/>
      <c r="M45" s="114"/>
      <c r="N45" s="114"/>
      <c r="O45" s="114"/>
    </row>
    <row r="46" spans="2:15" x14ac:dyDescent="0.25">
      <c r="B46" s="114"/>
      <c r="C46" s="114"/>
      <c r="D46" s="114"/>
      <c r="E46" s="114"/>
      <c r="F46" s="114"/>
      <c r="G46" s="114"/>
      <c r="H46" s="114"/>
      <c r="I46" s="114"/>
      <c r="J46" s="114"/>
      <c r="K46" s="114"/>
      <c r="L46" s="114"/>
      <c r="M46" s="114"/>
      <c r="N46" s="114"/>
      <c r="O46" s="114"/>
    </row>
    <row r="47" spans="2:15" x14ac:dyDescent="0.25">
      <c r="B47" s="114"/>
      <c r="C47" s="114"/>
      <c r="D47" s="114"/>
      <c r="E47" s="114"/>
      <c r="F47" s="114"/>
      <c r="G47" s="114"/>
      <c r="H47" s="114"/>
      <c r="I47" s="114"/>
      <c r="J47" s="114"/>
      <c r="K47" s="114"/>
      <c r="L47" s="114"/>
      <c r="M47" s="114"/>
      <c r="N47" s="114"/>
      <c r="O47" s="114"/>
    </row>
    <row r="48" spans="2:15" x14ac:dyDescent="0.25">
      <c r="B48" s="114"/>
      <c r="C48" s="114"/>
      <c r="D48" s="114"/>
      <c r="E48" s="114"/>
      <c r="F48" s="114"/>
      <c r="G48" s="114"/>
      <c r="H48" s="114"/>
      <c r="I48" s="114"/>
      <c r="J48" s="114"/>
      <c r="K48" s="114"/>
      <c r="L48" s="114"/>
      <c r="M48" s="114"/>
      <c r="N48" s="114"/>
      <c r="O48" s="114"/>
    </row>
    <row r="49" spans="2:15" x14ac:dyDescent="0.25">
      <c r="B49" s="114"/>
      <c r="C49" s="114"/>
      <c r="D49" s="114"/>
      <c r="E49" s="114"/>
      <c r="F49" s="114"/>
      <c r="G49" s="114"/>
      <c r="H49" s="114"/>
      <c r="I49" s="114"/>
      <c r="J49" s="114"/>
      <c r="K49" s="114"/>
      <c r="L49" s="114"/>
      <c r="M49" s="114"/>
      <c r="N49" s="114"/>
      <c r="O49" s="114"/>
    </row>
    <row r="50" spans="2:15" x14ac:dyDescent="0.25">
      <c r="B50" s="114"/>
      <c r="C50" s="114"/>
      <c r="D50" s="114"/>
      <c r="E50" s="114"/>
      <c r="F50" s="114"/>
      <c r="G50" s="114"/>
      <c r="H50" s="114"/>
      <c r="I50" s="114"/>
      <c r="J50" s="114"/>
      <c r="K50" s="114"/>
      <c r="L50" s="114"/>
      <c r="M50" s="114"/>
      <c r="N50" s="114"/>
      <c r="O50" s="114"/>
    </row>
    <row r="51" spans="2:15" x14ac:dyDescent="0.25">
      <c r="B51" s="114"/>
      <c r="C51" s="114"/>
      <c r="D51" s="114"/>
      <c r="E51" s="114"/>
      <c r="F51" s="114"/>
      <c r="G51" s="114"/>
      <c r="H51" s="114"/>
      <c r="I51" s="114"/>
      <c r="J51" s="114"/>
      <c r="K51" s="114"/>
      <c r="L51" s="114"/>
      <c r="M51" s="114"/>
      <c r="N51" s="114"/>
      <c r="O51" s="114"/>
    </row>
    <row r="52" spans="2:15" x14ac:dyDescent="0.25">
      <c r="B52" s="114"/>
      <c r="C52" s="114"/>
      <c r="D52" s="114"/>
      <c r="E52" s="114"/>
      <c r="F52" s="114"/>
      <c r="G52" s="114"/>
      <c r="H52" s="114"/>
      <c r="I52" s="114"/>
      <c r="J52" s="114"/>
      <c r="K52" s="114"/>
      <c r="L52" s="114"/>
      <c r="M52" s="114"/>
      <c r="N52" s="114"/>
      <c r="O52" s="114"/>
    </row>
    <row r="53" spans="2:15" x14ac:dyDescent="0.25">
      <c r="B53" s="114"/>
      <c r="C53" s="114"/>
      <c r="D53" s="114"/>
      <c r="E53" s="114"/>
      <c r="F53" s="114"/>
      <c r="G53" s="114"/>
      <c r="H53" s="114"/>
      <c r="I53" s="114"/>
      <c r="J53" s="114"/>
      <c r="K53" s="114"/>
      <c r="L53" s="114"/>
      <c r="M53" s="114"/>
      <c r="N53" s="114"/>
      <c r="O53" s="114"/>
    </row>
    <row r="54" spans="2:15" x14ac:dyDescent="0.25">
      <c r="B54" s="114"/>
      <c r="C54" s="114"/>
      <c r="D54" s="114"/>
      <c r="E54" s="114"/>
      <c r="F54" s="114"/>
      <c r="G54" s="114"/>
      <c r="H54" s="114"/>
      <c r="I54" s="114"/>
      <c r="J54" s="114"/>
      <c r="K54" s="114"/>
      <c r="L54" s="114"/>
      <c r="M54" s="114"/>
      <c r="N54" s="114"/>
      <c r="O54" s="114"/>
    </row>
    <row r="55" spans="2:15" x14ac:dyDescent="0.25">
      <c r="B55" s="114"/>
      <c r="C55" s="114"/>
      <c r="D55" s="114"/>
      <c r="E55" s="114"/>
      <c r="F55" s="114"/>
      <c r="G55" s="114"/>
      <c r="H55" s="114"/>
      <c r="I55" s="114"/>
      <c r="J55" s="114"/>
      <c r="K55" s="114"/>
      <c r="L55" s="114"/>
      <c r="M55" s="114"/>
      <c r="N55" s="114"/>
      <c r="O55" s="114"/>
    </row>
    <row r="56" spans="2:15" x14ac:dyDescent="0.25">
      <c r="B56" s="114"/>
      <c r="C56" s="114"/>
      <c r="D56" s="114"/>
      <c r="E56" s="114"/>
      <c r="F56" s="114"/>
      <c r="G56" s="114"/>
      <c r="H56" s="114"/>
      <c r="I56" s="114"/>
      <c r="J56" s="114"/>
      <c r="K56" s="114"/>
      <c r="L56" s="114"/>
      <c r="M56" s="114"/>
      <c r="N56" s="114"/>
      <c r="O56" s="114"/>
    </row>
    <row r="57" spans="2:15" x14ac:dyDescent="0.25">
      <c r="B57" s="3"/>
      <c r="C57" s="3"/>
      <c r="D57" s="3"/>
      <c r="E57" s="3"/>
      <c r="F57" s="3"/>
      <c r="G57" s="3"/>
      <c r="H57" s="3"/>
      <c r="I57" s="3"/>
      <c r="J57" s="3"/>
      <c r="K57" s="3"/>
      <c r="L57" s="3"/>
      <c r="M57" s="3"/>
      <c r="N57" s="3"/>
      <c r="O57" s="3"/>
    </row>
    <row r="58" spans="2:15" x14ac:dyDescent="0.25">
      <c r="B58" s="158" t="s">
        <v>125</v>
      </c>
      <c r="C58" s="158"/>
      <c r="D58" s="158"/>
      <c r="E58" s="158"/>
      <c r="F58" s="158"/>
      <c r="G58" s="158"/>
      <c r="H58" s="158"/>
      <c r="I58" s="158"/>
      <c r="J58" s="158"/>
      <c r="K58" s="158"/>
      <c r="L58" s="158"/>
      <c r="M58" s="158"/>
      <c r="N58" s="158"/>
      <c r="O58" s="158"/>
    </row>
    <row r="59" spans="2:15" x14ac:dyDescent="0.25">
      <c r="B59" s="158" t="s">
        <v>126</v>
      </c>
      <c r="C59" s="158"/>
      <c r="D59" s="158"/>
      <c r="E59" s="158"/>
      <c r="F59" s="158"/>
      <c r="G59" s="158"/>
      <c r="H59" s="158"/>
      <c r="I59" s="158"/>
      <c r="J59" s="158"/>
      <c r="K59" s="158"/>
      <c r="L59" s="158"/>
      <c r="M59" s="158"/>
      <c r="N59" s="158"/>
      <c r="O59" s="158"/>
    </row>
    <row r="60" spans="2:15" x14ac:dyDescent="0.25">
      <c r="B60" s="3"/>
      <c r="C60" s="3"/>
      <c r="D60" s="3"/>
      <c r="E60" s="3"/>
      <c r="F60" s="3"/>
      <c r="G60" s="3"/>
      <c r="H60" s="3"/>
      <c r="I60" s="3"/>
      <c r="J60" s="3"/>
      <c r="K60" s="3"/>
      <c r="L60" s="3"/>
      <c r="M60" s="3"/>
      <c r="N60" s="3"/>
      <c r="O60" s="3"/>
    </row>
    <row r="61" spans="2:15" x14ac:dyDescent="0.25">
      <c r="B61" s="3"/>
      <c r="C61" s="3"/>
      <c r="D61" s="3"/>
      <c r="E61" s="3"/>
      <c r="F61" s="3"/>
      <c r="G61" s="3"/>
      <c r="H61" s="3"/>
      <c r="I61" s="3"/>
      <c r="J61" s="3"/>
      <c r="K61" s="3"/>
      <c r="L61" s="3"/>
      <c r="M61" s="3"/>
      <c r="N61" s="3"/>
      <c r="O61" s="3"/>
    </row>
    <row r="62" spans="2:15" x14ac:dyDescent="0.25">
      <c r="B62" s="3"/>
      <c r="C62" s="3"/>
      <c r="D62" s="3"/>
      <c r="E62" s="3"/>
      <c r="F62" s="3"/>
      <c r="G62" s="3"/>
      <c r="H62" s="3"/>
      <c r="I62" s="3"/>
      <c r="J62" s="3"/>
      <c r="K62" s="3"/>
      <c r="L62" s="3"/>
      <c r="M62" s="3"/>
      <c r="N62" s="3"/>
      <c r="O62" s="3"/>
    </row>
    <row r="63" spans="2:15" x14ac:dyDescent="0.25">
      <c r="B63" s="3"/>
      <c r="C63" s="3"/>
      <c r="D63" s="3"/>
      <c r="E63" s="3"/>
      <c r="F63" s="3"/>
      <c r="G63" s="3"/>
      <c r="H63" s="3"/>
      <c r="I63" s="3"/>
      <c r="J63" s="3"/>
      <c r="K63" s="3"/>
      <c r="L63" s="3"/>
      <c r="M63" s="3"/>
      <c r="N63" s="3"/>
      <c r="O63" s="3"/>
    </row>
    <row r="64" spans="2:15" x14ac:dyDescent="0.25">
      <c r="B64" s="3"/>
      <c r="C64" s="3"/>
      <c r="D64" s="3"/>
      <c r="E64" s="3"/>
      <c r="F64" s="3"/>
      <c r="G64" s="3"/>
      <c r="H64" s="3"/>
      <c r="I64" s="3"/>
      <c r="J64" s="3"/>
      <c r="K64" s="3"/>
      <c r="L64" s="3"/>
      <c r="M64" s="3"/>
      <c r="N64" s="3"/>
      <c r="O64" s="3"/>
    </row>
    <row r="65" spans="2:15" x14ac:dyDescent="0.25">
      <c r="B65" s="3"/>
      <c r="C65" s="3"/>
      <c r="D65" s="3"/>
      <c r="E65" s="3"/>
      <c r="F65" s="3"/>
      <c r="G65" s="3"/>
      <c r="H65" s="3"/>
      <c r="I65" s="3"/>
      <c r="J65" s="3"/>
      <c r="K65" s="3"/>
      <c r="L65" s="3"/>
      <c r="M65" s="3"/>
      <c r="N65" s="3"/>
      <c r="O65" s="3"/>
    </row>
    <row r="66" spans="2:15" x14ac:dyDescent="0.25">
      <c r="B66" s="3"/>
      <c r="C66" s="3"/>
      <c r="D66" s="3"/>
      <c r="E66" s="3"/>
      <c r="F66" s="3"/>
      <c r="G66" s="3"/>
      <c r="H66" s="3"/>
      <c r="I66" s="3"/>
      <c r="J66" s="3"/>
      <c r="K66" s="3"/>
      <c r="L66" s="3"/>
      <c r="M66" s="3"/>
      <c r="N66" s="3"/>
      <c r="O66" s="3"/>
    </row>
    <row r="67" spans="2:15" x14ac:dyDescent="0.25">
      <c r="B67" s="3"/>
      <c r="C67" s="3"/>
      <c r="D67" s="3"/>
      <c r="E67" s="3"/>
      <c r="F67" s="3"/>
      <c r="G67" s="3"/>
      <c r="H67" s="3"/>
      <c r="I67" s="3"/>
      <c r="J67" s="3"/>
      <c r="K67" s="3"/>
      <c r="L67" s="3"/>
      <c r="M67" s="3"/>
      <c r="N67" s="3"/>
      <c r="O67" s="3"/>
    </row>
    <row r="68" spans="2:15" x14ac:dyDescent="0.25">
      <c r="B68" s="3"/>
      <c r="C68" s="3"/>
      <c r="D68" s="3"/>
      <c r="E68" s="3"/>
      <c r="F68" s="3"/>
      <c r="G68" s="3"/>
      <c r="H68" s="3"/>
      <c r="I68" s="3"/>
      <c r="J68" s="3"/>
      <c r="K68" s="3"/>
      <c r="L68" s="3"/>
      <c r="M68" s="3"/>
      <c r="N68" s="3"/>
      <c r="O68" s="3"/>
    </row>
    <row r="69" spans="2:15" x14ac:dyDescent="0.25">
      <c r="B69" s="3"/>
      <c r="C69" s="3"/>
      <c r="D69" s="3"/>
      <c r="E69" s="3"/>
      <c r="F69" s="3"/>
      <c r="G69" s="3"/>
      <c r="H69" s="3"/>
      <c r="I69" s="3"/>
      <c r="J69" s="3"/>
      <c r="K69" s="3"/>
      <c r="L69" s="3"/>
      <c r="M69" s="3"/>
      <c r="N69" s="3"/>
      <c r="O69" s="3"/>
    </row>
    <row r="70" spans="2:15" x14ac:dyDescent="0.25">
      <c r="B70" s="3"/>
      <c r="C70" s="3"/>
      <c r="D70" s="3"/>
      <c r="E70" s="3"/>
      <c r="F70" s="3"/>
      <c r="G70" s="3"/>
      <c r="H70" s="3"/>
      <c r="I70" s="3"/>
      <c r="J70" s="3"/>
      <c r="K70" s="3"/>
      <c r="L70" s="3"/>
      <c r="M70" s="3"/>
      <c r="N70" s="3"/>
      <c r="O70" s="3"/>
    </row>
    <row r="71" spans="2:15" x14ac:dyDescent="0.25">
      <c r="B71" s="3"/>
      <c r="C71" s="3"/>
      <c r="D71" s="3"/>
      <c r="E71" s="3"/>
      <c r="F71" s="3"/>
      <c r="G71" s="3"/>
      <c r="H71" s="3"/>
      <c r="I71" s="3"/>
      <c r="J71" s="3"/>
      <c r="K71" s="3"/>
      <c r="L71" s="3"/>
      <c r="M71" s="3"/>
      <c r="N71" s="3"/>
      <c r="O71" s="3"/>
    </row>
    <row r="72" spans="2:15" x14ac:dyDescent="0.25">
      <c r="B72" s="3"/>
      <c r="C72" s="3"/>
      <c r="D72" s="3"/>
      <c r="E72" s="3"/>
      <c r="F72" s="3"/>
      <c r="G72" s="3"/>
      <c r="H72" s="3"/>
      <c r="I72" s="3"/>
      <c r="J72" s="3"/>
      <c r="K72" s="3"/>
      <c r="L72" s="3"/>
      <c r="M72" s="3"/>
      <c r="N72" s="3"/>
      <c r="O72" s="3"/>
    </row>
    <row r="73" spans="2:15" x14ac:dyDescent="0.25">
      <c r="B73" s="3"/>
      <c r="C73" s="3"/>
      <c r="D73" s="3"/>
      <c r="E73" s="3"/>
      <c r="F73" s="3"/>
      <c r="G73" s="3"/>
      <c r="H73" s="3"/>
      <c r="I73" s="3"/>
      <c r="J73" s="3"/>
      <c r="K73" s="3"/>
      <c r="L73" s="3"/>
      <c r="M73" s="3"/>
      <c r="N73" s="3"/>
      <c r="O73" s="3"/>
    </row>
    <row r="74" spans="2:15" x14ac:dyDescent="0.25">
      <c r="B74" s="3"/>
      <c r="C74" s="3"/>
      <c r="D74" s="3"/>
      <c r="E74" s="3"/>
      <c r="F74" s="3"/>
      <c r="G74" s="3"/>
      <c r="H74" s="3"/>
      <c r="I74" s="3"/>
      <c r="J74" s="3"/>
      <c r="K74" s="3"/>
      <c r="L74" s="3"/>
      <c r="M74" s="3"/>
      <c r="N74" s="3"/>
      <c r="O74" s="3"/>
    </row>
    <row r="75" spans="2:15" x14ac:dyDescent="0.25">
      <c r="B75" s="3"/>
      <c r="C75" s="3"/>
      <c r="D75" s="3"/>
      <c r="E75" s="3"/>
      <c r="F75" s="3"/>
      <c r="G75" s="3"/>
      <c r="H75" s="3"/>
      <c r="I75" s="3"/>
      <c r="J75" s="3"/>
      <c r="K75" s="3"/>
      <c r="L75" s="3"/>
      <c r="M75" s="3"/>
      <c r="N75" s="3"/>
      <c r="O75" s="3"/>
    </row>
  </sheetData>
  <mergeCells count="19">
    <mergeCell ref="B14:O14"/>
    <mergeCell ref="A1:O1"/>
    <mergeCell ref="B2:O2"/>
    <mergeCell ref="B3:O3"/>
    <mergeCell ref="B4:O11"/>
    <mergeCell ref="B12:O13"/>
    <mergeCell ref="B15:O15"/>
    <mergeCell ref="B16:O16"/>
    <mergeCell ref="B17:O19"/>
    <mergeCell ref="B20:O21"/>
    <mergeCell ref="B22:O23"/>
    <mergeCell ref="B31:O56"/>
    <mergeCell ref="B58:O58"/>
    <mergeCell ref="B59:O59"/>
    <mergeCell ref="B29:O29"/>
    <mergeCell ref="B24:O25"/>
    <mergeCell ref="B26:O26"/>
    <mergeCell ref="B27:O27"/>
    <mergeCell ref="B28:O28"/>
  </mergeCells>
  <pageMargins left="0.7" right="0.7" top="0.75" bottom="0.75" header="0.3" footer="0.3"/>
  <pageSetup paperSize="9"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0"/>
  <sheetViews>
    <sheetView tabSelected="1" zoomScaleNormal="100" workbookViewId="0">
      <selection activeCell="F61" sqref="A61:XFD68"/>
    </sheetView>
  </sheetViews>
  <sheetFormatPr defaultColWidth="9.140625" defaultRowHeight="15.75" x14ac:dyDescent="0.25"/>
  <cols>
    <col min="1" max="1" width="5.140625" style="7" customWidth="1"/>
    <col min="2" max="2" width="26.28515625" style="7" customWidth="1"/>
    <col min="3" max="3" width="52.85546875" style="7" customWidth="1"/>
    <col min="4" max="4" width="43.5703125" style="29" customWidth="1"/>
    <col min="5" max="5" width="42.7109375" style="7" customWidth="1"/>
    <col min="6" max="16384" width="9.140625" style="7"/>
  </cols>
  <sheetData>
    <row r="1" spans="1:5" x14ac:dyDescent="0.25">
      <c r="B1" s="23"/>
      <c r="D1" s="177" t="s">
        <v>230</v>
      </c>
      <c r="E1" s="177"/>
    </row>
    <row r="2" spans="1:5" x14ac:dyDescent="0.25">
      <c r="B2" s="23"/>
    </row>
    <row r="3" spans="1:5" x14ac:dyDescent="0.25">
      <c r="A3" s="178" t="s">
        <v>146</v>
      </c>
      <c r="B3" s="178"/>
      <c r="C3" s="178"/>
      <c r="D3" s="178"/>
    </row>
    <row r="4" spans="1:5" x14ac:dyDescent="0.25">
      <c r="A4" s="9"/>
      <c r="B4" s="6"/>
      <c r="C4" s="6"/>
    </row>
    <row r="5" spans="1:5" x14ac:dyDescent="0.25">
      <c r="A5" s="5" t="s">
        <v>65</v>
      </c>
      <c r="B5" s="6"/>
      <c r="C5" s="6"/>
    </row>
    <row r="6" spans="1:5" s="24" customFormat="1" ht="78.75" x14ac:dyDescent="0.25">
      <c r="A6" s="8" t="s">
        <v>66</v>
      </c>
      <c r="B6" s="8" t="s">
        <v>19</v>
      </c>
      <c r="C6" s="8" t="s">
        <v>67</v>
      </c>
      <c r="D6" s="79" t="s">
        <v>100</v>
      </c>
      <c r="E6" s="79" t="s">
        <v>101</v>
      </c>
    </row>
    <row r="7" spans="1:5" s="24" customFormat="1" ht="15.75" customHeight="1" x14ac:dyDescent="0.25">
      <c r="A7" s="111" t="s">
        <v>52</v>
      </c>
      <c r="B7" s="110" t="s">
        <v>147</v>
      </c>
      <c r="C7" s="49" t="s">
        <v>148</v>
      </c>
      <c r="D7" s="30"/>
      <c r="E7" s="78"/>
    </row>
    <row r="8" spans="1:5" s="24" customFormat="1" ht="31.5" x14ac:dyDescent="0.25">
      <c r="A8" s="174" t="s">
        <v>53</v>
      </c>
      <c r="B8" s="179" t="s">
        <v>151</v>
      </c>
      <c r="C8" s="49" t="s">
        <v>149</v>
      </c>
      <c r="D8" s="30"/>
      <c r="E8" s="78"/>
    </row>
    <row r="9" spans="1:5" s="24" customFormat="1" x14ac:dyDescent="0.25">
      <c r="A9" s="176"/>
      <c r="B9" s="181"/>
      <c r="C9" s="49" t="s">
        <v>150</v>
      </c>
      <c r="D9" s="30"/>
      <c r="E9" s="78"/>
    </row>
    <row r="10" spans="1:5" s="24" customFormat="1" x14ac:dyDescent="0.25">
      <c r="A10" s="174" t="s">
        <v>54</v>
      </c>
      <c r="B10" s="179" t="s">
        <v>152</v>
      </c>
      <c r="C10" s="49" t="s">
        <v>153</v>
      </c>
      <c r="D10" s="30"/>
      <c r="E10" s="78"/>
    </row>
    <row r="11" spans="1:5" s="24" customFormat="1" x14ac:dyDescent="0.25">
      <c r="A11" s="175"/>
      <c r="B11" s="180"/>
      <c r="C11" s="26" t="s">
        <v>154</v>
      </c>
      <c r="D11" s="30"/>
      <c r="E11" s="78"/>
    </row>
    <row r="12" spans="1:5" s="24" customFormat="1" x14ac:dyDescent="0.25">
      <c r="A12" s="175"/>
      <c r="B12" s="180"/>
      <c r="C12" s="35" t="s">
        <v>155</v>
      </c>
      <c r="D12" s="34"/>
      <c r="E12" s="78"/>
    </row>
    <row r="13" spans="1:5" s="24" customFormat="1" ht="31.5" x14ac:dyDescent="0.25">
      <c r="A13" s="175"/>
      <c r="B13" s="180"/>
      <c r="C13" s="35" t="s">
        <v>156</v>
      </c>
      <c r="D13" s="34"/>
      <c r="E13" s="78"/>
    </row>
    <row r="14" spans="1:5" s="24" customFormat="1" ht="31.5" x14ac:dyDescent="0.25">
      <c r="A14" s="176"/>
      <c r="B14" s="181"/>
      <c r="C14" s="35" t="s">
        <v>157</v>
      </c>
      <c r="D14" s="34"/>
      <c r="E14" s="78"/>
    </row>
    <row r="15" spans="1:5" s="24" customFormat="1" ht="47.25" x14ac:dyDescent="0.25">
      <c r="A15" s="173" t="s">
        <v>55</v>
      </c>
      <c r="B15" s="172" t="s">
        <v>158</v>
      </c>
      <c r="C15" s="80" t="s">
        <v>159</v>
      </c>
      <c r="D15" s="34"/>
      <c r="E15" s="78"/>
    </row>
    <row r="16" spans="1:5" s="24" customFormat="1" ht="31.5" x14ac:dyDescent="0.25">
      <c r="A16" s="173"/>
      <c r="B16" s="172"/>
      <c r="C16" s="80" t="s">
        <v>160</v>
      </c>
      <c r="D16" s="34"/>
      <c r="E16" s="78"/>
    </row>
    <row r="17" spans="1:5" s="24" customFormat="1" x14ac:dyDescent="0.25">
      <c r="A17" s="174" t="s">
        <v>56</v>
      </c>
      <c r="B17" s="166" t="s">
        <v>161</v>
      </c>
      <c r="C17" s="80" t="s">
        <v>162</v>
      </c>
      <c r="D17" s="34"/>
      <c r="E17" s="78"/>
    </row>
    <row r="18" spans="1:5" s="24" customFormat="1" x14ac:dyDescent="0.25">
      <c r="A18" s="175"/>
      <c r="B18" s="167"/>
      <c r="C18" s="80" t="s">
        <v>163</v>
      </c>
      <c r="D18" s="34"/>
      <c r="E18" s="78"/>
    </row>
    <row r="19" spans="1:5" s="24" customFormat="1" x14ac:dyDescent="0.25">
      <c r="A19" s="175"/>
      <c r="B19" s="167"/>
      <c r="C19" s="80" t="s">
        <v>164</v>
      </c>
      <c r="D19" s="34"/>
      <c r="E19" s="78"/>
    </row>
    <row r="20" spans="1:5" s="24" customFormat="1" ht="16.5" customHeight="1" x14ac:dyDescent="0.25">
      <c r="A20" s="176"/>
      <c r="B20" s="168"/>
      <c r="C20" s="80" t="s">
        <v>165</v>
      </c>
      <c r="D20" s="34"/>
      <c r="E20" s="78"/>
    </row>
    <row r="21" spans="1:5" s="24" customFormat="1" ht="31.5" x14ac:dyDescent="0.25">
      <c r="A21" s="111" t="s">
        <v>57</v>
      </c>
      <c r="B21" s="112" t="s">
        <v>167</v>
      </c>
      <c r="C21" s="80" t="s">
        <v>166</v>
      </c>
      <c r="D21" s="34"/>
      <c r="E21" s="78"/>
    </row>
    <row r="22" spans="1:5" s="24" customFormat="1" x14ac:dyDescent="0.25">
      <c r="A22" s="174" t="s">
        <v>58</v>
      </c>
      <c r="B22" s="166" t="s">
        <v>173</v>
      </c>
      <c r="C22" s="80" t="s">
        <v>168</v>
      </c>
      <c r="D22" s="34"/>
      <c r="E22" s="78"/>
    </row>
    <row r="23" spans="1:5" s="24" customFormat="1" x14ac:dyDescent="0.25">
      <c r="A23" s="175"/>
      <c r="B23" s="167"/>
      <c r="C23" s="80" t="s">
        <v>169</v>
      </c>
      <c r="D23" s="34"/>
      <c r="E23" s="78"/>
    </row>
    <row r="24" spans="1:5" s="24" customFormat="1" ht="34.5" x14ac:dyDescent="0.25">
      <c r="A24" s="175"/>
      <c r="B24" s="167"/>
      <c r="C24" s="80" t="s">
        <v>174</v>
      </c>
      <c r="D24" s="34"/>
      <c r="E24" s="78"/>
    </row>
    <row r="25" spans="1:5" s="24" customFormat="1" x14ac:dyDescent="0.25">
      <c r="A25" s="175"/>
      <c r="B25" s="167"/>
      <c r="C25" s="80" t="s">
        <v>170</v>
      </c>
      <c r="D25" s="34"/>
      <c r="E25" s="78"/>
    </row>
    <row r="26" spans="1:5" s="24" customFormat="1" x14ac:dyDescent="0.25">
      <c r="A26" s="175"/>
      <c r="B26" s="167"/>
      <c r="C26" s="80" t="s">
        <v>171</v>
      </c>
      <c r="D26" s="34"/>
      <c r="E26" s="78"/>
    </row>
    <row r="27" spans="1:5" s="24" customFormat="1" x14ac:dyDescent="0.25">
      <c r="A27" s="176"/>
      <c r="B27" s="168"/>
      <c r="C27" s="35" t="s">
        <v>172</v>
      </c>
      <c r="D27" s="34"/>
      <c r="E27" s="78"/>
    </row>
    <row r="28" spans="1:5" x14ac:dyDescent="0.25">
      <c r="A28" s="109" t="s">
        <v>127</v>
      </c>
      <c r="B28" s="164" t="s">
        <v>175</v>
      </c>
      <c r="C28" s="165"/>
      <c r="D28" s="83"/>
      <c r="E28" s="84"/>
    </row>
    <row r="29" spans="1:5" x14ac:dyDescent="0.25">
      <c r="A29" s="169" t="s">
        <v>128</v>
      </c>
      <c r="B29" s="166" t="s">
        <v>176</v>
      </c>
      <c r="C29" s="81" t="s">
        <v>177</v>
      </c>
      <c r="D29" s="83"/>
      <c r="E29" s="84"/>
    </row>
    <row r="30" spans="1:5" x14ac:dyDescent="0.25">
      <c r="A30" s="170"/>
      <c r="B30" s="167"/>
      <c r="C30" s="81" t="s">
        <v>178</v>
      </c>
      <c r="D30" s="83"/>
      <c r="E30" s="84"/>
    </row>
    <row r="31" spans="1:5" ht="31.5" x14ac:dyDescent="0.25">
      <c r="A31" s="170"/>
      <c r="B31" s="167"/>
      <c r="C31" s="82" t="s">
        <v>179</v>
      </c>
      <c r="D31" s="83"/>
      <c r="E31" s="84"/>
    </row>
    <row r="32" spans="1:5" ht="31.5" x14ac:dyDescent="0.25">
      <c r="A32" s="171"/>
      <c r="B32" s="168"/>
      <c r="C32" s="82" t="s">
        <v>180</v>
      </c>
      <c r="D32" s="83"/>
      <c r="E32" s="84"/>
    </row>
    <row r="33" spans="1:5" x14ac:dyDescent="0.25">
      <c r="A33" s="169" t="s">
        <v>129</v>
      </c>
      <c r="B33" s="166" t="s">
        <v>183</v>
      </c>
      <c r="C33" s="81" t="s">
        <v>181</v>
      </c>
      <c r="D33" s="83"/>
      <c r="E33" s="84"/>
    </row>
    <row r="34" spans="1:5" x14ac:dyDescent="0.25">
      <c r="A34" s="171"/>
      <c r="B34" s="168"/>
      <c r="C34" s="81" t="s">
        <v>182</v>
      </c>
      <c r="D34" s="83"/>
      <c r="E34" s="84"/>
    </row>
    <row r="35" spans="1:5" x14ac:dyDescent="0.25">
      <c r="A35" s="169" t="s">
        <v>130</v>
      </c>
      <c r="B35" s="166" t="s">
        <v>184</v>
      </c>
      <c r="C35" s="81" t="s">
        <v>185</v>
      </c>
      <c r="D35" s="83"/>
      <c r="E35" s="84"/>
    </row>
    <row r="36" spans="1:5" ht="31.5" x14ac:dyDescent="0.25">
      <c r="A36" s="170"/>
      <c r="B36" s="167"/>
      <c r="C36" s="82" t="s">
        <v>186</v>
      </c>
      <c r="D36" s="83"/>
      <c r="E36" s="84"/>
    </row>
    <row r="37" spans="1:5" ht="31.5" x14ac:dyDescent="0.25">
      <c r="A37" s="170"/>
      <c r="B37" s="167"/>
      <c r="C37" s="82" t="s">
        <v>187</v>
      </c>
      <c r="D37" s="83"/>
      <c r="E37" s="84"/>
    </row>
    <row r="38" spans="1:5" x14ac:dyDescent="0.25">
      <c r="A38" s="171"/>
      <c r="B38" s="168"/>
      <c r="C38" s="82" t="s">
        <v>188</v>
      </c>
      <c r="D38" s="83"/>
      <c r="E38" s="84"/>
    </row>
    <row r="39" spans="1:5" ht="31.5" x14ac:dyDescent="0.25">
      <c r="A39" s="108" t="s">
        <v>131</v>
      </c>
      <c r="B39" s="81" t="s">
        <v>190</v>
      </c>
      <c r="C39" s="82" t="s">
        <v>189</v>
      </c>
      <c r="D39" s="83"/>
      <c r="E39" s="84"/>
    </row>
    <row r="40" spans="1:5" ht="31.5" x14ac:dyDescent="0.25">
      <c r="A40" s="185" t="s">
        <v>132</v>
      </c>
      <c r="B40" s="188" t="s">
        <v>191</v>
      </c>
      <c r="C40" s="82" t="s">
        <v>192</v>
      </c>
      <c r="D40" s="83"/>
      <c r="E40" s="84"/>
    </row>
    <row r="41" spans="1:5" ht="31.5" x14ac:dyDescent="0.25">
      <c r="A41" s="187"/>
      <c r="B41" s="189"/>
      <c r="C41" s="82" t="s">
        <v>193</v>
      </c>
      <c r="D41" s="83"/>
      <c r="E41" s="84"/>
    </row>
    <row r="42" spans="1:5" ht="47.25" x14ac:dyDescent="0.25">
      <c r="A42" s="108" t="s">
        <v>133</v>
      </c>
      <c r="B42" s="82" t="s">
        <v>195</v>
      </c>
      <c r="C42" s="82" t="s">
        <v>194</v>
      </c>
      <c r="D42" s="83"/>
      <c r="E42" s="84"/>
    </row>
    <row r="43" spans="1:5" ht="47.25" x14ac:dyDescent="0.25">
      <c r="A43" s="108" t="s">
        <v>134</v>
      </c>
      <c r="B43" s="81" t="s">
        <v>197</v>
      </c>
      <c r="C43" s="82" t="s">
        <v>196</v>
      </c>
      <c r="D43" s="83"/>
      <c r="E43" s="84"/>
    </row>
    <row r="44" spans="1:5" x14ac:dyDescent="0.25">
      <c r="A44" s="185" t="s">
        <v>135</v>
      </c>
      <c r="B44" s="190" t="s">
        <v>198</v>
      </c>
      <c r="C44" s="82" t="s">
        <v>199</v>
      </c>
      <c r="D44" s="83"/>
      <c r="E44" s="84"/>
    </row>
    <row r="45" spans="1:5" x14ac:dyDescent="0.25">
      <c r="A45" s="186"/>
      <c r="B45" s="191"/>
      <c r="C45" s="82" t="s">
        <v>200</v>
      </c>
      <c r="D45" s="83"/>
      <c r="E45" s="84"/>
    </row>
    <row r="46" spans="1:5" x14ac:dyDescent="0.25">
      <c r="A46" s="187"/>
      <c r="B46" s="192"/>
      <c r="C46" s="82" t="s">
        <v>201</v>
      </c>
      <c r="D46" s="83"/>
      <c r="E46" s="84"/>
    </row>
    <row r="47" spans="1:5" x14ac:dyDescent="0.25">
      <c r="A47" s="107" t="s">
        <v>203</v>
      </c>
      <c r="B47" s="193" t="s">
        <v>202</v>
      </c>
      <c r="C47" s="194"/>
      <c r="D47" s="83"/>
      <c r="E47" s="84"/>
    </row>
    <row r="48" spans="1:5" x14ac:dyDescent="0.25">
      <c r="A48" s="185" t="s">
        <v>223</v>
      </c>
      <c r="B48" s="188" t="s">
        <v>204</v>
      </c>
      <c r="C48" s="81" t="s">
        <v>205</v>
      </c>
      <c r="D48" s="83"/>
      <c r="E48" s="84"/>
    </row>
    <row r="49" spans="1:5" x14ac:dyDescent="0.25">
      <c r="A49" s="187"/>
      <c r="B49" s="189"/>
      <c r="C49" s="82" t="s">
        <v>206</v>
      </c>
      <c r="D49" s="83"/>
      <c r="E49" s="84"/>
    </row>
    <row r="50" spans="1:5" ht="50.25" x14ac:dyDescent="0.25">
      <c r="A50" s="185" t="s">
        <v>224</v>
      </c>
      <c r="B50" s="188" t="s">
        <v>207</v>
      </c>
      <c r="C50" s="82" t="s">
        <v>208</v>
      </c>
      <c r="D50" s="83"/>
      <c r="E50" s="84"/>
    </row>
    <row r="51" spans="1:5" x14ac:dyDescent="0.25">
      <c r="A51" s="187"/>
      <c r="B51" s="189"/>
      <c r="C51" s="82" t="s">
        <v>209</v>
      </c>
      <c r="D51" s="83"/>
      <c r="E51" s="84"/>
    </row>
    <row r="52" spans="1:5" ht="47.25" x14ac:dyDescent="0.25">
      <c r="A52" s="185" t="s">
        <v>225</v>
      </c>
      <c r="B52" s="182" t="s">
        <v>210</v>
      </c>
      <c r="C52" s="82" t="s">
        <v>211</v>
      </c>
      <c r="D52" s="83"/>
      <c r="E52" s="84"/>
    </row>
    <row r="53" spans="1:5" ht="47.25" x14ac:dyDescent="0.25">
      <c r="A53" s="186"/>
      <c r="B53" s="183"/>
      <c r="C53" s="82" t="s">
        <v>212</v>
      </c>
      <c r="D53" s="83"/>
      <c r="E53" s="84"/>
    </row>
    <row r="54" spans="1:5" x14ac:dyDescent="0.25">
      <c r="A54" s="187"/>
      <c r="B54" s="184"/>
      <c r="C54" s="81" t="s">
        <v>213</v>
      </c>
      <c r="D54" s="83"/>
      <c r="E54" s="84"/>
    </row>
    <row r="55" spans="1:5" ht="31.5" x14ac:dyDescent="0.25">
      <c r="A55" s="108" t="s">
        <v>226</v>
      </c>
      <c r="B55" s="82" t="s">
        <v>215</v>
      </c>
      <c r="C55" s="82" t="s">
        <v>214</v>
      </c>
      <c r="D55" s="83"/>
      <c r="E55" s="84"/>
    </row>
    <row r="56" spans="1:5" ht="47.25" x14ac:dyDescent="0.25">
      <c r="A56" s="108" t="s">
        <v>227</v>
      </c>
      <c r="B56" s="82" t="s">
        <v>216</v>
      </c>
      <c r="C56" s="82" t="s">
        <v>217</v>
      </c>
      <c r="D56" s="83"/>
      <c r="E56" s="84"/>
    </row>
    <row r="57" spans="1:5" ht="31.5" x14ac:dyDescent="0.25">
      <c r="A57" s="108" t="s">
        <v>228</v>
      </c>
      <c r="B57" s="82" t="s">
        <v>219</v>
      </c>
      <c r="C57" s="82" t="s">
        <v>218</v>
      </c>
      <c r="D57" s="83"/>
      <c r="E57" s="84"/>
    </row>
    <row r="58" spans="1:5" x14ac:dyDescent="0.25">
      <c r="A58" s="108" t="s">
        <v>222</v>
      </c>
      <c r="B58" s="82" t="s">
        <v>221</v>
      </c>
      <c r="C58" s="82" t="s">
        <v>220</v>
      </c>
      <c r="D58" s="83"/>
      <c r="E58" s="84"/>
    </row>
    <row r="59" spans="1:5" x14ac:dyDescent="0.25">
      <c r="A59" s="85"/>
      <c r="B59" s="85"/>
      <c r="C59" s="85"/>
      <c r="D59" s="86"/>
      <c r="E59" s="85"/>
    </row>
    <row r="60" spans="1:5" x14ac:dyDescent="0.25">
      <c r="A60" s="85"/>
      <c r="B60" s="85"/>
      <c r="C60" s="85"/>
      <c r="D60" s="86"/>
      <c r="E60" s="85"/>
    </row>
  </sheetData>
  <mergeCells count="30">
    <mergeCell ref="B52:B54"/>
    <mergeCell ref="A52:A54"/>
    <mergeCell ref="B35:B38"/>
    <mergeCell ref="A35:A38"/>
    <mergeCell ref="B40:B41"/>
    <mergeCell ref="A40:A41"/>
    <mergeCell ref="B44:B46"/>
    <mergeCell ref="A44:A46"/>
    <mergeCell ref="B47:C47"/>
    <mergeCell ref="B48:B49"/>
    <mergeCell ref="A48:A49"/>
    <mergeCell ref="B50:B51"/>
    <mergeCell ref="A50:A51"/>
    <mergeCell ref="D1:E1"/>
    <mergeCell ref="A3:D3"/>
    <mergeCell ref="B10:B14"/>
    <mergeCell ref="B8:B9"/>
    <mergeCell ref="A8:A9"/>
    <mergeCell ref="A10:A14"/>
    <mergeCell ref="B15:B16"/>
    <mergeCell ref="A15:A16"/>
    <mergeCell ref="B17:B20"/>
    <mergeCell ref="A17:A20"/>
    <mergeCell ref="B22:B27"/>
    <mergeCell ref="A22:A27"/>
    <mergeCell ref="B28:C28"/>
    <mergeCell ref="B29:B32"/>
    <mergeCell ref="A29:A32"/>
    <mergeCell ref="B33:B34"/>
    <mergeCell ref="A33:A34"/>
  </mergeCells>
  <phoneticPr fontId="23" type="noConversion"/>
  <pageMargins left="0.7" right="0.7" top="0.75" bottom="0.75" header="0.3" footer="0.3"/>
  <pageSetup paperSize="9"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7"/>
  <sheetViews>
    <sheetView zoomScale="98" workbookViewId="0"/>
  </sheetViews>
  <sheetFormatPr defaultColWidth="9.140625" defaultRowHeight="15.75" x14ac:dyDescent="0.25"/>
  <cols>
    <col min="1" max="1" width="41" style="47" bestFit="1" customWidth="1"/>
    <col min="2" max="4" width="60.85546875" style="2" customWidth="1"/>
    <col min="5" max="16384" width="9.140625" style="2"/>
  </cols>
  <sheetData>
    <row r="1" spans="1:4" ht="15.95" customHeight="1" x14ac:dyDescent="0.25">
      <c r="A1" s="50"/>
      <c r="B1" s="50"/>
      <c r="C1" s="50"/>
      <c r="D1" s="50"/>
    </row>
    <row r="2" spans="1:4" ht="17.100000000000001" customHeight="1" thickBot="1" x14ac:dyDescent="0.3">
      <c r="A2" s="50"/>
      <c r="B2" s="51"/>
      <c r="C2" s="51"/>
      <c r="D2" s="51"/>
    </row>
    <row r="3" spans="1:4" ht="16.5" thickBot="1" x14ac:dyDescent="0.3">
      <c r="A3" s="52"/>
      <c r="B3" s="74" t="s">
        <v>68</v>
      </c>
      <c r="C3" s="74" t="s">
        <v>69</v>
      </c>
      <c r="D3" s="74" t="s">
        <v>70</v>
      </c>
    </row>
    <row r="4" spans="1:4" ht="18" thickBot="1" x14ac:dyDescent="0.3">
      <c r="A4" s="53" t="s">
        <v>71</v>
      </c>
      <c r="B4" s="20"/>
      <c r="C4" s="20"/>
      <c r="D4" s="20"/>
    </row>
    <row r="5" spans="1:4" ht="33.75" thickBot="1" x14ac:dyDescent="0.3">
      <c r="A5" s="53" t="s">
        <v>72</v>
      </c>
      <c r="B5" s="21"/>
      <c r="C5" s="21"/>
      <c r="D5" s="21"/>
    </row>
    <row r="6" spans="1:4" ht="18" thickBot="1" x14ac:dyDescent="0.3">
      <c r="A6" s="53" t="s">
        <v>73</v>
      </c>
      <c r="B6" s="22"/>
      <c r="C6" s="22"/>
      <c r="D6" s="22"/>
    </row>
    <row r="7" spans="1:4" ht="18" thickBot="1" x14ac:dyDescent="0.3">
      <c r="A7" s="53" t="s">
        <v>74</v>
      </c>
      <c r="B7" s="22"/>
      <c r="C7" s="22"/>
      <c r="D7" s="22"/>
    </row>
    <row r="8" spans="1:4" ht="18" thickBot="1" x14ac:dyDescent="0.3">
      <c r="A8" s="53" t="s">
        <v>75</v>
      </c>
      <c r="B8" s="22"/>
      <c r="C8" s="22"/>
      <c r="D8" s="22"/>
    </row>
    <row r="9" spans="1:4" ht="18" thickBot="1" x14ac:dyDescent="0.3">
      <c r="A9" s="53" t="s">
        <v>76</v>
      </c>
      <c r="B9" s="22"/>
      <c r="C9" s="22"/>
      <c r="D9" s="22"/>
    </row>
    <row r="10" spans="1:4" ht="18" thickBot="1" x14ac:dyDescent="0.3">
      <c r="A10" s="104" t="s">
        <v>136</v>
      </c>
      <c r="B10" s="105"/>
      <c r="C10" s="105"/>
      <c r="D10" s="105"/>
    </row>
    <row r="12" spans="1:4" x14ac:dyDescent="0.25">
      <c r="A12" s="55" t="s">
        <v>77</v>
      </c>
    </row>
    <row r="13" spans="1:4" ht="17.25" x14ac:dyDescent="0.3">
      <c r="A13" s="195" t="s">
        <v>78</v>
      </c>
      <c r="B13" s="195"/>
      <c r="C13" s="195"/>
      <c r="D13" s="195"/>
    </row>
    <row r="14" spans="1:4" x14ac:dyDescent="0.25">
      <c r="A14" s="114" t="s">
        <v>79</v>
      </c>
      <c r="B14" s="114"/>
      <c r="C14" s="114"/>
      <c r="D14" s="114"/>
    </row>
    <row r="15" spans="1:4" ht="18.95" customHeight="1" x14ac:dyDescent="0.25">
      <c r="A15" s="114"/>
      <c r="B15" s="114"/>
      <c r="C15" s="114"/>
      <c r="D15" s="114"/>
    </row>
    <row r="16" spans="1:4" ht="17.25" x14ac:dyDescent="0.3">
      <c r="A16" s="196" t="s">
        <v>229</v>
      </c>
      <c r="B16" s="196"/>
      <c r="C16" s="196"/>
      <c r="D16" s="196"/>
    </row>
    <row r="17" spans="1:1" x14ac:dyDescent="0.25">
      <c r="A17" s="38"/>
    </row>
  </sheetData>
  <mergeCells count="3">
    <mergeCell ref="A13:D13"/>
    <mergeCell ref="A16:D16"/>
    <mergeCell ref="A14:D15"/>
  </mergeCells>
  <phoneticPr fontId="23" type="noConversion"/>
  <dataValidations count="2">
    <dataValidation type="list" allowBlank="1" showInputMessage="1" showErrorMessage="1" sqref="B5:D5" xr:uid="{00000000-0002-0000-0400-000000000000}">
      <formula1>"3,4,5,"</formula1>
    </dataValidation>
    <dataValidation type="list" allowBlank="1" showInputMessage="1" showErrorMessage="1" sqref="B6:D10" xr:uid="{00000000-0002-0000-0400-000001000000}">
      <formula1>"Yra, Nėra,"</formula1>
    </dataValidation>
  </dataValidations>
  <pageMargins left="0.7" right="0.7" top="0.75" bottom="0.75" header="0.3" footer="0.3"/>
  <pageSetup paperSize="9" scale="39" fitToHeight="0"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8"/>
  <sheetViews>
    <sheetView workbookViewId="0">
      <selection sqref="A1:D2"/>
    </sheetView>
  </sheetViews>
  <sheetFormatPr defaultColWidth="9.140625" defaultRowHeight="15.75" x14ac:dyDescent="0.25"/>
  <cols>
    <col min="1" max="1" width="40.42578125" style="47" customWidth="1"/>
    <col min="2" max="4" width="60.85546875" style="2" customWidth="1"/>
    <col min="5" max="7" width="9.140625" style="2"/>
    <col min="8" max="9" width="9.42578125" style="2" bestFit="1" customWidth="1"/>
    <col min="10" max="17" width="11.28515625" style="2" bestFit="1" customWidth="1"/>
    <col min="18" max="16384" width="9.140625" style="2"/>
  </cols>
  <sheetData>
    <row r="1" spans="1:7" x14ac:dyDescent="0.25">
      <c r="A1" s="197"/>
      <c r="B1" s="197"/>
      <c r="C1" s="197"/>
      <c r="D1" s="197"/>
    </row>
    <row r="2" spans="1:7" ht="16.5" thickBot="1" x14ac:dyDescent="0.3">
      <c r="A2" s="197"/>
      <c r="B2" s="197"/>
      <c r="C2" s="197"/>
      <c r="D2" s="197"/>
    </row>
    <row r="3" spans="1:7" ht="16.5" thickBot="1" x14ac:dyDescent="0.3">
      <c r="A3" s="2"/>
      <c r="B3" s="74" t="s">
        <v>68</v>
      </c>
      <c r="C3" s="74" t="s">
        <v>69</v>
      </c>
      <c r="D3" s="74" t="s">
        <v>70</v>
      </c>
      <c r="F3" s="57"/>
      <c r="G3" s="57"/>
    </row>
    <row r="4" spans="1:7" ht="35.25" thickBot="1" x14ac:dyDescent="0.4">
      <c r="A4" s="58" t="s">
        <v>80</v>
      </c>
      <c r="B4" s="59">
        <f>('Pasiūlymų suvestinė_Bendra'!B5-'Vertinimo tvarka ir sąlygos'!H62)*('Pasiūlymų suvestinė_Bendra'!B4*(('Vertinimo tvarka ir sąlygos'!H61/100)))</f>
        <v>0</v>
      </c>
      <c r="C4" s="59">
        <f>('Pasiūlymų suvestinė_Bendra'!C5-'Vertinimo tvarka ir sąlygos'!H62)*('Pasiūlymų suvestinė_Bendra'!C4*(('Vertinimo tvarka ir sąlygos'!H61/100)))</f>
        <v>0</v>
      </c>
      <c r="D4" s="59">
        <f>('Pasiūlymų suvestinė_Bendra'!D5-'Vertinimo tvarka ir sąlygos'!H62)*('Pasiūlymų suvestinė_Bendra'!D4*(('Vertinimo tvarka ir sąlygos'!H61/100)))</f>
        <v>0</v>
      </c>
    </row>
    <row r="5" spans="1:7" ht="35.25" thickBot="1" x14ac:dyDescent="0.4">
      <c r="A5" s="60" t="s">
        <v>106</v>
      </c>
      <c r="B5" s="54">
        <f>'Pasiūlymų suvestinė_Bendra'!B4-'Pasiūlymų suvestinė_Koreguota'!B4</f>
        <v>0</v>
      </c>
      <c r="C5" s="54">
        <f>'Pasiūlymų suvestinė_Bendra'!C4-'Pasiūlymų suvestinė_Koreguota'!C4</f>
        <v>0</v>
      </c>
      <c r="D5" s="54">
        <f>'Pasiūlymų suvestinė_Bendra'!D4-'Pasiūlymų suvestinė_Koreguota'!D4</f>
        <v>0</v>
      </c>
    </row>
    <row r="7" spans="1:7" x14ac:dyDescent="0.25">
      <c r="A7" s="55" t="s">
        <v>81</v>
      </c>
    </row>
    <row r="8" spans="1:7" ht="17.25" x14ac:dyDescent="0.3">
      <c r="A8" s="195" t="s">
        <v>82</v>
      </c>
      <c r="B8" s="195"/>
      <c r="C8" s="195"/>
      <c r="D8" s="195"/>
    </row>
    <row r="9" spans="1:7" ht="17.25" x14ac:dyDescent="0.3">
      <c r="A9" s="195" t="s">
        <v>83</v>
      </c>
      <c r="B9" s="195"/>
      <c r="C9" s="195"/>
      <c r="D9" s="195"/>
    </row>
    <row r="10" spans="1:7" x14ac:dyDescent="0.25">
      <c r="A10" s="77"/>
    </row>
    <row r="11" spans="1:7" x14ac:dyDescent="0.25">
      <c r="A11" s="61" t="s">
        <v>84</v>
      </c>
      <c r="B11" s="29"/>
      <c r="C11" s="29"/>
    </row>
    <row r="12" spans="1:7" ht="18.75" x14ac:dyDescent="0.35">
      <c r="A12" s="62" t="s">
        <v>85</v>
      </c>
      <c r="B12" s="29"/>
      <c r="C12" s="29"/>
    </row>
    <row r="13" spans="1:7" x14ac:dyDescent="0.25">
      <c r="A13" s="62"/>
      <c r="B13" s="29"/>
      <c r="C13" s="29"/>
    </row>
    <row r="14" spans="1:7" ht="18.75" x14ac:dyDescent="0.35">
      <c r="A14" s="62" t="s">
        <v>86</v>
      </c>
      <c r="B14" s="29"/>
      <c r="C14" s="29"/>
    </row>
    <row r="15" spans="1:7" x14ac:dyDescent="0.25">
      <c r="A15" s="63"/>
      <c r="B15" s="29"/>
      <c r="C15" s="29"/>
    </row>
    <row r="16" spans="1:7" x14ac:dyDescent="0.25">
      <c r="A16" s="77"/>
    </row>
    <row r="17" spans="1:1" x14ac:dyDescent="0.25">
      <c r="A17" s="77"/>
    </row>
    <row r="18" spans="1:1" x14ac:dyDescent="0.25">
      <c r="A18" s="77"/>
    </row>
  </sheetData>
  <mergeCells count="3">
    <mergeCell ref="A1:D2"/>
    <mergeCell ref="A8:D8"/>
    <mergeCell ref="A9:D9"/>
  </mergeCells>
  <pageMargins left="0.7" right="0.7" top="0.75" bottom="0.75" header="0.3" footer="0.3"/>
  <pageSetup paperSize="9" scale="34" fitToHeight="0"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6"/>
  <sheetViews>
    <sheetView workbookViewId="0"/>
  </sheetViews>
  <sheetFormatPr defaultColWidth="9.140625" defaultRowHeight="15.75" x14ac:dyDescent="0.25"/>
  <cols>
    <col min="1" max="1" width="41.28515625" style="2" customWidth="1"/>
    <col min="2" max="4" width="60.85546875" style="2" customWidth="1"/>
    <col min="5" max="6" width="10.7109375" style="2" bestFit="1" customWidth="1"/>
    <col min="7" max="16384" width="9.140625" style="2"/>
  </cols>
  <sheetData>
    <row r="1" spans="1:4" ht="20.25" thickBot="1" x14ac:dyDescent="0.3">
      <c r="B1" s="56"/>
      <c r="C1" s="56"/>
      <c r="D1" s="56"/>
    </row>
    <row r="2" spans="1:4" ht="16.5" thickBot="1" x14ac:dyDescent="0.3">
      <c r="B2" s="74" t="s">
        <v>68</v>
      </c>
      <c r="C2" s="74" t="s">
        <v>69</v>
      </c>
      <c r="D2" s="74" t="s">
        <v>70</v>
      </c>
    </row>
    <row r="3" spans="1:4" ht="19.5" thickBot="1" x14ac:dyDescent="0.4">
      <c r="A3" s="47" t="s">
        <v>87</v>
      </c>
      <c r="B3" s="64">
        <f>'Pasiūlymų suvestinė_Bendra'!B4</f>
        <v>0</v>
      </c>
      <c r="C3" s="64">
        <f>'Pasiūlymų suvestinė_Bendra'!C4</f>
        <v>0</v>
      </c>
      <c r="D3" s="64">
        <f>'Pasiūlymų suvestinė_Bendra'!D4</f>
        <v>0</v>
      </c>
    </row>
    <row r="4" spans="1:4" ht="19.5" thickBot="1" x14ac:dyDescent="0.4">
      <c r="A4" s="47" t="s">
        <v>104</v>
      </c>
      <c r="B4" s="64">
        <f>'Pasiūlymų suvestinė_Koreguota'!B5</f>
        <v>0</v>
      </c>
      <c r="C4" s="64">
        <f>'Pasiūlymų suvestinė_Koreguota'!C5</f>
        <v>0</v>
      </c>
      <c r="D4" s="64">
        <f>'Pasiūlymų suvestinė_Koreguota'!D5</f>
        <v>0</v>
      </c>
    </row>
    <row r="5" spans="1:4" ht="19.5" thickBot="1" x14ac:dyDescent="0.4">
      <c r="A5" s="47" t="s">
        <v>88</v>
      </c>
      <c r="B5" s="65" t="e">
        <f>(MIN(B3:D3)/B3)*'Vertinimo tvarka ir sąlygos'!H14</f>
        <v>#DIV/0!</v>
      </c>
      <c r="C5" s="65" t="e">
        <f>(MIN(B3:D3)/C3)*'Vertinimo tvarka ir sąlygos'!H14</f>
        <v>#DIV/0!</v>
      </c>
      <c r="D5" s="65" t="e">
        <f>(MIN(B3:D3)/D3)*'Vertinimo tvarka ir sąlygos'!H14</f>
        <v>#DIV/0!</v>
      </c>
    </row>
    <row r="6" spans="1:4" ht="19.5" thickBot="1" x14ac:dyDescent="0.4">
      <c r="A6" s="47" t="s">
        <v>89</v>
      </c>
      <c r="B6" s="72" t="e">
        <f>(MIN(B4:D4)/B4)*'Vertinimo tvarka ir sąlygos'!H14</f>
        <v>#DIV/0!</v>
      </c>
      <c r="C6" s="72" t="e">
        <f>(MIN(B4:D4)/C4)*'Vertinimo tvarka ir sąlygos'!H14</f>
        <v>#DIV/0!</v>
      </c>
      <c r="D6" s="72" t="e">
        <f>(MIN(B4:D4)/D4)*'Vertinimo tvarka ir sąlygos'!H14</f>
        <v>#DIV/0!</v>
      </c>
    </row>
    <row r="7" spans="1:4" ht="19.5" thickBot="1" x14ac:dyDescent="0.4">
      <c r="A7" s="66" t="s">
        <v>90</v>
      </c>
      <c r="B7" s="72">
        <f>SUM(B8:B12)*'Vertinimo tvarka ir sąlygos'!H15</f>
        <v>0</v>
      </c>
      <c r="C7" s="72">
        <f>SUM(C8:C12)*'Vertinimo tvarka ir sąlygos'!H15</f>
        <v>0</v>
      </c>
      <c r="D7" s="72">
        <f>SUM(D8:D12)*'Vertinimo tvarka ir sąlygos'!H15</f>
        <v>0</v>
      </c>
    </row>
    <row r="8" spans="1:4" ht="18.75" x14ac:dyDescent="0.25">
      <c r="A8" s="67" t="s">
        <v>91</v>
      </c>
      <c r="B8" s="68">
        <f>COUNTIF('Pasiūlymų suvestinė_Bendra'!B6, "Yra")*'Vertinimo tvarka ir sąlygos'!F17</f>
        <v>0</v>
      </c>
      <c r="C8" s="68">
        <f>COUNTIF('Pasiūlymų suvestinė_Bendra'!C6, "Yra")*'Vertinimo tvarka ir sąlygos'!F17</f>
        <v>0</v>
      </c>
      <c r="D8" s="68">
        <f>COUNTIF('Pasiūlymų suvestinė_Bendra'!D6, "Yra")*'Vertinimo tvarka ir sąlygos'!F17</f>
        <v>0</v>
      </c>
    </row>
    <row r="9" spans="1:4" ht="18.75" x14ac:dyDescent="0.25">
      <c r="A9" s="69" t="s">
        <v>92</v>
      </c>
      <c r="B9" s="68">
        <f>COUNTIF('Pasiūlymų suvestinė_Bendra'!B7, "Yra")*'Vertinimo tvarka ir sąlygos'!F18</f>
        <v>0</v>
      </c>
      <c r="C9" s="68">
        <f>COUNTIF('Pasiūlymų suvestinė_Bendra'!C7, "Yra")*'Vertinimo tvarka ir sąlygos'!F18</f>
        <v>0</v>
      </c>
      <c r="D9" s="68">
        <f>COUNTIF('Pasiūlymų suvestinė_Bendra'!D7, "Yra")*'Vertinimo tvarka ir sąlygos'!F18</f>
        <v>0</v>
      </c>
    </row>
    <row r="10" spans="1:4" ht="18.75" x14ac:dyDescent="0.25">
      <c r="A10" s="69" t="s">
        <v>93</v>
      </c>
      <c r="B10" s="68">
        <f>COUNTIF('Pasiūlymų suvestinė_Bendra'!B8, "Yra")*'Vertinimo tvarka ir sąlygos'!F19</f>
        <v>0</v>
      </c>
      <c r="C10" s="68">
        <f>COUNTIF('Pasiūlymų suvestinė_Bendra'!C8, "Yra")*'Vertinimo tvarka ir sąlygos'!F19</f>
        <v>0</v>
      </c>
      <c r="D10" s="68">
        <f>COUNTIF('Pasiūlymų suvestinė_Bendra'!D8, "Yra")*'Vertinimo tvarka ir sąlygos'!F19</f>
        <v>0</v>
      </c>
    </row>
    <row r="11" spans="1:4" ht="18.75" x14ac:dyDescent="0.25">
      <c r="A11" s="69" t="s">
        <v>94</v>
      </c>
      <c r="B11" s="68">
        <f>COUNTIF('Pasiūlymų suvestinė_Bendra'!B9, "Yra")*'Vertinimo tvarka ir sąlygos'!F20</f>
        <v>0</v>
      </c>
      <c r="C11" s="68">
        <f>COUNTIF('Pasiūlymų suvestinė_Bendra'!C9, "Yra")*'Vertinimo tvarka ir sąlygos'!F20</f>
        <v>0</v>
      </c>
      <c r="D11" s="68">
        <f>COUNTIF('Pasiūlymų suvestinė_Bendra'!D9, "Yra")*'Vertinimo tvarka ir sąlygos'!F20</f>
        <v>0</v>
      </c>
    </row>
    <row r="12" spans="1:4" x14ac:dyDescent="0.25">
      <c r="A12" s="69" t="s">
        <v>137</v>
      </c>
      <c r="B12" s="106">
        <f>COUNTIF('Pasiūlymų suvestinė_Bendra'!B10, "Yra")*'Vertinimo tvarka ir sąlygos'!F21</f>
        <v>0</v>
      </c>
      <c r="C12" s="106">
        <f>COUNTIF('Pasiūlymų suvestinė_Bendra'!C10, "Yra")*'Vertinimo tvarka ir sąlygos'!F21</f>
        <v>0</v>
      </c>
      <c r="D12" s="106">
        <f>COUNTIF('Pasiūlymų suvestinė_Bendra'!D10, "Yra")*'Vertinimo tvarka ir sąlygos'!F21</f>
        <v>0</v>
      </c>
    </row>
    <row r="13" spans="1:4" ht="19.5" thickBot="1" x14ac:dyDescent="0.4">
      <c r="A13" s="47" t="s">
        <v>95</v>
      </c>
      <c r="B13" s="73" t="e">
        <f>SUM(B6+B7)</f>
        <v>#DIV/0!</v>
      </c>
      <c r="C13" s="73" t="e">
        <f>SUM(C6+C7)</f>
        <v>#DIV/0!</v>
      </c>
      <c r="D13" s="73" t="e">
        <f>SUM(D6+D7)</f>
        <v>#DIV/0!</v>
      </c>
    </row>
    <row r="14" spans="1:4" ht="16.5" thickBot="1" x14ac:dyDescent="0.3">
      <c r="A14" s="47" t="s">
        <v>96</v>
      </c>
      <c r="B14" s="70" t="e">
        <f>_xlfn.RANK.EQ(B13, $B$13:$D$13, 0)</f>
        <v>#DIV/0!</v>
      </c>
      <c r="C14" s="70" t="e">
        <f t="shared" ref="C14:D14" si="0">_xlfn.RANK.EQ(C13, $B$13:$D$13, 0)</f>
        <v>#DIV/0!</v>
      </c>
      <c r="D14" s="70" t="e">
        <f t="shared" si="0"/>
        <v>#DIV/0!</v>
      </c>
    </row>
    <row r="16" spans="1:4" x14ac:dyDescent="0.25">
      <c r="B16" s="2" t="s">
        <v>97</v>
      </c>
    </row>
    <row r="21" spans="1:1" x14ac:dyDescent="0.25">
      <c r="A21" s="55"/>
    </row>
    <row r="26" spans="1:1" x14ac:dyDescent="0.25">
      <c r="A26" s="71"/>
    </row>
  </sheetData>
  <phoneticPr fontId="23" type="noConversion"/>
  <conditionalFormatting sqref="B14:D14">
    <cfRule type="cellIs" dxfId="1" priority="1" operator="equal">
      <formula>1</formula>
    </cfRule>
    <cfRule type="cellIs" dxfId="0" priority="2" operator="equal">
      <formula>1</formula>
    </cfRule>
  </conditionalFormatting>
  <pageMargins left="0.7" right="0.7" top="0.75" bottom="0.75" header="0.3" footer="0.3"/>
  <pageSetup paperSize="9" scale="39" fitToHeight="0"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election activeCell="D6" sqref="D6"/>
    </sheetView>
  </sheetViews>
  <sheetFormatPr defaultColWidth="9.140625" defaultRowHeight="15.75" x14ac:dyDescent="0.25"/>
  <cols>
    <col min="1" max="16384" width="9.140625" style="1"/>
  </cols>
  <sheetData>
    <row r="1" spans="1:1" x14ac:dyDescent="0.25">
      <c r="A1" s="1" t="s">
        <v>98</v>
      </c>
    </row>
    <row r="2" spans="1:1" x14ac:dyDescent="0.25">
      <c r="A2" s="1" t="s">
        <v>99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yracuseOfficeCustomData>{"createMode":"plain_doc","forceRefresh":"0"}</SyracuseOfficeCustomDat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B5C246-25C0-466B-916A-4F276D3048F7}">
  <ds:schemaRefs>
    <ds:schemaRef ds:uri="http://schemas.microsoft.com/sharepoint/v3/contenttype/forms"/>
  </ds:schemaRefs>
</ds:datastoreItem>
</file>

<file path=customXml/itemProps2.xml><?xml version="1.0" encoding="utf-8"?>
<ds:datastoreItem xmlns:ds="http://schemas.openxmlformats.org/officeDocument/2006/customXml" ds:itemID="{9D042C2F-9E00-4F33-B2B6-1E9696AD2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7BE7441-3D43-4C3E-859F-FFB300F33D6D}">
  <ds:schemaRefs/>
</ds:datastoreItem>
</file>

<file path=customXml/itemProps4.xml><?xml version="1.0" encoding="utf-8"?>
<ds:datastoreItem xmlns:ds="http://schemas.openxmlformats.org/officeDocument/2006/customXml" ds:itemID="{79F9D2BE-B4D4-4A18-A1CD-1B30CC5FD6E6}">
  <ds:schemaRefs>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8</vt:i4>
      </vt:variant>
    </vt:vector>
  </HeadingPairs>
  <TitlesOfParts>
    <vt:vector size="8" baseType="lpstr">
      <vt:lpstr>Vertinimo tvarka ir sąlygos</vt:lpstr>
      <vt:lpstr>EN vertinimas (pildo tiekėjai)</vt:lpstr>
      <vt:lpstr>Specialieji reikalavimai</vt:lpstr>
      <vt:lpstr>Techninė specifikacija</vt:lpstr>
      <vt:lpstr>Pasiūlymų suvestinė_Bendra</vt:lpstr>
      <vt:lpstr>Pasiūlymų suvestinė_Koreguota</vt:lpstr>
      <vt:lpstr>Pasiūlymų vertinimo rezultatai</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2024-08-06T11:04:35Z</dcterms:created>
  <dcterms:modified xsi:type="dcterms:W3CDTF">2026-11-05T13:35:17Z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