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196"/>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OFTALMOLOGINĖS PRIEMONĖS</t>
        </is>
      </c>
      <c r="B4" s="26" t="n"/>
    </row>
    <row r="5">
      <c r="A5" s="26" t="n"/>
      <c r="B5" s="26" t="n"/>
    </row>
    <row r="6">
      <c r="A6" s="23" t="inlineStr">
        <is>
          <t>Kam:</t>
        </is>
      </c>
      <c r="B6" s="58" t="inlineStr">
        <is>
          <t>VšĮ LSMU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UŽPAKALINĖS KAMEROS SULANKSTOMI INTRAOKULINIAI LĘŠIAI SU KASETĖMIS IMPLANTAVIMUI.</t>
        </is>
      </c>
    </row>
    <row r="34">
      <c r="A34" s="58" t="inlineStr">
        <is>
          <t>Tiekėjo pasiūlymas:</t>
        </is>
      </c>
    </row>
    <row r="35">
      <c r="A35" s="71" t="inlineStr">
        <is>
          <t>Nr.</t>
        </is>
      </c>
      <c r="B35" s="71" t="inlineStr">
        <is>
          <t>Pavadinimas</t>
        </is>
      </c>
      <c r="C35" s="71" t="inlineStr">
        <is>
          <t>Kiekis</t>
        </is>
      </c>
      <c r="D35" s="71" t="inlineStr">
        <is>
          <t>Mato vienetas</t>
        </is>
      </c>
      <c r="E35" s="71" t="inlineStr">
        <is>
          <t>Kaina be PVM, Eur</t>
        </is>
      </c>
      <c r="F35" s="71" t="inlineStr">
        <is>
          <t>Suma be PVM, Eur</t>
        </is>
      </c>
      <c r="G35" s="71" t="inlineStr">
        <is>
          <t>Gamintojas, modelis</t>
        </is>
      </c>
    </row>
    <row r="36">
      <c r="A36" s="71" t="inlineStr">
        <is>
          <t>1.</t>
        </is>
      </c>
      <c r="B36" s="71" t="inlineStr">
        <is>
          <t>Užpakalinės kameros sulankstomi intraokuliniai lęšiai su kasetėmis implantavimui.</t>
        </is>
      </c>
      <c r="C36" s="72" t="inlineStr"/>
      <c r="D36" s="72" t="inlineStr"/>
      <c r="E36" s="72" t="inlineStr"/>
      <c r="F36" s="72" t="inlineStr"/>
      <c r="G36" s="72" t="inlineStr"/>
    </row>
    <row r="37">
      <c r="A37" s="72" t="inlineStr">
        <is>
          <t>1.1.</t>
        </is>
      </c>
      <c r="B37" s="72" t="inlineStr">
        <is>
          <t>Užpakalinės kameros sulankstomi intraokuliniai lęšiai su kasetėmis implantavimui.</t>
        </is>
      </c>
      <c r="C37" s="72" t="n">
        <v>100</v>
      </c>
      <c r="D37" s="72" t="inlineStr">
        <is>
          <t>vnt.</t>
        </is>
      </c>
      <c r="E37" s="73" t="inlineStr"/>
      <c r="F37" s="72">
        <f>IF(ISBLANK(E37),"", PRODUCT(C37,E37))</f>
        <v/>
      </c>
      <c r="G37" s="74" t="inlineStr"/>
    </row>
    <row r="38">
      <c r="E38" s="71" t="inlineStr">
        <is>
          <t>Suma be PVM</t>
        </is>
      </c>
      <c r="F38" s="71">
        <f>IF(F37="","",ROUND(SUM(F37:F37),2))</f>
        <v/>
      </c>
      <c r="G38" s="69">
        <f>IF(F37="","Neužpildytos visos objektų kainos","")</f>
        <v/>
      </c>
    </row>
    <row r="39">
      <c r="C39" s="71" t="inlineStr">
        <is>
          <t>Taikomas PVM dydis (%)</t>
        </is>
      </c>
      <c r="D39" s="74" t="inlineStr"/>
      <c r="E39" s="71" t="inlineStr">
        <is>
          <t>PVM suma</t>
        </is>
      </c>
      <c r="F39" s="71">
        <f>IF(OR(F38="",D39=""),"", ROUND(PRODUCT(D39,F38)/100,2))</f>
        <v/>
      </c>
      <c r="G39" s="69">
        <f>IF(D39="", "Nurodykite taikomą PVM dydį", "")</f>
        <v/>
      </c>
    </row>
    <row r="40">
      <c r="E40" s="71" t="inlineStr">
        <is>
          <t>Suma su PVM</t>
        </is>
      </c>
      <c r="F40" s="71">
        <f>IF(ISBLANK(F39), "", ROUND(SUM(F38:F39),2))</f>
        <v/>
      </c>
    </row>
    <row r="44">
      <c r="A44" s="58" t="inlineStr">
        <is>
          <t>2. DALIS</t>
        </is>
      </c>
      <c r="B44" s="58" t="inlineStr">
        <is>
          <t>UŽPAKALINĖS KAMEROS SULANKSTOMI HIDROFOBINIAI MONOLITINIAI ASFERINIAI IOL PREIMPLANTUOTI Į VIENKARTINĮ  INJEKTORIŲ SU AUTOMATINE INTRAOKULINIO LĘŠIO IMPLANTAVIMO GREIČIO KONTROLE IR GYLIO APSAUGA.</t>
        </is>
      </c>
    </row>
    <row r="46">
      <c r="A46" s="58" t="inlineStr">
        <is>
          <t>Tiekėjo pasiūlymas:</t>
        </is>
      </c>
    </row>
    <row r="47">
      <c r="A47" s="71" t="inlineStr">
        <is>
          <t>Nr.</t>
        </is>
      </c>
      <c r="B47" s="71" t="inlineStr">
        <is>
          <t>Pavadinimas</t>
        </is>
      </c>
      <c r="C47" s="71" t="inlineStr">
        <is>
          <t>Kiekis</t>
        </is>
      </c>
      <c r="D47" s="71" t="inlineStr">
        <is>
          <t>Mato vienetas</t>
        </is>
      </c>
      <c r="E47" s="71" t="inlineStr">
        <is>
          <t>Kaina be PVM, Eur</t>
        </is>
      </c>
      <c r="F47" s="71" t="inlineStr">
        <is>
          <t>Suma be PVM, Eur</t>
        </is>
      </c>
      <c r="G47" s="71" t="inlineStr">
        <is>
          <t>Gamintojas, modelis</t>
        </is>
      </c>
    </row>
    <row r="48">
      <c r="A48" s="71" t="inlineStr">
        <is>
          <t>2.</t>
        </is>
      </c>
      <c r="B48" s="71" t="inlineStr">
        <is>
          <t>Užpakalinės kameros sulankstomi hidrofobiniai monolitiniai asferiniai IOL preimplantuoti į vienkartinį  injektorių su automatine intraokulinio lęšio implantavimo greičio kontrole ir gylio apsauga.</t>
        </is>
      </c>
      <c r="C48" s="72" t="inlineStr"/>
      <c r="D48" s="72" t="inlineStr"/>
      <c r="E48" s="72" t="inlineStr"/>
      <c r="F48" s="72" t="inlineStr"/>
      <c r="G48" s="72" t="inlineStr"/>
    </row>
    <row r="49">
      <c r="A49" s="72" t="inlineStr">
        <is>
          <t>2.1.</t>
        </is>
      </c>
      <c r="B49" s="72" t="inlineStr">
        <is>
          <t>Užpakalinės kameros sulankstomi hidrofobiniai monolitiniai asferiniai IOL preimplantuoti į vienkartinį  injektorių su automatine intraokulinio lęšio implantavimo greičio kontrole ir gylio apsauga.</t>
        </is>
      </c>
      <c r="C49" s="72" t="n">
        <v>600</v>
      </c>
      <c r="D49" s="72" t="inlineStr">
        <is>
          <t>vnt.</t>
        </is>
      </c>
      <c r="E49" s="73" t="inlineStr"/>
      <c r="F49" s="72">
        <f>IF(ISBLANK(E49),"", PRODUCT(C49,E49))</f>
        <v/>
      </c>
      <c r="G49" s="74" t="inlineStr"/>
    </row>
    <row r="50">
      <c r="E50" s="71" t="inlineStr">
        <is>
          <t>Suma be PVM</t>
        </is>
      </c>
      <c r="F50" s="71">
        <f>IF(F49="","",ROUND(SUM(F49:F49),2))</f>
        <v/>
      </c>
      <c r="G50" s="69">
        <f>IF(F49="","Neužpildytos visos objektų kainos","")</f>
        <v/>
      </c>
    </row>
    <row r="51">
      <c r="C51" s="71" t="inlineStr">
        <is>
          <t>Taikomas PVM dydis (%)</t>
        </is>
      </c>
      <c r="D51" s="74" t="inlineStr"/>
      <c r="E51" s="71" t="inlineStr">
        <is>
          <t>PVM suma</t>
        </is>
      </c>
      <c r="F51" s="71">
        <f>IF(OR(F50="",D51=""),"", ROUND(PRODUCT(D51,F50)/100,2))</f>
        <v/>
      </c>
      <c r="G51" s="69">
        <f>IF(D51="", "Nurodykite taikomą PVM dydį", "")</f>
        <v/>
      </c>
    </row>
    <row r="52">
      <c r="E52" s="71" t="inlineStr">
        <is>
          <t>Suma su PVM</t>
        </is>
      </c>
      <c r="F52" s="71">
        <f>IF(ISBLANK(F51), "", ROUND(SUM(F50:F51),2))</f>
        <v/>
      </c>
    </row>
    <row r="56">
      <c r="A56" s="58" t="inlineStr">
        <is>
          <t>3. DALIS</t>
        </is>
      </c>
      <c r="B56" s="58" t="inlineStr">
        <is>
          <t xml:space="preserve"> UŽPAKALINĖS KAMEROS SULANKSTOMI MONOLITINIAI DAUGIAŽIDINIAI ASFERINIAI IOL SU KASETĖMIS IMPLANTAVIMUI </t>
        </is>
      </c>
    </row>
    <row r="58">
      <c r="A58" s="58" t="inlineStr">
        <is>
          <t>Tiekėjo pasiūlymas:</t>
        </is>
      </c>
    </row>
    <row r="59">
      <c r="A59" s="71" t="inlineStr">
        <is>
          <t>Nr.</t>
        </is>
      </c>
      <c r="B59" s="71" t="inlineStr">
        <is>
          <t>Pavadinimas</t>
        </is>
      </c>
      <c r="C59" s="71" t="inlineStr">
        <is>
          <t>Kiekis</t>
        </is>
      </c>
      <c r="D59" s="71" t="inlineStr">
        <is>
          <t>Mato vienetas</t>
        </is>
      </c>
      <c r="E59" s="71" t="inlineStr">
        <is>
          <t>Kaina be PVM, Eur</t>
        </is>
      </c>
      <c r="F59" s="71" t="inlineStr">
        <is>
          <t>Suma be PVM, Eur</t>
        </is>
      </c>
      <c r="G59" s="71" t="inlineStr">
        <is>
          <t>Gamintojas, modelis</t>
        </is>
      </c>
    </row>
    <row r="60">
      <c r="A60" s="71" t="inlineStr">
        <is>
          <t>3.</t>
        </is>
      </c>
      <c r="B60" s="71" t="inlineStr">
        <is>
          <t xml:space="preserve"> Užpakalinės kameros sulankstomi monolitiniai daugiažidiniai asferiniai IOL su kasetėmis implantavimui </t>
        </is>
      </c>
      <c r="C60" s="72" t="inlineStr"/>
      <c r="D60" s="72" t="inlineStr"/>
      <c r="E60" s="72" t="inlineStr"/>
      <c r="F60" s="72" t="inlineStr"/>
      <c r="G60" s="72" t="inlineStr"/>
    </row>
    <row r="61">
      <c r="A61" s="72" t="inlineStr">
        <is>
          <t>3.1.</t>
        </is>
      </c>
      <c r="B61" s="72" t="inlineStr">
        <is>
          <t xml:space="preserve"> Užpakalinės kameros sulankstomi monolitiniai daugiažidiniai asferiniai IOL su kasetėmis implantavimui </t>
        </is>
      </c>
      <c r="C61" s="72" t="n">
        <v>60</v>
      </c>
      <c r="D61" s="72" t="inlineStr">
        <is>
          <t>vnt.</t>
        </is>
      </c>
      <c r="E61" s="73" t="inlineStr"/>
      <c r="F61" s="72">
        <f>IF(ISBLANK(E61),"", PRODUCT(C61,E61))</f>
        <v/>
      </c>
      <c r="G61" s="74" t="inlineStr"/>
    </row>
    <row r="62">
      <c r="E62" s="71" t="inlineStr">
        <is>
          <t>Suma be PVM</t>
        </is>
      </c>
      <c r="F62" s="71">
        <f>IF(F61="","",ROUND(SUM(F61:F61),2))</f>
        <v/>
      </c>
      <c r="G62" s="69">
        <f>IF(F61="","Neužpildytos visos objektų kainos","")</f>
        <v/>
      </c>
    </row>
    <row r="63">
      <c r="C63" s="71" t="inlineStr">
        <is>
          <t>Taikomas PVM dydis (%)</t>
        </is>
      </c>
      <c r="D63" s="74" t="inlineStr"/>
      <c r="E63" s="71" t="inlineStr">
        <is>
          <t>PVM suma</t>
        </is>
      </c>
      <c r="F63" s="71">
        <f>IF(OR(F62="",D63=""),"", ROUND(PRODUCT(D63,F62)/100,2))</f>
        <v/>
      </c>
      <c r="G63" s="69">
        <f>IF(D63="", "Nurodykite taikomą PVM dydį", "")</f>
        <v/>
      </c>
    </row>
    <row r="64">
      <c r="E64" s="71" t="inlineStr">
        <is>
          <t>Suma su PVM</t>
        </is>
      </c>
      <c r="F64" s="71">
        <f>IF(ISBLANK(F63), "", ROUND(SUM(F62:F63),2))</f>
        <v/>
      </c>
    </row>
    <row r="68">
      <c r="A68" s="58" t="inlineStr">
        <is>
          <t>4. DALIS</t>
        </is>
      </c>
      <c r="B68" s="58" t="inlineStr">
        <is>
          <t xml:space="preserve"> UŽPAKALINĖS KAMEROS SULANKSTOMI MONOLITINIAI DAUGIAŽIDINIAI TORINIAI ASFERINIAI IOL SU KASETĖMIS IMPLANTAVIMUI </t>
        </is>
      </c>
    </row>
    <row r="70">
      <c r="A70" s="58" t="inlineStr">
        <is>
          <t>Tiekėjo pasiūlymas:</t>
        </is>
      </c>
    </row>
    <row r="71">
      <c r="A71" s="71" t="inlineStr">
        <is>
          <t>Nr.</t>
        </is>
      </c>
      <c r="B71" s="71" t="inlineStr">
        <is>
          <t>Pavadinimas</t>
        </is>
      </c>
      <c r="C71" s="71" t="inlineStr">
        <is>
          <t>Kiekis</t>
        </is>
      </c>
      <c r="D71" s="71" t="inlineStr">
        <is>
          <t>Mato vienetas</t>
        </is>
      </c>
      <c r="E71" s="71" t="inlineStr">
        <is>
          <t>Kaina be PVM, Eur</t>
        </is>
      </c>
      <c r="F71" s="71" t="inlineStr">
        <is>
          <t>Suma be PVM, Eur</t>
        </is>
      </c>
      <c r="G71" s="71" t="inlineStr">
        <is>
          <t>Gamintojas, modelis</t>
        </is>
      </c>
    </row>
    <row r="72">
      <c r="A72" s="71" t="inlineStr">
        <is>
          <t>4.</t>
        </is>
      </c>
      <c r="B72" s="71" t="inlineStr">
        <is>
          <t xml:space="preserve"> Užpakalinės kameros sulankstomi monolitiniai daugiažidiniai toriniai asferiniai IOL su kasetėmis implantavimui </t>
        </is>
      </c>
      <c r="C72" s="72" t="inlineStr"/>
      <c r="D72" s="72" t="inlineStr"/>
      <c r="E72" s="72" t="inlineStr"/>
      <c r="F72" s="72" t="inlineStr"/>
      <c r="G72" s="72" t="inlineStr"/>
    </row>
    <row r="73">
      <c r="A73" s="72" t="inlineStr">
        <is>
          <t>4.1.</t>
        </is>
      </c>
      <c r="B73" s="72" t="inlineStr">
        <is>
          <t xml:space="preserve"> Užpakalinės kameros sulankstomi monolitiniai daugiažidiniai toriniai asferiniai IOL su kasetėmis implantavimui </t>
        </is>
      </c>
      <c r="C73" s="72" t="n">
        <v>40</v>
      </c>
      <c r="D73" s="72" t="inlineStr">
        <is>
          <t>vnt.</t>
        </is>
      </c>
      <c r="E73" s="73" t="inlineStr"/>
      <c r="F73" s="72">
        <f>IF(ISBLANK(E73),"", PRODUCT(C73,E73))</f>
        <v/>
      </c>
      <c r="G73" s="74" t="inlineStr"/>
    </row>
    <row r="74">
      <c r="E74" s="71" t="inlineStr">
        <is>
          <t>Suma be PVM</t>
        </is>
      </c>
      <c r="F74" s="71">
        <f>IF(F73="","",ROUND(SUM(F73:F73),2))</f>
        <v/>
      </c>
      <c r="G74" s="69">
        <f>IF(F73="","Neužpildytos visos objektų kainos","")</f>
        <v/>
      </c>
    </row>
    <row r="75">
      <c r="C75" s="71" t="inlineStr">
        <is>
          <t>Taikomas PVM dydis (%)</t>
        </is>
      </c>
      <c r="D75" s="74" t="inlineStr"/>
      <c r="E75" s="71" t="inlineStr">
        <is>
          <t>PVM suma</t>
        </is>
      </c>
      <c r="F75" s="71">
        <f>IF(OR(F74="",D75=""),"", ROUND(PRODUCT(D75,F74)/100,2))</f>
        <v/>
      </c>
      <c r="G75" s="69">
        <f>IF(D75="", "Nurodykite taikomą PVM dydį", "")</f>
        <v/>
      </c>
    </row>
    <row r="76">
      <c r="E76" s="71" t="inlineStr">
        <is>
          <t>Suma su PVM</t>
        </is>
      </c>
      <c r="F76" s="71">
        <f>IF(ISBLANK(F75), "", ROUND(SUM(F74:F75),2))</f>
        <v/>
      </c>
    </row>
    <row r="80">
      <c r="A80" s="58" t="inlineStr">
        <is>
          <t>5. DALIS</t>
        </is>
      </c>
      <c r="B80" s="58" t="inlineStr">
        <is>
          <t xml:space="preserve"> UŽPAKALINĖS KAMEROS SULANKSTOMI MONOLITINIAI NEDIFRAKCINIAI PRAPLĖSTO REGOS ATSTUMO ASFERINIAI IOL SU KASETĖMIS IMPLANTAVIMUI</t>
        </is>
      </c>
    </row>
    <row r="82">
      <c r="A82" s="58" t="inlineStr">
        <is>
          <t>Tiekėjo pasiūlymas:</t>
        </is>
      </c>
    </row>
    <row r="83">
      <c r="A83" s="71" t="inlineStr">
        <is>
          <t>Nr.</t>
        </is>
      </c>
      <c r="B83" s="71" t="inlineStr">
        <is>
          <t>Pavadinimas</t>
        </is>
      </c>
      <c r="C83" s="71" t="inlineStr">
        <is>
          <t>Kiekis</t>
        </is>
      </c>
      <c r="D83" s="71" t="inlineStr">
        <is>
          <t>Mato vienetas</t>
        </is>
      </c>
      <c r="E83" s="71" t="inlineStr">
        <is>
          <t>Kaina be PVM, Eur</t>
        </is>
      </c>
      <c r="F83" s="71" t="inlineStr">
        <is>
          <t>Suma be PVM, Eur</t>
        </is>
      </c>
      <c r="G83" s="71" t="inlineStr">
        <is>
          <t>Gamintojas, modelis</t>
        </is>
      </c>
    </row>
    <row r="84">
      <c r="A84" s="71" t="inlineStr">
        <is>
          <t>5.</t>
        </is>
      </c>
      <c r="B84" s="71" t="inlineStr">
        <is>
          <t xml:space="preserve"> Užpakalinės kameros sulankstomi monolitiniai nedifrakciniai praplėsto regos atstumo asferiniai IOL su kasetėmis implantavimui</t>
        </is>
      </c>
      <c r="C84" s="72" t="inlineStr"/>
      <c r="D84" s="72" t="inlineStr"/>
      <c r="E84" s="72" t="inlineStr"/>
      <c r="F84" s="72" t="inlineStr"/>
      <c r="G84" s="72" t="inlineStr"/>
    </row>
    <row r="85">
      <c r="A85" s="72" t="inlineStr">
        <is>
          <t>5.1.</t>
        </is>
      </c>
      <c r="B85" s="72" t="inlineStr">
        <is>
          <t xml:space="preserve"> Užpakalinės kameros sulankstomi monolitiniai nedifrakciniai praplėsto regos atstumo asferiniai IOL su kasetėmis implantavimui</t>
        </is>
      </c>
      <c r="C85" s="72" t="n">
        <v>40</v>
      </c>
      <c r="D85" s="72" t="inlineStr">
        <is>
          <t>vmt</t>
        </is>
      </c>
      <c r="E85" s="73" t="inlineStr"/>
      <c r="F85" s="72">
        <f>IF(ISBLANK(E85),"", PRODUCT(C85,E85))</f>
        <v/>
      </c>
      <c r="G85" s="74" t="inlineStr"/>
    </row>
    <row r="86">
      <c r="E86" s="71" t="inlineStr">
        <is>
          <t>Suma be PVM</t>
        </is>
      </c>
      <c r="F86" s="71">
        <f>IF(F85="","",ROUND(SUM(F85:F85),2))</f>
        <v/>
      </c>
      <c r="G86" s="69">
        <f>IF(F85="","Neužpildytos visos objektų kainos","")</f>
        <v/>
      </c>
    </row>
    <row r="87">
      <c r="C87" s="71" t="inlineStr">
        <is>
          <t>Taikomas PVM dydis (%)</t>
        </is>
      </c>
      <c r="D87" s="74" t="inlineStr"/>
      <c r="E87" s="71" t="inlineStr">
        <is>
          <t>PVM suma</t>
        </is>
      </c>
      <c r="F87" s="71">
        <f>IF(OR(F86="",D87=""),"", ROUND(PRODUCT(D87,F86)/100,2))</f>
        <v/>
      </c>
      <c r="G87" s="69">
        <f>IF(D87="", "Nurodykite taikomą PVM dydį", "")</f>
        <v/>
      </c>
    </row>
    <row r="88">
      <c r="E88" s="71" t="inlineStr">
        <is>
          <t>Suma su PVM</t>
        </is>
      </c>
      <c r="F88" s="71">
        <f>IF(ISBLANK(F87), "", ROUND(SUM(F86:F87),2))</f>
        <v/>
      </c>
    </row>
    <row r="92">
      <c r="A92" s="58" t="inlineStr">
        <is>
          <t>6. DALIS</t>
        </is>
      </c>
      <c r="B92" s="58" t="inlineStr">
        <is>
          <t>UŽPAKALINĖS KAMEROS SULANKSTOMI MONOLITINIAI TORINIAI ASFERINIAI  IOL SU KASETĖMIS IMPLANTAVIMUI.</t>
        </is>
      </c>
    </row>
    <row r="94">
      <c r="A94" s="58" t="inlineStr">
        <is>
          <t>Tiekėjo pasiūlymas:</t>
        </is>
      </c>
    </row>
    <row r="95">
      <c r="A95" s="71" t="inlineStr">
        <is>
          <t>Nr.</t>
        </is>
      </c>
      <c r="B95" s="71" t="inlineStr">
        <is>
          <t>Pavadinimas</t>
        </is>
      </c>
      <c r="C95" s="71" t="inlineStr">
        <is>
          <t>Kiekis</t>
        </is>
      </c>
      <c r="D95" s="71" t="inlineStr">
        <is>
          <t>Mato vienetas</t>
        </is>
      </c>
      <c r="E95" s="71" t="inlineStr">
        <is>
          <t>Kaina be PVM, Eur</t>
        </is>
      </c>
      <c r="F95" s="71" t="inlineStr">
        <is>
          <t>Suma be PVM, Eur</t>
        </is>
      </c>
      <c r="G95" s="71" t="inlineStr">
        <is>
          <t>Gamintojas, modelis</t>
        </is>
      </c>
    </row>
    <row r="96">
      <c r="A96" s="71" t="inlineStr">
        <is>
          <t>6.</t>
        </is>
      </c>
      <c r="B96" s="71" t="inlineStr">
        <is>
          <t>Užpakalinės kameros sulankstomi monolitiniai toriniai asferiniai  IOL su kasetėmis implantavimui.</t>
        </is>
      </c>
      <c r="C96" s="72" t="inlineStr"/>
      <c r="D96" s="72" t="inlineStr"/>
      <c r="E96" s="72" t="inlineStr"/>
      <c r="F96" s="72" t="inlineStr"/>
      <c r="G96" s="72" t="inlineStr"/>
    </row>
    <row r="97">
      <c r="A97" s="72" t="inlineStr">
        <is>
          <t>6.1.</t>
        </is>
      </c>
      <c r="B97" s="72" t="inlineStr">
        <is>
          <t>Užpakalinės kameros sulankstomi monolitiniai toriniai asferiniai  IOL su kasetėmis implantavimui.</t>
        </is>
      </c>
      <c r="C97" s="72" t="n">
        <v>200</v>
      </c>
      <c r="D97" s="72" t="inlineStr">
        <is>
          <t>vnt.</t>
        </is>
      </c>
      <c r="E97" s="73" t="inlineStr"/>
      <c r="F97" s="72">
        <f>IF(ISBLANK(E97),"", PRODUCT(C97,E97))</f>
        <v/>
      </c>
      <c r="G97" s="74" t="inlineStr"/>
    </row>
    <row r="98">
      <c r="E98" s="71" t="inlineStr">
        <is>
          <t>Suma be PVM</t>
        </is>
      </c>
      <c r="F98" s="71">
        <f>IF(F97="","",ROUND(SUM(F97:F97),2))</f>
        <v/>
      </c>
      <c r="G98" s="69">
        <f>IF(F97="","Neužpildytos visos objektų kainos","")</f>
        <v/>
      </c>
    </row>
    <row r="99">
      <c r="C99" s="71" t="inlineStr">
        <is>
          <t>Taikomas PVM dydis (%)</t>
        </is>
      </c>
      <c r="D99" s="74" t="inlineStr"/>
      <c r="E99" s="71" t="inlineStr">
        <is>
          <t>PVM suma</t>
        </is>
      </c>
      <c r="F99" s="71">
        <f>IF(OR(F98="",D99=""),"", ROUND(PRODUCT(D99,F98)/100,2))</f>
        <v/>
      </c>
      <c r="G99" s="69">
        <f>IF(D99="", "Nurodykite taikomą PVM dydį", "")</f>
        <v/>
      </c>
    </row>
    <row r="100">
      <c r="E100" s="71" t="inlineStr">
        <is>
          <t>Suma su PVM</t>
        </is>
      </c>
      <c r="F100" s="71">
        <f>IF(ISBLANK(F99), "", ROUND(SUM(F98:F99),2))</f>
        <v/>
      </c>
    </row>
    <row r="104">
      <c r="A104" s="58" t="inlineStr">
        <is>
          <t>7. DALIS</t>
        </is>
      </c>
      <c r="B104" s="58" t="inlineStr">
        <is>
          <t xml:space="preserve"> UŽPAKALINĖS KAMEROS SULANKSTOMI MONOLITINIAI ASFERINIAI IOL SU KASETĖMIS IMPLANTAVIMUI.</t>
        </is>
      </c>
    </row>
    <row r="106">
      <c r="A106" s="58" t="inlineStr">
        <is>
          <t>Tiekėjo pasiūlymas:</t>
        </is>
      </c>
    </row>
    <row r="107">
      <c r="A107" s="71" t="inlineStr">
        <is>
          <t>Nr.</t>
        </is>
      </c>
      <c r="B107" s="71" t="inlineStr">
        <is>
          <t>Pavadinimas</t>
        </is>
      </c>
      <c r="C107" s="71" t="inlineStr">
        <is>
          <t>Kiekis</t>
        </is>
      </c>
      <c r="D107" s="71" t="inlineStr">
        <is>
          <t>Mato vienetas</t>
        </is>
      </c>
      <c r="E107" s="71" t="inlineStr">
        <is>
          <t>Kaina be PVM, Eur</t>
        </is>
      </c>
      <c r="F107" s="71" t="inlineStr">
        <is>
          <t>Suma be PVM, Eur</t>
        </is>
      </c>
      <c r="G107" s="71" t="inlineStr">
        <is>
          <t>Gamintojas, modelis</t>
        </is>
      </c>
    </row>
    <row r="108">
      <c r="A108" s="71" t="inlineStr">
        <is>
          <t>7.</t>
        </is>
      </c>
      <c r="B108" s="71" t="inlineStr">
        <is>
          <t xml:space="preserve"> Užpakalinės kameros sulankstomi monolitiniai asferiniai IOL su kasetėmis implantavimui.</t>
        </is>
      </c>
      <c r="C108" s="72" t="inlineStr"/>
      <c r="D108" s="72" t="inlineStr"/>
      <c r="E108" s="72" t="inlineStr"/>
      <c r="F108" s="72" t="inlineStr"/>
      <c r="G108" s="72" t="inlineStr"/>
    </row>
    <row r="109">
      <c r="A109" s="72" t="inlineStr">
        <is>
          <t>7.1.</t>
        </is>
      </c>
      <c r="B109" s="72" t="inlineStr">
        <is>
          <t xml:space="preserve"> Užpakalinės kameros sulankstomi monolitiniai asferiniai IOL su kasetėmis implantavimui.</t>
        </is>
      </c>
      <c r="C109" s="72" t="n">
        <v>100</v>
      </c>
      <c r="D109" s="72" t="inlineStr">
        <is>
          <t>vnt.</t>
        </is>
      </c>
      <c r="E109" s="73" t="inlineStr"/>
      <c r="F109" s="72">
        <f>IF(ISBLANK(E109),"", PRODUCT(C109,E109))</f>
        <v/>
      </c>
      <c r="G109" s="74" t="inlineStr"/>
    </row>
    <row r="110">
      <c r="E110" s="71" t="inlineStr">
        <is>
          <t>Suma be PVM</t>
        </is>
      </c>
      <c r="F110" s="71">
        <f>IF(F109="","",ROUND(SUM(F109:F109),2))</f>
        <v/>
      </c>
      <c r="G110" s="69">
        <f>IF(F109="","Neužpildytos visos objektų kainos","")</f>
        <v/>
      </c>
    </row>
    <row r="111">
      <c r="C111" s="71" t="inlineStr">
        <is>
          <t>Taikomas PVM dydis (%)</t>
        </is>
      </c>
      <c r="D111" s="74" t="inlineStr"/>
      <c r="E111" s="71" t="inlineStr">
        <is>
          <t>PVM suma</t>
        </is>
      </c>
      <c r="F111" s="71">
        <f>IF(OR(F110="",D111=""),"", ROUND(PRODUCT(D111,F110)/100,2))</f>
        <v/>
      </c>
      <c r="G111" s="69">
        <f>IF(D111="", "Nurodykite taikomą PVM dydį", "")</f>
        <v/>
      </c>
    </row>
    <row r="112">
      <c r="E112" s="71" t="inlineStr">
        <is>
          <t>Suma su PVM</t>
        </is>
      </c>
      <c r="F112" s="71">
        <f>IF(ISBLANK(F111), "", ROUND(SUM(F110:F111),2))</f>
        <v/>
      </c>
    </row>
    <row r="116">
      <c r="A116" s="58" t="inlineStr">
        <is>
          <t>8. DALIS</t>
        </is>
      </c>
      <c r="B116" s="58" t="inlineStr">
        <is>
          <t xml:space="preserve">  UŽPAKALINĖS KAMEROS SULANKSTOMI MONOLITINIAI ASFERINIAI, PAGILINTO ŽIDINIO IOL SU KASETĖMIS IMPLANTAVIMUI (ANGL. CARTRIDGE)</t>
        </is>
      </c>
    </row>
    <row r="118">
      <c r="A118" s="58" t="inlineStr">
        <is>
          <t>Tiekėjo pasiūlymas:</t>
        </is>
      </c>
    </row>
    <row r="119">
      <c r="A119" s="71" t="inlineStr">
        <is>
          <t>Nr.</t>
        </is>
      </c>
      <c r="B119" s="71" t="inlineStr">
        <is>
          <t>Pavadinimas</t>
        </is>
      </c>
      <c r="C119" s="71" t="inlineStr">
        <is>
          <t>Kiekis</t>
        </is>
      </c>
      <c r="D119" s="71" t="inlineStr">
        <is>
          <t>Mato vienetas</t>
        </is>
      </c>
      <c r="E119" s="71" t="inlineStr">
        <is>
          <t>Kaina be PVM, Eur</t>
        </is>
      </c>
      <c r="F119" s="71" t="inlineStr">
        <is>
          <t>Suma be PVM, Eur</t>
        </is>
      </c>
      <c r="G119" s="71" t="inlineStr">
        <is>
          <t>Gamintojas, modelis</t>
        </is>
      </c>
    </row>
    <row r="120">
      <c r="A120" s="71" t="inlineStr">
        <is>
          <t>8.</t>
        </is>
      </c>
      <c r="B120" s="71" t="inlineStr">
        <is>
          <t xml:space="preserve">  Užpakalinės kameros sulankstomi monolitiniai asferiniai, pagilinto židinio IOL su kasetėmis implantavimui (angl. cartridge)</t>
        </is>
      </c>
      <c r="C120" s="72" t="inlineStr"/>
      <c r="D120" s="72" t="inlineStr"/>
      <c r="E120" s="72" t="inlineStr"/>
      <c r="F120" s="72" t="inlineStr"/>
      <c r="G120" s="72" t="inlineStr"/>
    </row>
    <row r="121">
      <c r="A121" s="72" t="inlineStr">
        <is>
          <t>8.1.</t>
        </is>
      </c>
      <c r="B121" s="72" t="inlineStr">
        <is>
          <t xml:space="preserve">  Užpakalinės kameros sulankstomi monolitiniai asferiniai, pagilinto židinio IOL su kasetėmis implantavimui (angl. cartridge)</t>
        </is>
      </c>
      <c r="C121" s="72" t="n">
        <v>120</v>
      </c>
      <c r="D121" s="72" t="inlineStr">
        <is>
          <t>vnt.</t>
        </is>
      </c>
      <c r="E121" s="73" t="inlineStr"/>
      <c r="F121" s="72">
        <f>IF(ISBLANK(E121),"", PRODUCT(C121,E121))</f>
        <v/>
      </c>
      <c r="G121" s="74" t="inlineStr"/>
    </row>
    <row r="122">
      <c r="E122" s="71" t="inlineStr">
        <is>
          <t>Suma be PVM</t>
        </is>
      </c>
      <c r="F122" s="71">
        <f>IF(F121="","",ROUND(SUM(F121:F121),2))</f>
        <v/>
      </c>
      <c r="G122" s="69">
        <f>IF(F121="","Neužpildytos visos objektų kainos","")</f>
        <v/>
      </c>
    </row>
    <row r="123">
      <c r="C123" s="71" t="inlineStr">
        <is>
          <t>Taikomas PVM dydis (%)</t>
        </is>
      </c>
      <c r="D123" s="74" t="inlineStr"/>
      <c r="E123" s="71" t="inlineStr">
        <is>
          <t>PVM suma</t>
        </is>
      </c>
      <c r="F123" s="71">
        <f>IF(OR(F122="",D123=""),"", ROUND(PRODUCT(D123,F122)/100,2))</f>
        <v/>
      </c>
      <c r="G123" s="69">
        <f>IF(D123="", "Nurodykite taikomą PVM dydį", "")</f>
        <v/>
      </c>
    </row>
    <row r="124">
      <c r="E124" s="71" t="inlineStr">
        <is>
          <t>Suma su PVM</t>
        </is>
      </c>
      <c r="F124" s="71">
        <f>IF(ISBLANK(F123), "", ROUND(SUM(F122:F123),2))</f>
        <v/>
      </c>
    </row>
    <row r="128">
      <c r="A128" s="58" t="inlineStr">
        <is>
          <t>9. DALIS</t>
        </is>
      </c>
      <c r="B128" s="58" t="inlineStr">
        <is>
          <t>UŽPAKALINĖS KAMEROS SULANKSTOMI MONOLITINIAI NEDIFRAKCINIAI PRAPLĖSTO REGOS ATSTUMO ASFERINIAI IOL PREIMPANTUOTI Į VIENKARTINĮ INJEKTORIŲ</t>
        </is>
      </c>
    </row>
    <row r="130">
      <c r="A130" s="58" t="inlineStr">
        <is>
          <t>Tiekėjo pasiūlymas:</t>
        </is>
      </c>
    </row>
    <row r="131">
      <c r="A131" s="71" t="inlineStr">
        <is>
          <t>Nr.</t>
        </is>
      </c>
      <c r="B131" s="71" t="inlineStr">
        <is>
          <t>Pavadinimas</t>
        </is>
      </c>
      <c r="C131" s="71" t="inlineStr">
        <is>
          <t>Kiekis</t>
        </is>
      </c>
      <c r="D131" s="71" t="inlineStr">
        <is>
          <t>Mato vienetas</t>
        </is>
      </c>
      <c r="E131" s="71" t="inlineStr">
        <is>
          <t>Kaina be PVM, Eur</t>
        </is>
      </c>
      <c r="F131" s="71" t="inlineStr">
        <is>
          <t>Suma be PVM, Eur</t>
        </is>
      </c>
      <c r="G131" s="71" t="inlineStr">
        <is>
          <t>Gamintojas, modelis</t>
        </is>
      </c>
    </row>
    <row r="132">
      <c r="A132" s="71" t="inlineStr">
        <is>
          <t>9.</t>
        </is>
      </c>
      <c r="B132" s="71" t="inlineStr">
        <is>
          <t>Užpakalinės kameros sulankstomi monolitiniai nedifrakciniai praplėsto regos atstumo asferiniai IOL preimpantuoti į vienkartinį injektorių</t>
        </is>
      </c>
      <c r="C132" s="72" t="inlineStr"/>
      <c r="D132" s="72" t="inlineStr"/>
      <c r="E132" s="72" t="inlineStr"/>
      <c r="F132" s="72" t="inlineStr"/>
      <c r="G132" s="72" t="inlineStr"/>
    </row>
    <row r="133">
      <c r="A133" s="72" t="inlineStr">
        <is>
          <t>9.1.</t>
        </is>
      </c>
      <c r="B133" s="72" t="inlineStr">
        <is>
          <t xml:space="preserve">Užpakalinės kameros sulankstomi monolitiniai nedifrakciniai praplėsto regos atstumo asferiniai IOL su kasetėmis implantavimui </t>
        </is>
      </c>
      <c r="C133" s="72" t="n">
        <v>60</v>
      </c>
      <c r="D133" s="72" t="inlineStr">
        <is>
          <t>vnt.</t>
        </is>
      </c>
      <c r="E133" s="73" t="inlineStr"/>
      <c r="F133" s="72">
        <f>IF(ISBLANK(E133),"", PRODUCT(C133,E133))</f>
        <v/>
      </c>
      <c r="G133" s="74" t="inlineStr"/>
    </row>
    <row r="134">
      <c r="E134" s="71" t="inlineStr">
        <is>
          <t>Suma be PVM</t>
        </is>
      </c>
      <c r="F134" s="71">
        <f>IF(F133="","",ROUND(SUM(F133:F133),2))</f>
        <v/>
      </c>
      <c r="G134" s="69">
        <f>IF(F133="","Neužpildytos visos objektų kainos","")</f>
        <v/>
      </c>
    </row>
    <row r="135">
      <c r="C135" s="71" t="inlineStr">
        <is>
          <t>Taikomas PVM dydis (%)</t>
        </is>
      </c>
      <c r="D135" s="74" t="inlineStr"/>
      <c r="E135" s="71" t="inlineStr">
        <is>
          <t>PVM suma</t>
        </is>
      </c>
      <c r="F135" s="71">
        <f>IF(OR(F134="",D135=""),"", ROUND(PRODUCT(D135,F134)/100,2))</f>
        <v/>
      </c>
      <c r="G135" s="69">
        <f>IF(D135="", "Nurodykite taikomą PVM dydį", "")</f>
        <v/>
      </c>
    </row>
    <row r="136">
      <c r="E136" s="71" t="inlineStr">
        <is>
          <t>Suma su PVM</t>
        </is>
      </c>
      <c r="F136" s="71">
        <f>IF(ISBLANK(F135), "", ROUND(SUM(F134:F135),2))</f>
        <v/>
      </c>
    </row>
    <row r="140">
      <c r="A140" s="58" t="inlineStr">
        <is>
          <t>10. DALIS</t>
        </is>
      </c>
      <c r="B140" s="58" t="inlineStr">
        <is>
          <t>UŽPAKALINĖS KAMEROS SULANKSTOMI MONOLITINIAI TORINIAI NEDIFRAKCINIAI PRAPLĖSTO REGOS ATSTUMO ASFERINIAI IOL PREIMPLANTUOTI Į VIENKARTINĮ INJEKTORIŲ</t>
        </is>
      </c>
    </row>
    <row r="142">
      <c r="A142" s="58" t="inlineStr">
        <is>
          <t>Tiekėjo pasiūlymas:</t>
        </is>
      </c>
    </row>
    <row r="143">
      <c r="A143" s="71" t="inlineStr">
        <is>
          <t>Nr.</t>
        </is>
      </c>
      <c r="B143" s="71" t="inlineStr">
        <is>
          <t>Pavadinimas</t>
        </is>
      </c>
      <c r="C143" s="71" t="inlineStr">
        <is>
          <t>Kiekis</t>
        </is>
      </c>
      <c r="D143" s="71" t="inlineStr">
        <is>
          <t>Mato vienetas</t>
        </is>
      </c>
      <c r="E143" s="71" t="inlineStr">
        <is>
          <t>Kaina be PVM, Eur</t>
        </is>
      </c>
      <c r="F143" s="71" t="inlineStr">
        <is>
          <t>Suma be PVM, Eur</t>
        </is>
      </c>
      <c r="G143" s="71" t="inlineStr">
        <is>
          <t>Gamintojas, modelis</t>
        </is>
      </c>
    </row>
    <row r="144">
      <c r="A144" s="71" t="inlineStr">
        <is>
          <t>10.</t>
        </is>
      </c>
      <c r="B144" s="71" t="inlineStr">
        <is>
          <t>Užpakalinės kameros sulankstomi monolitiniai toriniai nedifrakciniai praplėsto regos atstumo asferiniai IOL preimplantuoti į vienkartinį injektorių</t>
        </is>
      </c>
      <c r="C144" s="72" t="inlineStr"/>
      <c r="D144" s="72" t="inlineStr"/>
      <c r="E144" s="72" t="inlineStr"/>
      <c r="F144" s="72" t="inlineStr"/>
      <c r="G144" s="72" t="inlineStr"/>
    </row>
    <row r="145">
      <c r="A145" s="72" t="inlineStr">
        <is>
          <t>10.1.</t>
        </is>
      </c>
      <c r="B145" s="72" t="inlineStr">
        <is>
          <t xml:space="preserve">Užpakalinės kameros sulankstomi monolitiniai toriniai nedifrakciniai praplėsto regos atstumo asferiniai IOL su kasetėmis implantavimui </t>
        </is>
      </c>
      <c r="C145" s="72" t="n">
        <v>20</v>
      </c>
      <c r="D145" s="72" t="inlineStr">
        <is>
          <t>vnt.</t>
        </is>
      </c>
      <c r="E145" s="73" t="inlineStr"/>
      <c r="F145" s="72">
        <f>IF(ISBLANK(E145),"", PRODUCT(C145,E145))</f>
        <v/>
      </c>
      <c r="G145" s="74" t="inlineStr"/>
    </row>
    <row r="146">
      <c r="E146" s="71" t="inlineStr">
        <is>
          <t>Suma be PVM</t>
        </is>
      </c>
      <c r="F146" s="71">
        <f>IF(F145="","",ROUND(SUM(F145:F145),2))</f>
        <v/>
      </c>
      <c r="G146" s="69">
        <f>IF(F145="","Neužpildytos visos objektų kainos","")</f>
        <v/>
      </c>
    </row>
    <row r="147">
      <c r="C147" s="71" t="inlineStr">
        <is>
          <t>Taikomas PVM dydis (%)</t>
        </is>
      </c>
      <c r="D147" s="74" t="inlineStr"/>
      <c r="E147" s="71" t="inlineStr">
        <is>
          <t>PVM suma</t>
        </is>
      </c>
      <c r="F147" s="71">
        <f>IF(OR(F146="",D147=""),"", ROUND(PRODUCT(D147,F146)/100,2))</f>
        <v/>
      </c>
      <c r="G147" s="69">
        <f>IF(D147="", "Nurodykite taikomą PVM dydį", "")</f>
        <v/>
      </c>
    </row>
    <row r="148">
      <c r="E148" s="71" t="inlineStr">
        <is>
          <t>Suma su PVM</t>
        </is>
      </c>
      <c r="F148" s="71">
        <f>IF(ISBLANK(F147), "", ROUND(SUM(F146:F147),2))</f>
        <v/>
      </c>
    </row>
    <row r="152">
      <c r="A152" s="58" t="inlineStr">
        <is>
          <t>11. DALIS</t>
        </is>
      </c>
      <c r="B152" s="58" t="inlineStr">
        <is>
          <t xml:space="preserve"> KAPSULĖS TEMPIMO ŽIEDAS </t>
        </is>
      </c>
    </row>
    <row r="154">
      <c r="A154" s="58" t="inlineStr">
        <is>
          <t>Tiekėjo pasiūlymas:</t>
        </is>
      </c>
    </row>
    <row r="155">
      <c r="A155" s="71" t="inlineStr">
        <is>
          <t>Nr.</t>
        </is>
      </c>
      <c r="B155" s="71" t="inlineStr">
        <is>
          <t>Pavadinimas</t>
        </is>
      </c>
      <c r="C155" s="71" t="inlineStr">
        <is>
          <t>Kiekis</t>
        </is>
      </c>
      <c r="D155" s="71" t="inlineStr">
        <is>
          <t>Mato vienetas</t>
        </is>
      </c>
      <c r="E155" s="71" t="inlineStr">
        <is>
          <t>Kaina be PVM, Eur</t>
        </is>
      </c>
      <c r="F155" s="71" t="inlineStr">
        <is>
          <t>Suma be PVM, Eur</t>
        </is>
      </c>
      <c r="G155" s="71" t="inlineStr">
        <is>
          <t>Gamintojas, modelis</t>
        </is>
      </c>
    </row>
    <row r="156">
      <c r="A156" s="71" t="inlineStr">
        <is>
          <t>11.</t>
        </is>
      </c>
      <c r="B156" s="71" t="inlineStr">
        <is>
          <t xml:space="preserve"> Kapsulės tempimo žiedas </t>
        </is>
      </c>
      <c r="C156" s="72" t="inlineStr"/>
      <c r="D156" s="72" t="inlineStr"/>
      <c r="E156" s="72" t="inlineStr"/>
      <c r="F156" s="72" t="inlineStr"/>
      <c r="G156" s="72" t="inlineStr"/>
    </row>
    <row r="157">
      <c r="A157" s="72" t="inlineStr">
        <is>
          <t>11.1.</t>
        </is>
      </c>
      <c r="B157" s="72" t="inlineStr">
        <is>
          <t xml:space="preserve"> Kapsulės tempimo žiedas </t>
        </is>
      </c>
      <c r="C157" s="72" t="n">
        <v>50</v>
      </c>
      <c r="D157" s="72" t="inlineStr">
        <is>
          <t>vnt.</t>
        </is>
      </c>
      <c r="E157" s="73" t="inlineStr"/>
      <c r="F157" s="72">
        <f>IF(ISBLANK(E157),"", PRODUCT(C157,E157))</f>
        <v/>
      </c>
      <c r="G157" s="74" t="inlineStr"/>
    </row>
    <row r="158">
      <c r="E158" s="71" t="inlineStr">
        <is>
          <t>Suma be PVM</t>
        </is>
      </c>
      <c r="F158" s="71">
        <f>IF(F157="","",ROUND(SUM(F157:F157),2))</f>
        <v/>
      </c>
      <c r="G158" s="69">
        <f>IF(F157="","Neužpildytos visos objektų kainos","")</f>
        <v/>
      </c>
    </row>
    <row r="159">
      <c r="C159" s="71" t="inlineStr">
        <is>
          <t>Taikomas PVM dydis (%)</t>
        </is>
      </c>
      <c r="D159" s="74" t="inlineStr"/>
      <c r="E159" s="71" t="inlineStr">
        <is>
          <t>PVM suma</t>
        </is>
      </c>
      <c r="F159" s="71">
        <f>IF(OR(F158="",D159=""),"", ROUND(PRODUCT(D159,F158)/100,2))</f>
        <v/>
      </c>
      <c r="G159" s="69">
        <f>IF(D159="", "Nurodykite taikomą PVM dydį", "")</f>
        <v/>
      </c>
    </row>
    <row r="160">
      <c r="E160" s="71" t="inlineStr">
        <is>
          <t>Suma su PVM</t>
        </is>
      </c>
      <c r="F160" s="71">
        <f>IF(ISBLANK(F159), "", ROUND(SUM(F158:F159),2))</f>
        <v/>
      </c>
    </row>
    <row r="164">
      <c r="A164" s="58" t="inlineStr">
        <is>
          <t>12. DALIS</t>
        </is>
      </c>
      <c r="B164" s="58" t="inlineStr">
        <is>
          <t>SKYSČIŲ VALDYMO KASETĖ KATARAKTOS OPERACIJOMS ATLIKTI</t>
        </is>
      </c>
    </row>
    <row r="166">
      <c r="A166" s="58" t="inlineStr">
        <is>
          <t>Tiekėjo pasiūlymas:</t>
        </is>
      </c>
    </row>
    <row r="167">
      <c r="A167" s="71" t="inlineStr">
        <is>
          <t>Nr.</t>
        </is>
      </c>
      <c r="B167" s="71" t="inlineStr">
        <is>
          <t>Pavadinimas</t>
        </is>
      </c>
      <c r="C167" s="71" t="inlineStr">
        <is>
          <t>Kiekis</t>
        </is>
      </c>
      <c r="D167" s="71" t="inlineStr">
        <is>
          <t>Mato vienetas</t>
        </is>
      </c>
      <c r="E167" s="71" t="inlineStr">
        <is>
          <t>Kaina be PVM, Eur</t>
        </is>
      </c>
      <c r="F167" s="71" t="inlineStr">
        <is>
          <t>Suma be PVM, Eur</t>
        </is>
      </c>
      <c r="G167" s="71" t="inlineStr">
        <is>
          <t>Gamintojas, modelis</t>
        </is>
      </c>
    </row>
    <row r="168">
      <c r="A168" s="71" t="inlineStr">
        <is>
          <t>12.</t>
        </is>
      </c>
      <c r="B168" s="71" t="inlineStr">
        <is>
          <t>Skysčių valdymo kasetė kataraktos operacijoms atlikti</t>
        </is>
      </c>
      <c r="C168" s="72" t="inlineStr"/>
      <c r="D168" s="72" t="inlineStr"/>
      <c r="E168" s="72" t="inlineStr"/>
      <c r="F168" s="72" t="inlineStr"/>
      <c r="G168" s="72" t="inlineStr"/>
    </row>
    <row r="169">
      <c r="A169" s="72" t="inlineStr">
        <is>
          <t>12.1.</t>
        </is>
      </c>
      <c r="B169" s="72" t="inlineStr">
        <is>
          <t>Skysčių valdymo kasetė kataraktos operacijoms atlikti</t>
        </is>
      </c>
      <c r="C169" s="72" t="n">
        <v>500</v>
      </c>
      <c r="D169" s="72" t="inlineStr">
        <is>
          <t>vnt</t>
        </is>
      </c>
      <c r="E169" s="73" t="inlineStr"/>
      <c r="F169" s="72">
        <f>IF(ISBLANK(E169),"", PRODUCT(C169,E169))</f>
        <v/>
      </c>
      <c r="G169" s="74" t="inlineStr"/>
    </row>
    <row r="170">
      <c r="E170" s="71" t="inlineStr">
        <is>
          <t>Suma be PVM</t>
        </is>
      </c>
      <c r="F170" s="71">
        <f>IF(F169="","",ROUND(SUM(F169:F169),2))</f>
        <v/>
      </c>
      <c r="G170" s="69">
        <f>IF(F169="","Neužpildytos visos objektų kainos","")</f>
        <v/>
      </c>
    </row>
    <row r="171">
      <c r="C171" s="71" t="inlineStr">
        <is>
          <t>Taikomas PVM dydis (%)</t>
        </is>
      </c>
      <c r="D171" s="74" t="inlineStr"/>
      <c r="E171" s="71" t="inlineStr">
        <is>
          <t>PVM suma</t>
        </is>
      </c>
      <c r="F171" s="71">
        <f>IF(OR(F170="",D171=""),"", ROUND(PRODUCT(D171,F170)/100,2))</f>
        <v/>
      </c>
      <c r="G171" s="69">
        <f>IF(D171="", "Nurodykite taikomą PVM dydį", "")</f>
        <v/>
      </c>
    </row>
    <row r="172">
      <c r="E172" s="71" t="inlineStr">
        <is>
          <t>Suma su PVM</t>
        </is>
      </c>
      <c r="F172" s="71">
        <f>IF(ISBLANK(F171), "", ROUND(SUM(F170:F171),2))</f>
        <v/>
      </c>
    </row>
    <row r="176">
      <c r="A176" s="58" t="inlineStr">
        <is>
          <t>13. DALIS</t>
        </is>
      </c>
      <c r="B176" s="58" t="inlineStr">
        <is>
          <t>OFTALMOLOGINIAI PEILIUKAI SU KOTELIU</t>
        </is>
      </c>
    </row>
    <row r="178">
      <c r="A178" s="58" t="inlineStr">
        <is>
          <t>Tiekėjo pasiūlymas:</t>
        </is>
      </c>
    </row>
    <row r="179">
      <c r="A179" s="71" t="inlineStr">
        <is>
          <t>Nr.</t>
        </is>
      </c>
      <c r="B179" s="71" t="inlineStr">
        <is>
          <t>Pavadinimas</t>
        </is>
      </c>
      <c r="C179" s="71" t="inlineStr">
        <is>
          <t>Kiekis</t>
        </is>
      </c>
      <c r="D179" s="71" t="inlineStr">
        <is>
          <t>Mato vienetas</t>
        </is>
      </c>
      <c r="E179" s="71" t="inlineStr">
        <is>
          <t>Kaina be PVM, Eur</t>
        </is>
      </c>
      <c r="F179" s="71" t="inlineStr">
        <is>
          <t>Suma be PVM, Eur</t>
        </is>
      </c>
      <c r="G179" s="71" t="inlineStr">
        <is>
          <t>Gamintojas, modelis</t>
        </is>
      </c>
    </row>
    <row r="180">
      <c r="A180" s="71" t="inlineStr">
        <is>
          <t>13.</t>
        </is>
      </c>
      <c r="B180" s="71" t="inlineStr">
        <is>
          <t>Oftalmologiniai peiliukai su koteliu</t>
        </is>
      </c>
      <c r="C180" s="72" t="inlineStr"/>
      <c r="D180" s="72" t="inlineStr"/>
      <c r="E180" s="72" t="inlineStr"/>
      <c r="F180" s="72" t="inlineStr"/>
      <c r="G180" s="72" t="inlineStr"/>
    </row>
    <row r="181">
      <c r="A181" s="72" t="inlineStr">
        <is>
          <t>13.1.</t>
        </is>
      </c>
      <c r="B181" s="72" t="inlineStr">
        <is>
          <t>Oftalmologiniai peiliukai su koteliu</t>
        </is>
      </c>
      <c r="C181" s="72" t="n">
        <v>1200</v>
      </c>
      <c r="D181" s="72" t="inlineStr">
        <is>
          <t>vnt.</t>
        </is>
      </c>
      <c r="E181" s="73" t="inlineStr"/>
      <c r="F181" s="72">
        <f>IF(ISBLANK(E181),"", PRODUCT(C181,E181))</f>
        <v/>
      </c>
      <c r="G181" s="74" t="inlineStr"/>
    </row>
    <row r="182">
      <c r="E182" s="71" t="inlineStr">
        <is>
          <t>Suma be PVM</t>
        </is>
      </c>
      <c r="F182" s="71">
        <f>IF(F181="","",ROUND(SUM(F181:F181),2))</f>
        <v/>
      </c>
      <c r="G182" s="69">
        <f>IF(F181="","Neužpildytos visos objektų kainos","")</f>
        <v/>
      </c>
    </row>
    <row r="183">
      <c r="C183" s="71" t="inlineStr">
        <is>
          <t>Taikomas PVM dydis (%)</t>
        </is>
      </c>
      <c r="D183" s="74" t="inlineStr"/>
      <c r="E183" s="71" t="inlineStr">
        <is>
          <t>PVM suma</t>
        </is>
      </c>
      <c r="F183" s="71">
        <f>IF(OR(F182="",D183=""),"", ROUND(PRODUCT(D183,F182)/100,2))</f>
        <v/>
      </c>
      <c r="G183" s="69">
        <f>IF(D183="", "Nurodykite taikomą PVM dydį", "")</f>
        <v/>
      </c>
    </row>
    <row r="184">
      <c r="E184" s="71" t="inlineStr">
        <is>
          <t>Suma su PVM</t>
        </is>
      </c>
      <c r="F184" s="71">
        <f>IF(ISBLANK(F183), "", ROUND(SUM(F182:F183),2))</f>
        <v/>
      </c>
    </row>
    <row r="188">
      <c r="A188" s="58" t="inlineStr">
        <is>
          <t>14. DALIS</t>
        </is>
      </c>
      <c r="B188" s="58" t="inlineStr">
        <is>
          <t>GAUBTELIAI AKIMS</t>
        </is>
      </c>
    </row>
    <row r="190">
      <c r="A190" s="58" t="inlineStr">
        <is>
          <t>Tiekėjo pasiūlymas:</t>
        </is>
      </c>
    </row>
    <row r="191">
      <c r="A191" s="71" t="inlineStr">
        <is>
          <t>Nr.</t>
        </is>
      </c>
      <c r="B191" s="71" t="inlineStr">
        <is>
          <t>Pavadinimas</t>
        </is>
      </c>
      <c r="C191" s="71" t="inlineStr">
        <is>
          <t>Kiekis</t>
        </is>
      </c>
      <c r="D191" s="71" t="inlineStr">
        <is>
          <t>Mato vienetas</t>
        </is>
      </c>
      <c r="E191" s="71" t="inlineStr">
        <is>
          <t>Kaina be PVM, Eur</t>
        </is>
      </c>
      <c r="F191" s="71" t="inlineStr">
        <is>
          <t>Suma be PVM, Eur</t>
        </is>
      </c>
      <c r="G191" s="71" t="inlineStr">
        <is>
          <t>Gamintojas, modelis</t>
        </is>
      </c>
    </row>
    <row r="192">
      <c r="A192" s="71" t="inlineStr">
        <is>
          <t>14.</t>
        </is>
      </c>
      <c r="B192" s="71" t="inlineStr">
        <is>
          <t>Gaubteliai akims</t>
        </is>
      </c>
      <c r="C192" s="72" t="inlineStr"/>
      <c r="D192" s="72" t="inlineStr"/>
      <c r="E192" s="72" t="inlineStr"/>
      <c r="F192" s="72" t="inlineStr"/>
      <c r="G192" s="72" t="inlineStr"/>
    </row>
    <row r="193">
      <c r="A193" s="72" t="inlineStr">
        <is>
          <t>14.1.</t>
        </is>
      </c>
      <c r="B193" s="72" t="inlineStr">
        <is>
          <t>Gaubteliai akims</t>
        </is>
      </c>
      <c r="C193" s="72" t="n">
        <v>800</v>
      </c>
      <c r="D193" s="72" t="inlineStr">
        <is>
          <t>vnt</t>
        </is>
      </c>
      <c r="E193" s="73" t="inlineStr"/>
      <c r="F193" s="72">
        <f>IF(ISBLANK(E193),"", PRODUCT(C193,E193))</f>
        <v/>
      </c>
      <c r="G193" s="74" t="inlineStr"/>
    </row>
    <row r="194">
      <c r="E194" s="71" t="inlineStr">
        <is>
          <t>Suma be PVM</t>
        </is>
      </c>
      <c r="F194" s="71">
        <f>IF(F193="","",ROUND(SUM(F193:F193),2))</f>
        <v/>
      </c>
      <c r="G194" s="69">
        <f>IF(F193="","Neužpildytos visos objektų kainos","")</f>
        <v/>
      </c>
    </row>
    <row r="195">
      <c r="C195" s="71" t="inlineStr">
        <is>
          <t>Taikomas PVM dydis (%)</t>
        </is>
      </c>
      <c r="D195" s="74" t="inlineStr"/>
      <c r="E195" s="71" t="inlineStr">
        <is>
          <t>PVM suma</t>
        </is>
      </c>
      <c r="F195" s="71">
        <f>IF(OR(F194="",D195=""),"", ROUND(PRODUCT(D195,F194)/100,2))</f>
        <v/>
      </c>
      <c r="G195" s="69">
        <f>IF(D195="", "Nurodykite taikomą PVM dydį", "")</f>
        <v/>
      </c>
    </row>
    <row r="196">
      <c r="E196" s="71" t="inlineStr">
        <is>
          <t>Suma su PVM</t>
        </is>
      </c>
      <c r="F196" s="71">
        <f>IF(ISBLANK(F195), "", ROUND(SUM(F194:F195),2))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9218-1 2025-01-16 12:53:22</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2025-01-16T10:53:25Z</dcterms:modified>
  <cp:lastModifiedBy>Microsoft Office User</cp:lastModifiedBy>
</cp:coreProperties>
</file>