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125"/>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ATMINIMO DOVANOS</t>
        </is>
      </c>
      <c r="B4" s="26" t="n"/>
    </row>
    <row r="5">
      <c r="A5" s="26" t="n"/>
      <c r="B5" s="26" t="n"/>
    </row>
    <row r="6">
      <c r="A6" s="23" t="inlineStr">
        <is>
          <t>Kam:</t>
        </is>
      </c>
      <c r="B6" s="58" t="inlineStr">
        <is>
          <t>Gynybos resursų agentūra prie KAM</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ATMINIMO DOVANA-BUOŽĖ (GENEROLAMS/ADMIROLAMS)</t>
        </is>
      </c>
    </row>
    <row r="34">
      <c r="A34" s="58" t="inlineStr">
        <is>
          <t>Tiekėjo pasiūlymas:</t>
        </is>
      </c>
    </row>
    <row r="35">
      <c r="A35" s="71" t="inlineStr">
        <is>
          <t>Nr.</t>
        </is>
      </c>
      <c r="B35" s="71" t="inlineStr">
        <is>
          <t>Pavadinimas</t>
        </is>
      </c>
      <c r="C35" s="71" t="inlineStr">
        <is>
          <t>Kiekis</t>
        </is>
      </c>
      <c r="D35" s="71" t="inlineStr">
        <is>
          <t>Mato vienetas</t>
        </is>
      </c>
      <c r="E35" s="71" t="inlineStr">
        <is>
          <t>Įkainis be PVM, Eur</t>
        </is>
      </c>
      <c r="F35" s="71" t="inlineStr">
        <is>
          <t>Suma be PVM, Eur</t>
        </is>
      </c>
      <c r="G35" s="71" t="inlineStr">
        <is>
          <t>Gamintojas, šalis</t>
        </is>
      </c>
    </row>
    <row r="36">
      <c r="A36" s="71" t="inlineStr">
        <is>
          <t>1.</t>
        </is>
      </c>
      <c r="B36" s="71" t="inlineStr">
        <is>
          <t>Atminimo dovana-buožė (generolams/admirolams)</t>
        </is>
      </c>
      <c r="C36" s="72" t="inlineStr"/>
      <c r="D36" s="72" t="inlineStr"/>
      <c r="E36" s="72" t="inlineStr"/>
      <c r="F36" s="72" t="inlineStr"/>
      <c r="G36" s="72" t="inlineStr"/>
    </row>
    <row r="37">
      <c r="A37" s="72" t="inlineStr">
        <is>
          <t>1.1.</t>
        </is>
      </c>
      <c r="B37" s="72" t="inlineStr">
        <is>
          <t>Atminimo dovana-buožė (generolams/admirolams)</t>
        </is>
      </c>
      <c r="C37" s="72" t="n">
        <v>4</v>
      </c>
      <c r="D37" s="72" t="inlineStr">
        <is>
          <t>vnt.</t>
        </is>
      </c>
      <c r="E37" s="73" t="inlineStr"/>
      <c r="F37" s="72">
        <f>IF(ISBLANK(E37),"", PRODUCT(C37,E37))</f>
        <v/>
      </c>
      <c r="G37" s="74" t="inlineStr"/>
    </row>
    <row r="38">
      <c r="E38" s="71" t="inlineStr">
        <is>
          <t>Suma be PVM</t>
        </is>
      </c>
      <c r="F38" s="71">
        <f>IF(F37="","",ROUND(SUM(F37:F37),2))</f>
        <v/>
      </c>
      <c r="G38" s="69">
        <f>IF(F37="","Neužpildytos visos objektų kainos","")</f>
        <v/>
      </c>
    </row>
    <row r="39">
      <c r="C39" s="71" t="inlineStr">
        <is>
          <t>Taikomas PVM dydis (%)</t>
        </is>
      </c>
      <c r="D39" s="74" t="inlineStr"/>
      <c r="E39" s="71" t="inlineStr">
        <is>
          <t>PVM suma</t>
        </is>
      </c>
      <c r="F39" s="71">
        <f>IF(OR(F38="",D39=""),"", ROUND(PRODUCT(D39,F38)/100,2))</f>
        <v/>
      </c>
      <c r="G39" s="69">
        <f>IF(D39="", "Nurodykite taikomą PVM dydį", "")</f>
        <v/>
      </c>
    </row>
    <row r="40">
      <c r="E40" s="71" t="inlineStr">
        <is>
          <t>Suma su PVM</t>
        </is>
      </c>
      <c r="F40" s="71">
        <f>IF(ISBLANK(F39), "", ROUND(SUM(F38:F39),2))</f>
        <v/>
      </c>
    </row>
    <row r="44">
      <c r="A44" s="58" t="inlineStr">
        <is>
          <t>2. DALIS</t>
        </is>
      </c>
      <c r="B44" s="58" t="inlineStr">
        <is>
          <t>ATMINIMO DOVANA-BUZDIGANAS (PULKININKAMS/JŪRŲ KAPITONAMS)</t>
        </is>
      </c>
    </row>
    <row r="46">
      <c r="A46" s="58" t="inlineStr">
        <is>
          <t>Tiekėjo pasiūlymas:</t>
        </is>
      </c>
    </row>
    <row r="47">
      <c r="A47" s="71" t="inlineStr">
        <is>
          <t>Nr.</t>
        </is>
      </c>
      <c r="B47" s="71" t="inlineStr">
        <is>
          <t>Pavadinimas</t>
        </is>
      </c>
      <c r="C47" s="71" t="inlineStr">
        <is>
          <t>Kiekis</t>
        </is>
      </c>
      <c r="D47" s="71" t="inlineStr">
        <is>
          <t>Mato vienetas</t>
        </is>
      </c>
      <c r="E47" s="71" t="inlineStr">
        <is>
          <t>Įkainis be PVM, Eur</t>
        </is>
      </c>
      <c r="F47" s="71" t="inlineStr">
        <is>
          <t>Suma be PVM, Eur</t>
        </is>
      </c>
      <c r="G47" s="71" t="inlineStr">
        <is>
          <t>Gamintojas, šalis</t>
        </is>
      </c>
    </row>
    <row r="48">
      <c r="A48" s="71" t="inlineStr">
        <is>
          <t>2.</t>
        </is>
      </c>
      <c r="B48" s="71" t="inlineStr">
        <is>
          <t>Atminimo dovana-buzdiganas (pulkininkams/jūrų kapitonams)</t>
        </is>
      </c>
      <c r="C48" s="72" t="inlineStr"/>
      <c r="D48" s="72" t="inlineStr"/>
      <c r="E48" s="72" t="inlineStr"/>
      <c r="F48" s="72" t="inlineStr"/>
      <c r="G48" s="72" t="inlineStr"/>
    </row>
    <row r="49">
      <c r="A49" s="72" t="inlineStr">
        <is>
          <t>2.1.</t>
        </is>
      </c>
      <c r="B49" s="72" t="inlineStr">
        <is>
          <t>Atminimo dovana-buzdiganas (pulkininkams/jūrų kapitonams)</t>
        </is>
      </c>
      <c r="C49" s="72" t="n">
        <v>20</v>
      </c>
      <c r="D49" s="72" t="inlineStr">
        <is>
          <t>vnt.</t>
        </is>
      </c>
      <c r="E49" s="73" t="inlineStr"/>
      <c r="F49" s="72">
        <f>IF(ISBLANK(E49),"", PRODUCT(C49,E49))</f>
        <v/>
      </c>
      <c r="G49" s="74" t="inlineStr"/>
    </row>
    <row r="50">
      <c r="E50" s="71" t="inlineStr">
        <is>
          <t>Suma be PVM</t>
        </is>
      </c>
      <c r="F50" s="71">
        <f>IF(F49="","",ROUND(SUM(F49:F49),2))</f>
        <v/>
      </c>
      <c r="G50" s="69">
        <f>IF(F49="","Neužpildytos visos objektų kainos","")</f>
        <v/>
      </c>
    </row>
    <row r="51">
      <c r="C51" s="71" t="inlineStr">
        <is>
          <t>Taikomas PVM dydis (%)</t>
        </is>
      </c>
      <c r="D51" s="74" t="inlineStr"/>
      <c r="E51" s="71" t="inlineStr">
        <is>
          <t>PVM suma</t>
        </is>
      </c>
      <c r="F51" s="71">
        <f>IF(OR(F50="",D51=""),"", ROUND(PRODUCT(D51,F50)/100,2))</f>
        <v/>
      </c>
      <c r="G51" s="69">
        <f>IF(D51="", "Nurodykite taikomą PVM dydį", "")</f>
        <v/>
      </c>
    </row>
    <row r="52">
      <c r="E52" s="71" t="inlineStr">
        <is>
          <t>Suma su PVM</t>
        </is>
      </c>
      <c r="F52" s="71">
        <f>IF(ISBLANK(F51), "", ROUND(SUM(F50:F51),2))</f>
        <v/>
      </c>
    </row>
    <row r="56">
      <c r="A56" s="58" t="inlineStr">
        <is>
          <t>3. DALIS</t>
        </is>
      </c>
      <c r="B56" s="58" t="inlineStr">
        <is>
          <t>ATMINIMO DOVANA-SPONTONAS (SERŽANTAMS MAJORAMS/VYR. LAIVŪNAMS)</t>
        </is>
      </c>
    </row>
    <row r="58">
      <c r="A58" s="58" t="inlineStr">
        <is>
          <t>Tiekėjo pasiūlymas:</t>
        </is>
      </c>
    </row>
    <row r="59">
      <c r="A59" s="71" t="inlineStr">
        <is>
          <t>Nr.</t>
        </is>
      </c>
      <c r="B59" s="71" t="inlineStr">
        <is>
          <t>Pavadinimas</t>
        </is>
      </c>
      <c r="C59" s="71" t="inlineStr">
        <is>
          <t>Kiekis</t>
        </is>
      </c>
      <c r="D59" s="71" t="inlineStr">
        <is>
          <t>Mato vienetas</t>
        </is>
      </c>
      <c r="E59" s="71" t="inlineStr">
        <is>
          <t>Įkainis be PVM, Eur</t>
        </is>
      </c>
      <c r="F59" s="71" t="inlineStr">
        <is>
          <t>Suma be PVM, Eur</t>
        </is>
      </c>
      <c r="G59" s="71" t="inlineStr">
        <is>
          <t>Gamintojas, šalis</t>
        </is>
      </c>
    </row>
    <row r="60">
      <c r="A60" s="71" t="inlineStr">
        <is>
          <t>3.</t>
        </is>
      </c>
      <c r="B60" s="71" t="inlineStr">
        <is>
          <t>Atminimo dovana-spontonas (seržantams majorams/vyr. laivūnams)</t>
        </is>
      </c>
      <c r="C60" s="72" t="inlineStr"/>
      <c r="D60" s="72" t="inlineStr"/>
      <c r="E60" s="72" t="inlineStr"/>
      <c r="F60" s="72" t="inlineStr"/>
      <c r="G60" s="72" t="inlineStr"/>
    </row>
    <row r="61">
      <c r="A61" s="72" t="inlineStr">
        <is>
          <t>3.1.</t>
        </is>
      </c>
      <c r="B61" s="72" t="inlineStr">
        <is>
          <t>Atminimo dovana-spontonas (seržantams majorams/vyr. laivūnams)</t>
        </is>
      </c>
      <c r="C61" s="72" t="n">
        <v>20</v>
      </c>
      <c r="D61" s="72" t="inlineStr">
        <is>
          <t>vnt.</t>
        </is>
      </c>
      <c r="E61" s="73" t="inlineStr"/>
      <c r="F61" s="72">
        <f>IF(ISBLANK(E61),"", PRODUCT(C61,E61))</f>
        <v/>
      </c>
      <c r="G61" s="74" t="inlineStr"/>
    </row>
    <row r="62">
      <c r="E62" s="71" t="inlineStr">
        <is>
          <t>Suma be PVM</t>
        </is>
      </c>
      <c r="F62" s="71">
        <f>IF(F61="","",ROUND(SUM(F61:F61),2))</f>
        <v/>
      </c>
      <c r="G62" s="69">
        <f>IF(F61="","Neužpildytos visos objektų kainos","")</f>
        <v/>
      </c>
    </row>
    <row r="63">
      <c r="C63" s="71" t="inlineStr">
        <is>
          <t>Taikomas PVM dydis (%)</t>
        </is>
      </c>
      <c r="D63" s="74" t="inlineStr"/>
      <c r="E63" s="71" t="inlineStr">
        <is>
          <t>PVM suma</t>
        </is>
      </c>
      <c r="F63" s="71">
        <f>IF(OR(F62="",D63=""),"", ROUND(PRODUCT(D63,F62)/100,2))</f>
        <v/>
      </c>
      <c r="G63" s="69">
        <f>IF(D63="", "Nurodykite taikomą PVM dydį", "")</f>
        <v/>
      </c>
    </row>
    <row r="64">
      <c r="E64" s="71" t="inlineStr">
        <is>
          <t>Suma su PVM</t>
        </is>
      </c>
      <c r="F64" s="71">
        <f>IF(ISBLANK(F63), "", ROUND(SUM(F62:F63),2))</f>
        <v/>
      </c>
    </row>
    <row r="68">
      <c r="A68" s="58" t="inlineStr">
        <is>
          <t>4. DALIS</t>
        </is>
      </c>
      <c r="B68" s="58" t="inlineStr">
        <is>
          <t>ATMINIMO DOVANA-LK KARININKO KARDAS (KARININKAMS)</t>
        </is>
      </c>
    </row>
    <row r="70">
      <c r="A70" s="58" t="inlineStr">
        <is>
          <t>Tiekėjo pasiūlymas:</t>
        </is>
      </c>
    </row>
    <row r="71">
      <c r="A71" s="71" t="inlineStr">
        <is>
          <t>Nr.</t>
        </is>
      </c>
      <c r="B71" s="71" t="inlineStr">
        <is>
          <t>Pavadinimas</t>
        </is>
      </c>
      <c r="C71" s="71" t="inlineStr">
        <is>
          <t>Kiekis</t>
        </is>
      </c>
      <c r="D71" s="71" t="inlineStr">
        <is>
          <t>Mato vienetas</t>
        </is>
      </c>
      <c r="E71" s="71" t="inlineStr">
        <is>
          <t>Įkainis be PVM, Eur</t>
        </is>
      </c>
      <c r="F71" s="71" t="inlineStr">
        <is>
          <t>Suma be PVM, Eur</t>
        </is>
      </c>
      <c r="G71" s="71" t="inlineStr">
        <is>
          <t>Gamintojas, šalis</t>
        </is>
      </c>
    </row>
    <row r="72">
      <c r="A72" s="71" t="inlineStr">
        <is>
          <t>4.</t>
        </is>
      </c>
      <c r="B72" s="71" t="inlineStr">
        <is>
          <t>Atminimo dovana-LK karininko kardas (karininkams)</t>
        </is>
      </c>
      <c r="C72" s="72" t="inlineStr"/>
      <c r="D72" s="72" t="inlineStr"/>
      <c r="E72" s="72" t="inlineStr"/>
      <c r="F72" s="72" t="inlineStr"/>
      <c r="G72" s="72" t="inlineStr"/>
    </row>
    <row r="73">
      <c r="A73" s="72" t="inlineStr">
        <is>
          <t>4.1.</t>
        </is>
      </c>
      <c r="B73" s="72" t="inlineStr">
        <is>
          <t>Atminimo dovana-LK karininko kardas (karininkams) (spurgo dirželis raudonos-juodos spalvų)</t>
        </is>
      </c>
      <c r="C73" s="72" t="n">
        <v>50</v>
      </c>
      <c r="D73" s="72" t="inlineStr">
        <is>
          <t>vnt.</t>
        </is>
      </c>
      <c r="E73" s="73" t="inlineStr"/>
      <c r="F73" s="72">
        <f>IF(ISBLANK(E73),"", PRODUCT(C73,E73))</f>
        <v/>
      </c>
      <c r="G73" s="74" t="inlineStr"/>
    </row>
    <row r="74">
      <c r="A74" s="72" t="inlineStr">
        <is>
          <t>4.2.</t>
        </is>
      </c>
      <c r="B74" s="72" t="inlineStr">
        <is>
          <t>Atminimo dovana-LK karininko kardas (karininkams)</t>
        </is>
      </c>
      <c r="C74" s="72" t="n">
        <v>308</v>
      </c>
      <c r="D74" s="72" t="inlineStr">
        <is>
          <t>vnt.</t>
        </is>
      </c>
      <c r="E74" s="73" t="inlineStr"/>
      <c r="F74" s="72">
        <f>IF(ISBLANK(E74),"", PRODUCT(C74,E74))</f>
        <v/>
      </c>
      <c r="G74" s="74" t="inlineStr"/>
    </row>
    <row r="75">
      <c r="E75" s="71" t="inlineStr">
        <is>
          <t>Suma be PVM</t>
        </is>
      </c>
      <c r="F75" s="71">
        <f>IF((SUMPRODUCT(--(F73:F74=""))&gt;0), "", ROUND(SUM(F73:F74),2))</f>
        <v/>
      </c>
      <c r="G75" s="69">
        <f>IF((SUMPRODUCT(--(F73:F74=""))&gt;0), "Neužpildytos visų objektų kainos", "")</f>
        <v/>
      </c>
    </row>
    <row r="76">
      <c r="C76" s="71" t="inlineStr">
        <is>
          <t>Taikomas PVM dydis (%)</t>
        </is>
      </c>
      <c r="D76" s="74" t="inlineStr"/>
      <c r="E76" s="71" t="inlineStr">
        <is>
          <t>PVM suma</t>
        </is>
      </c>
      <c r="F76" s="71">
        <f>IF(OR(F75="",D76=""),"", ROUND(PRODUCT(D76,F75)/100,2))</f>
        <v/>
      </c>
      <c r="G76" s="69">
        <f>IF(D76="", "Nurodykite taikomą PVM dydį", "")</f>
        <v/>
      </c>
    </row>
    <row r="77">
      <c r="E77" s="71" t="inlineStr">
        <is>
          <t>Suma su PVM</t>
        </is>
      </c>
      <c r="F77" s="71">
        <f>IF(ISBLANK(F76), "", ROUND(SUM(F75:F76),2))</f>
        <v/>
      </c>
    </row>
    <row r="81">
      <c r="A81" s="58" t="inlineStr">
        <is>
          <t>5. DALIS</t>
        </is>
      </c>
      <c r="B81" s="58" t="inlineStr">
        <is>
          <t>ATMINIMO DOVANA-LK PUSKARININKIO DURKLAS (PUSKARININKIAMS)</t>
        </is>
      </c>
    </row>
    <row r="83">
      <c r="A83" s="58" t="inlineStr">
        <is>
          <t>Tiekėjo pasiūlymas:</t>
        </is>
      </c>
    </row>
    <row r="84">
      <c r="A84" s="71" t="inlineStr">
        <is>
          <t>Nr.</t>
        </is>
      </c>
      <c r="B84" s="71" t="inlineStr">
        <is>
          <t>Pavadinimas</t>
        </is>
      </c>
      <c r="C84" s="71" t="inlineStr">
        <is>
          <t>Kiekis</t>
        </is>
      </c>
      <c r="D84" s="71" t="inlineStr">
        <is>
          <t>Mato vienetas</t>
        </is>
      </c>
      <c r="E84" s="71" t="inlineStr">
        <is>
          <t>Įkainis be PVM, Eur</t>
        </is>
      </c>
      <c r="F84" s="71" t="inlineStr">
        <is>
          <t>Suma be PVM, Eur</t>
        </is>
      </c>
      <c r="G84" s="71" t="inlineStr">
        <is>
          <t>Gamintojas, šalis</t>
        </is>
      </c>
    </row>
    <row r="85">
      <c r="A85" s="71" t="inlineStr">
        <is>
          <t>5.</t>
        </is>
      </c>
      <c r="B85" s="71" t="inlineStr">
        <is>
          <t>Atminimo dovana-LK puskarininkio durklas (puskarininkiams)</t>
        </is>
      </c>
      <c r="C85" s="72" t="inlineStr"/>
      <c r="D85" s="72" t="inlineStr"/>
      <c r="E85" s="72" t="inlineStr"/>
      <c r="F85" s="72" t="inlineStr"/>
      <c r="G85" s="72" t="inlineStr"/>
    </row>
    <row r="86">
      <c r="A86" s="72" t="inlineStr">
        <is>
          <t>5.1.</t>
        </is>
      </c>
      <c r="B86" s="72" t="inlineStr">
        <is>
          <t>Atminimo dovana-LK puskarininkio durklas (puskarininkiams)</t>
        </is>
      </c>
      <c r="C86" s="72" t="n">
        <v>905</v>
      </c>
      <c r="D86" s="72" t="inlineStr">
        <is>
          <t>vnt.</t>
        </is>
      </c>
      <c r="E86" s="73" t="inlineStr"/>
      <c r="F86" s="72">
        <f>IF(ISBLANK(E86),"", PRODUCT(C86,E86))</f>
        <v/>
      </c>
      <c r="G86" s="74" t="inlineStr"/>
    </row>
    <row r="87">
      <c r="E87" s="71" t="inlineStr">
        <is>
          <t>Suma be PVM</t>
        </is>
      </c>
      <c r="F87" s="71">
        <f>IF(F86="","",ROUND(SUM(F86:F86),2))</f>
        <v/>
      </c>
      <c r="G87" s="69">
        <f>IF(F86="","Neužpildytos visos objektų kainos","")</f>
        <v/>
      </c>
    </row>
    <row r="88">
      <c r="C88" s="71" t="inlineStr">
        <is>
          <t>Taikomas PVM dydis (%)</t>
        </is>
      </c>
      <c r="D88" s="74" t="inlineStr"/>
      <c r="E88" s="71" t="inlineStr">
        <is>
          <t>PVM suma</t>
        </is>
      </c>
      <c r="F88" s="71">
        <f>IF(OR(F87="",D88=""),"", ROUND(PRODUCT(D88,F87)/100,2))</f>
        <v/>
      </c>
      <c r="G88" s="69">
        <f>IF(D88="", "Nurodykite taikomą PVM dydį", "")</f>
        <v/>
      </c>
    </row>
    <row r="89">
      <c r="E89" s="71" t="inlineStr">
        <is>
          <t>Suma su PVM</t>
        </is>
      </c>
      <c r="F89" s="71">
        <f>IF(ISBLANK(F88), "", ROUND(SUM(F87:F88),2))</f>
        <v/>
      </c>
    </row>
    <row r="93">
      <c r="A93" s="58" t="inlineStr">
        <is>
          <t>6. DALIS</t>
        </is>
      </c>
      <c r="B93" s="58" t="inlineStr">
        <is>
          <t>ATMINIMO DOVANA-LK VĖLIAVOS REPLIKA (PKT KARIAMS, IŠTARNAVUSIEMS &gt;10 M.)</t>
        </is>
      </c>
    </row>
    <row r="95">
      <c r="A95" s="58" t="inlineStr">
        <is>
          <t>Tiekėjo pasiūlymas:</t>
        </is>
      </c>
    </row>
    <row r="96">
      <c r="A96" s="71" t="inlineStr">
        <is>
          <t>Nr.</t>
        </is>
      </c>
      <c r="B96" s="71" t="inlineStr">
        <is>
          <t>Pavadinimas</t>
        </is>
      </c>
      <c r="C96" s="71" t="inlineStr">
        <is>
          <t>Kiekis</t>
        </is>
      </c>
      <c r="D96" s="71" t="inlineStr">
        <is>
          <t>Mato vienetas</t>
        </is>
      </c>
      <c r="E96" s="71" t="inlineStr">
        <is>
          <t>Įkainis be PVM, Eur</t>
        </is>
      </c>
      <c r="F96" s="71" t="inlineStr">
        <is>
          <t>Suma be PVM, Eur</t>
        </is>
      </c>
      <c r="G96" s="71" t="inlineStr">
        <is>
          <t>Gamintojas, šalis</t>
        </is>
      </c>
    </row>
    <row r="97">
      <c r="A97" s="71" t="inlineStr">
        <is>
          <t>6.</t>
        </is>
      </c>
      <c r="B97" s="71" t="inlineStr">
        <is>
          <t>Atminimo dovana-LK vėliavos replika (PKT kariams, ištarnavusiems &gt;10 m.)</t>
        </is>
      </c>
      <c r="C97" s="72" t="inlineStr"/>
      <c r="D97" s="72" t="inlineStr"/>
      <c r="E97" s="72" t="inlineStr"/>
      <c r="F97" s="72" t="inlineStr"/>
      <c r="G97" s="72" t="inlineStr"/>
    </row>
    <row r="98">
      <c r="A98" s="72" t="inlineStr">
        <is>
          <t>6.1.</t>
        </is>
      </c>
      <c r="B98" s="72" t="inlineStr">
        <is>
          <t>Atminimo dovana-LK vėliavos replika (PKT kariams, ištarnavusiems &gt;10 m.)</t>
        </is>
      </c>
      <c r="C98" s="72" t="n">
        <v>1115</v>
      </c>
      <c r="D98" s="72" t="inlineStr">
        <is>
          <t>vnt.</t>
        </is>
      </c>
      <c r="E98" s="73" t="inlineStr"/>
      <c r="F98" s="72">
        <f>IF(ISBLANK(E98),"", PRODUCT(C98,E98))</f>
        <v/>
      </c>
      <c r="G98" s="74" t="inlineStr"/>
    </row>
    <row r="99">
      <c r="E99" s="71" t="inlineStr">
        <is>
          <t>Suma be PVM</t>
        </is>
      </c>
      <c r="F99" s="71">
        <f>IF(F98="","",ROUND(SUM(F98:F98),2))</f>
        <v/>
      </c>
      <c r="G99" s="69">
        <f>IF(F98="","Neužpildytos visos objektų kainos","")</f>
        <v/>
      </c>
    </row>
    <row r="100">
      <c r="C100" s="71" t="inlineStr">
        <is>
          <t>Taikomas PVM dydis (%)</t>
        </is>
      </c>
      <c r="D100" s="74" t="inlineStr"/>
      <c r="E100" s="71" t="inlineStr">
        <is>
          <t>PVM suma</t>
        </is>
      </c>
      <c r="F100" s="71">
        <f>IF(OR(F99="",D100=""),"", ROUND(PRODUCT(D100,F99)/100,2))</f>
        <v/>
      </c>
      <c r="G100" s="69">
        <f>IF(D100="", "Nurodykite taikomą PVM dydį", "")</f>
        <v/>
      </c>
    </row>
    <row r="101">
      <c r="E101" s="71" t="inlineStr">
        <is>
          <t>Suma su PVM</t>
        </is>
      </c>
      <c r="F101" s="71">
        <f>IF(ISBLANK(F100), "", ROUND(SUM(F99:F100),2))</f>
        <v/>
      </c>
    </row>
    <row r="105">
      <c r="A105" s="58" t="inlineStr">
        <is>
          <t>7. DALIS</t>
        </is>
      </c>
      <c r="B105" s="58" t="inlineStr">
        <is>
          <t>ATMINIMO DOVANA-MARŠKINĖLIAI SU "TRANSFERIU''(NPPKT KARIAMS)</t>
        </is>
      </c>
    </row>
    <row r="107">
      <c r="A107" s="58" t="inlineStr">
        <is>
          <t>Tiekėjo pasiūlymas:</t>
        </is>
      </c>
    </row>
    <row r="108">
      <c r="A108" s="71" t="inlineStr">
        <is>
          <t>Nr.</t>
        </is>
      </c>
      <c r="B108" s="71" t="inlineStr">
        <is>
          <t>Pavadinimas</t>
        </is>
      </c>
      <c r="C108" s="71" t="inlineStr">
        <is>
          <t>Kiekis</t>
        </is>
      </c>
      <c r="D108" s="71" t="inlineStr">
        <is>
          <t>Mato vienetas</t>
        </is>
      </c>
      <c r="E108" s="71" t="inlineStr">
        <is>
          <t>Įkainis be PVM, Eur</t>
        </is>
      </c>
      <c r="F108" s="71" t="inlineStr">
        <is>
          <t>Suma be PVM, Eur</t>
        </is>
      </c>
      <c r="G108" s="71" t="inlineStr">
        <is>
          <t>Gamintojas, šalis</t>
        </is>
      </c>
    </row>
    <row r="109">
      <c r="A109" s="71" t="inlineStr">
        <is>
          <t>7.</t>
        </is>
      </c>
      <c r="B109" s="71" t="inlineStr">
        <is>
          <t>Atminimo dovana-marškinėliai su "transferiu''(NPPKT kariams)</t>
        </is>
      </c>
      <c r="C109" s="72" t="inlineStr"/>
      <c r="D109" s="72" t="inlineStr"/>
      <c r="E109" s="72" t="inlineStr"/>
      <c r="F109" s="72" t="inlineStr"/>
      <c r="G109" s="72" t="inlineStr"/>
    </row>
    <row r="110">
      <c r="A110" s="72" t="inlineStr">
        <is>
          <t>7.1.</t>
        </is>
      </c>
      <c r="B110" s="72" t="inlineStr">
        <is>
          <t>Atminimo dovana-marškinėliai su "transferiu''(NPPKT kariams)</t>
        </is>
      </c>
      <c r="C110" s="72" t="n">
        <v>15704</v>
      </c>
      <c r="D110" s="72" t="inlineStr">
        <is>
          <t>vnt.</t>
        </is>
      </c>
      <c r="E110" s="73" t="inlineStr"/>
      <c r="F110" s="72">
        <f>IF(ISBLANK(E110),"", PRODUCT(C110,E110))</f>
        <v/>
      </c>
      <c r="G110" s="74" t="inlineStr"/>
    </row>
    <row r="111">
      <c r="E111" s="71" t="inlineStr">
        <is>
          <t>Suma be PVM</t>
        </is>
      </c>
      <c r="F111" s="71">
        <f>IF(F110="","",ROUND(SUM(F110:F110),2))</f>
        <v/>
      </c>
      <c r="G111" s="69">
        <f>IF(F110="","Neužpildytos visos objektų kainos","")</f>
        <v/>
      </c>
    </row>
    <row r="112">
      <c r="C112" s="71" t="inlineStr">
        <is>
          <t>Taikomas PVM dydis (%)</t>
        </is>
      </c>
      <c r="D112" s="74" t="inlineStr"/>
      <c r="E112" s="71" t="inlineStr">
        <is>
          <t>PVM suma</t>
        </is>
      </c>
      <c r="F112" s="71">
        <f>IF(OR(F111="",D112=""),"", ROUND(PRODUCT(D112,F111)/100,2))</f>
        <v/>
      </c>
      <c r="G112" s="69">
        <f>IF(D112="", "Nurodykite taikomą PVM dydį", "")</f>
        <v/>
      </c>
    </row>
    <row r="113">
      <c r="E113" s="71" t="inlineStr">
        <is>
          <t>Suma su PVM</t>
        </is>
      </c>
      <c r="F113" s="71">
        <f>IF(ISBLANK(F112), "", ROUND(SUM(F111:F112),2))</f>
        <v/>
      </c>
    </row>
    <row r="117">
      <c r="A117" s="58" t="inlineStr">
        <is>
          <t>8. DALIS</t>
        </is>
      </c>
      <c r="B117" s="58" t="inlineStr">
        <is>
          <t>ATMINIMO DOVANA- ŽENKLELIS (NPPKT KARIAMS)</t>
        </is>
      </c>
    </row>
    <row r="119">
      <c r="A119" s="58" t="inlineStr">
        <is>
          <t>Tiekėjo pasiūlymas:</t>
        </is>
      </c>
    </row>
    <row r="120">
      <c r="A120" s="71" t="inlineStr">
        <is>
          <t>Nr.</t>
        </is>
      </c>
      <c r="B120" s="71" t="inlineStr">
        <is>
          <t>Pavadinimas</t>
        </is>
      </c>
      <c r="C120" s="71" t="inlineStr">
        <is>
          <t>Kiekis</t>
        </is>
      </c>
      <c r="D120" s="71" t="inlineStr">
        <is>
          <t>Mato vienetas</t>
        </is>
      </c>
      <c r="E120" s="71" t="inlineStr">
        <is>
          <t>Įkainis be PVM, Eur</t>
        </is>
      </c>
      <c r="F120" s="71" t="inlineStr">
        <is>
          <t>Suma be PVM, Eur</t>
        </is>
      </c>
      <c r="G120" s="71" t="inlineStr">
        <is>
          <t>Gamintojas, šalis</t>
        </is>
      </c>
    </row>
    <row r="121">
      <c r="A121" s="71" t="inlineStr">
        <is>
          <t>8.</t>
        </is>
      </c>
      <c r="B121" s="71" t="inlineStr">
        <is>
          <t>Atminimo dovana- ženklelis (NPPKT kariams)</t>
        </is>
      </c>
      <c r="C121" s="72" t="inlineStr"/>
      <c r="D121" s="72" t="inlineStr"/>
      <c r="E121" s="72" t="inlineStr"/>
      <c r="F121" s="72" t="inlineStr"/>
      <c r="G121" s="72" t="inlineStr"/>
    </row>
    <row r="122">
      <c r="A122" s="72" t="inlineStr">
        <is>
          <t>8.1.</t>
        </is>
      </c>
      <c r="B122" s="72" t="inlineStr">
        <is>
          <t>Atminimo dovana- ženklelis (NPPKT kariams)</t>
        </is>
      </c>
      <c r="C122" s="72" t="n">
        <v>15704</v>
      </c>
      <c r="D122" s="72" t="inlineStr">
        <is>
          <t>vnt.</t>
        </is>
      </c>
      <c r="E122" s="73" t="inlineStr"/>
      <c r="F122" s="72">
        <f>IF(ISBLANK(E122),"", PRODUCT(C122,E122))</f>
        <v/>
      </c>
      <c r="G122" s="74" t="inlineStr"/>
    </row>
    <row r="123">
      <c r="E123" s="71" t="inlineStr">
        <is>
          <t>Suma be PVM</t>
        </is>
      </c>
      <c r="F123" s="71">
        <f>IF(F122="","",ROUND(SUM(F122:F122),2))</f>
        <v/>
      </c>
      <c r="G123" s="69">
        <f>IF(F122="","Neužpildytos visos objektų kainos","")</f>
        <v/>
      </c>
    </row>
    <row r="124">
      <c r="C124" s="71" t="inlineStr">
        <is>
          <t>Taikomas PVM dydis (%)</t>
        </is>
      </c>
      <c r="D124" s="74" t="inlineStr"/>
      <c r="E124" s="71" t="inlineStr">
        <is>
          <t>PVM suma</t>
        </is>
      </c>
      <c r="F124" s="71">
        <f>IF(OR(F123="",D124=""),"", ROUND(PRODUCT(D124,F123)/100,2))</f>
        <v/>
      </c>
      <c r="G124" s="69">
        <f>IF(D124="", "Nurodykite taikomą PVM dydį", "")</f>
        <v/>
      </c>
    </row>
    <row r="125">
      <c r="E125" s="71" t="inlineStr">
        <is>
          <t>Suma su PVM</t>
        </is>
      </c>
      <c r="F125" s="71">
        <f>IF(ISBLANK(F124), "", ROUND(SUM(F123:F124),2))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0" t="inlineStr">
        <is>
          <t>4</t>
        </is>
      </c>
      <c r="B39" s="91" t="inlineStr">
        <is>
          <t>Pasiūlymo atitikimą pirkimo sąlygų techninei specifikacijai pagrindžiantys dokumentai</t>
        </is>
      </c>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4306 2025-01-24 09:33:17</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2025-01-24T07:33:19Z</dcterms:modified>
  <cp:lastModifiedBy>Microsoft Office User</cp:lastModifiedBy>
</cp:coreProperties>
</file>