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lakdlt-my.sharepoint.com/personal/irma_svabauskiene_vialietuva_lt/Documents/Darbalaukis/PIRKIMAI/PIRKIMAI_2025 M/SKELBIAMOS APKLAUSOS/Darbai/5209-2_Kelio 116_0.160 km ir 0.340 km esanciu nuovazu kap_rem_su kvalf_/PD/"/>
    </mc:Choice>
  </mc:AlternateContent>
  <xr:revisionPtr revIDLastSave="200" documentId="8_{3371BD80-6782-4B3C-B1BD-615F7BC41B8A}" xr6:coauthVersionLast="47" xr6:coauthVersionMax="47" xr10:uidLastSave="{10329CE2-6836-4F07-B53A-F05A7D308514}"/>
  <bookViews>
    <workbookView xWindow="-120" yWindow="-120" windowWidth="29040" windowHeight="15720"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5" l="1"/>
  <c r="G39" i="5"/>
  <c r="G40" i="5"/>
  <c r="G41" i="5"/>
  <c r="G42" i="5"/>
  <c r="G43" i="5"/>
  <c r="G18" i="1" l="1"/>
  <c r="G19" i="1"/>
  <c r="G20" i="1"/>
  <c r="G21" i="1"/>
  <c r="G22" i="1"/>
  <c r="G23" i="1"/>
  <c r="G24" i="1"/>
  <c r="G25" i="1"/>
  <c r="G26" i="1"/>
  <c r="G27" i="1"/>
  <c r="G28" i="1"/>
  <c r="G29" i="1"/>
  <c r="G30" i="1"/>
  <c r="G31" i="1"/>
  <c r="G32" i="1"/>
  <c r="G33" i="1"/>
  <c r="G34" i="1"/>
  <c r="G35" i="1"/>
  <c r="G36" i="1"/>
  <c r="G37" i="1"/>
  <c r="G38" i="1"/>
  <c r="G47" i="5"/>
  <c r="G46" i="5"/>
  <c r="G45" i="5"/>
  <c r="G44" i="5"/>
  <c r="G37" i="5"/>
  <c r="I43" i="5" s="1"/>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I5" i="5" s="1"/>
  <c r="G9" i="1"/>
  <c r="G10" i="1"/>
  <c r="G11" i="1"/>
  <c r="G12" i="1"/>
  <c r="G13" i="1"/>
  <c r="G17" i="1"/>
  <c r="G16" i="1"/>
  <c r="G15" i="1"/>
  <c r="G14" i="1"/>
  <c r="G8" i="1"/>
  <c r="G7" i="1"/>
  <c r="G6" i="1"/>
  <c r="G5" i="1"/>
  <c r="I36" i="5" l="1"/>
  <c r="I32" i="5"/>
  <c r="I47" i="5"/>
  <c r="I38" i="1"/>
  <c r="G39" i="1"/>
  <c r="C5" i="3" s="1"/>
  <c r="I25" i="5"/>
  <c r="I14" i="5"/>
  <c r="G48" i="5"/>
  <c r="C4" i="3" s="1"/>
  <c r="C6" i="3" l="1"/>
</calcChain>
</file>

<file path=xl/sharedStrings.xml><?xml version="1.0" encoding="utf-8"?>
<sst xmlns="http://schemas.openxmlformats.org/spreadsheetml/2006/main" count="350" uniqueCount="198">
  <si>
    <t>Valstybinės reikšmės krašto kelio Nr. 116 Širvintos–Rimučiai–Kernavė–Dūkštos 0,340 km dešinėje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</si>
  <si>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</si>
  <si>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</si>
  <si>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</si>
  <si>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</si>
  <si>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</si>
  <si>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</si>
  <si>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</si>
  <si>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</si>
  <si>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</si>
  <si>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</si>
  <si>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išvežimas (žiūrėti žiniaraščio priedą dėl išvežimo)</t>
  </si>
  <si>
    <t>vnt.</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</si>
  <si>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</si>
  <si>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</si>
  <si>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</si>
  <si>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</si>
  <si>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</si>
  <si>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</si>
  <si>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 xml:space="preserve">Esamo žvyro dangos perstūmimas, pakrovimas, pervežimas autosavivarčiais į sandėliavimo aikštelę kelkraščiui įrengti </t>
  </si>
  <si>
    <t>2.3</t>
  </si>
  <si>
    <t>II gr. Grunto kasimas ekskavatoriais, pakrovimas į autosavivarčius ir išvežimas Rangovo pasirinktu atstumu</t>
  </si>
  <si>
    <t>2.4</t>
  </si>
  <si>
    <t xml:space="preserve">Kelio sankasos viršaus planiravimas mechanizuotu būdu, kai gruntas II gr. </t>
  </si>
  <si>
    <r>
      <t>m</t>
    </r>
    <r>
      <rPr>
        <vertAlign val="superscript"/>
        <sz val="11"/>
        <color theme="1"/>
        <rFont val="Times New Roman"/>
        <family val="1"/>
        <charset val="186"/>
      </rPr>
      <t>2</t>
    </r>
  </si>
  <si>
    <t>2.5</t>
  </si>
  <si>
    <t>II gr. Grunto sluoksnio sutankinimas prikabinamais 25 t volais, važiuojant viena vieta 7 kartus</t>
  </si>
  <si>
    <t>2.6</t>
  </si>
  <si>
    <t>II gr. Grunto sluoksnio sutankinimas elektroplūktuvais</t>
  </si>
  <si>
    <t>2.7</t>
  </si>
  <si>
    <t>Šlaitų planiravimas mechanizuotu būdu, kai gruntas II gr.</t>
  </si>
  <si>
    <t>2.8</t>
  </si>
  <si>
    <t>Šlaitų planiravimas rankiniu būdu, kai gruntas II g.</t>
  </si>
  <si>
    <t>2.9</t>
  </si>
  <si>
    <t>Šlaitų tvirtinimas 10 cm storio dirvožemiu, paskleidžiant ir pasėjant žolę rankiniu būdu</t>
  </si>
  <si>
    <t>Iš viso skyriuje 2, 
Eur be PVM</t>
  </si>
  <si>
    <t>3. Asfalto dangos konstrukcijos įrengimo darbai</t>
  </si>
  <si>
    <t>3.1</t>
  </si>
  <si>
    <t>33 cm min storio apsauginio šalčiui atsparaus sluoksnio iš nesurištojo mineralinių medžiagų mišinio įrengimas</t>
  </si>
  <si>
    <t>3.2</t>
  </si>
  <si>
    <t>20 cm storio skaldos pagrindo sluoksnio iš nesurištojo mineralinių medžiagų mišinio įrengimas (fr. 0/45)</t>
  </si>
  <si>
    <t>3.3</t>
  </si>
  <si>
    <t>8 cm storio asfalto pagrindo sluoksnio iš mišinio AC22PN įrengimas</t>
  </si>
  <si>
    <t>3.4</t>
  </si>
  <si>
    <t>4 cm storio viršutinio asfalto sluoksnio iš mišinio AC11VN įrengimas</t>
  </si>
  <si>
    <t>3.5</t>
  </si>
  <si>
    <t>Betoninių bordiūrų 100.15.30 įrengimas</t>
  </si>
  <si>
    <t>m</t>
  </si>
  <si>
    <t>3.6</t>
  </si>
  <si>
    <t>Nužemintų betoninių bordiūrų 100.15.22 įrengimas</t>
  </si>
  <si>
    <t>3.7</t>
  </si>
  <si>
    <t>Betono pagrindo C20/25 po bortais įrengimas</t>
  </si>
  <si>
    <t>m³</t>
  </si>
  <si>
    <t>3.8</t>
  </si>
  <si>
    <t>Asfalto ir betoninių gaminių sandarinimo juostos įrengimas</t>
  </si>
  <si>
    <t>3.9</t>
  </si>
  <si>
    <t>Seno ir naujo asfalto sujungimo sandarinimo juostos įrengimas</t>
  </si>
  <si>
    <t>3.10</t>
  </si>
  <si>
    <t>20 cm storio žvyro fr. 0/32 įrengimas</t>
  </si>
  <si>
    <t>3.11</t>
  </si>
  <si>
    <t xml:space="preserve">10 cm storio pažvyravimas </t>
  </si>
  <si>
    <t>Iš viso skyriuje 3, 
Eur be PVM</t>
  </si>
  <si>
    <t>4. Pėsčiųjų takų įrengimas prie Staviškių gatvės</t>
  </si>
  <si>
    <t>4.1</t>
  </si>
  <si>
    <t>19 cm min storio apsauginio šalčiui atsparaus sluoksnio iš mineralinių medžiagų mišinio įrengimas</t>
  </si>
  <si>
    <t>4.2</t>
  </si>
  <si>
    <t>15 cm storio skaldos pagrindo sluoksnio iš nesurištojo mineralinių medžiagų mišinio įrengimas (fr. 0/45)</t>
  </si>
  <si>
    <t>4.3</t>
  </si>
  <si>
    <t>3 cm storio pasluoksnio įrengimas</t>
  </si>
  <si>
    <t>4.4</t>
  </si>
  <si>
    <t>8 cm storio pilkos spalvos trinkelių dangos įrengimas</t>
  </si>
  <si>
    <t>4.5</t>
  </si>
  <si>
    <t>8 cm storio įspėjamojo paviršiaus geltonos spalvos trinkelių dangos įrengimas</t>
  </si>
  <si>
    <t>4.6</t>
  </si>
  <si>
    <t>Betoninių bordiūrų 100.8.20 įrengimas</t>
  </si>
  <si>
    <t>4.7</t>
  </si>
  <si>
    <t>Iš viso skyriuje 4, 
Eur be PVM</t>
  </si>
  <si>
    <t>5. Pėsčiųjų takų įrengimas į esamą taką kairėje kelio pusėje</t>
  </si>
  <si>
    <t>5.1</t>
  </si>
  <si>
    <t>5.2</t>
  </si>
  <si>
    <t>5.3</t>
  </si>
  <si>
    <t>8 cm storio asfalto dangos- pagrindo sluoksnio iš mišinio AC16PD įrengimas</t>
  </si>
  <si>
    <t>5.4</t>
  </si>
  <si>
    <t>Iš viso skyriuje 5, 
Eur be PVM</t>
  </si>
  <si>
    <t>6. Eismo organizavimas. Kelio ženklai ir dažymas</t>
  </si>
  <si>
    <t>6.1</t>
  </si>
  <si>
    <t>Kelio ženklų vienstiebių metalinių atramų (d=76.1/2.0 mm) pastatymas</t>
  </si>
  <si>
    <t>6.2</t>
  </si>
  <si>
    <t>Kelio ženklų skydų montavimas prie vienstiebių atramų rankiniu būdu</t>
  </si>
  <si>
    <t>6.3</t>
  </si>
  <si>
    <t>Dangos ženklinimo įrengimas 1.7 linija</t>
  </si>
  <si>
    <t>6.4</t>
  </si>
  <si>
    <t>Dangos ženklinimo įrengimas 1.13.1 linija</t>
  </si>
  <si>
    <t>6.5</t>
  </si>
  <si>
    <t>Dangos ženklinimo įrengimas 1.25 linija</t>
  </si>
  <si>
    <t>6.6</t>
  </si>
  <si>
    <t>Pėsčiųjų tvorelės įrengimas</t>
  </si>
  <si>
    <t>6.7</t>
  </si>
  <si>
    <t>Kelio aptvėrimo vienpusiai atitvarais su metalinėmis sijomis ant metalinių statramsčių galinio komponento įrengimas, kai atitvaro charakteristikos N2-W5-A (ilgas sijų nuleidimas)</t>
  </si>
  <si>
    <t>Iš viso skyriuje 6, 
Eur be PVM</t>
  </si>
  <si>
    <t>7. Kiti darbai</t>
  </si>
  <si>
    <t>7.1</t>
  </si>
  <si>
    <t>Ryšių kabelių sudedamas plastikinis apsaugos vamzdis d110/100</t>
  </si>
  <si>
    <t>7.2</t>
  </si>
  <si>
    <t>Vandens nuleistuvas PN-45</t>
  </si>
  <si>
    <t>kompl.</t>
  </si>
  <si>
    <t>7.3</t>
  </si>
  <si>
    <t>Lietaus nuotekų tinklai PVC S D200</t>
  </si>
  <si>
    <t>7.4</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</si>
  <si>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</si>
  <si>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</si>
  <si>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</si>
  <si>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APŠVIETIMO DALIS</t>
  </si>
  <si>
    <t>1. Apšvietimo medžiagos ir darbai</t>
  </si>
  <si>
    <t>Elektros kabelis su varinėmis gyslomis 3x2,5 mm2</t>
  </si>
  <si>
    <t>m.</t>
  </si>
  <si>
    <t>1.2</t>
  </si>
  <si>
    <t>Vamzdis PE Ø75mm kabelių apsaugai</t>
  </si>
  <si>
    <t>1.3</t>
  </si>
  <si>
    <t>Kabelio signalinė juosta</t>
  </si>
  <si>
    <t>1.4</t>
  </si>
  <si>
    <t>Kontaktinė grupė JOR-99969 su 1F C6A</t>
  </si>
  <si>
    <t>1.5</t>
  </si>
  <si>
    <t>Pėsčiųjų perėjos šviestuvas LED, IP66, 80W</t>
  </si>
  <si>
    <t>1.6</t>
  </si>
  <si>
    <t>Metalinė 6,0 m aukščio atrama komplekte su pamatu (VGAP-3 tipo) su atramų žymenimis</t>
  </si>
  <si>
    <t>1.7</t>
  </si>
  <si>
    <t>Cinkuota juosta 40x4mm.</t>
  </si>
  <si>
    <t>1.8</t>
  </si>
  <si>
    <t>Įžeminimo strypas L-1,5m, d14,2 mm.</t>
  </si>
  <si>
    <t>1.9</t>
  </si>
  <si>
    <t>Kalimo galvutė</t>
  </si>
  <si>
    <t>1.10</t>
  </si>
  <si>
    <t>Kryžminė jungtis strypas - juosta</t>
  </si>
  <si>
    <t>1.11</t>
  </si>
  <si>
    <t>Sujungimo mova strypams</t>
  </si>
  <si>
    <t>1.12</t>
  </si>
  <si>
    <t>Antgalis</t>
  </si>
  <si>
    <t>1.13</t>
  </si>
  <si>
    <t>Antikorozinė pasta</t>
  </si>
  <si>
    <t>1.14</t>
  </si>
  <si>
    <t>Automatinis jungiklis 1F 10A</t>
  </si>
  <si>
    <t>1.15</t>
  </si>
  <si>
    <t>Kontaktorius, foto relė, bei laikmatis</t>
  </si>
  <si>
    <t>1.16</t>
  </si>
  <si>
    <t>Pagalbinės medžiagos</t>
  </si>
  <si>
    <t>1.17</t>
  </si>
  <si>
    <t xml:space="preserve">Tranšėjos kasimas/užkasimas iki 1m gylio vienam-dviem kabeliams mechanizuotu būdu </t>
  </si>
  <si>
    <t>1.18</t>
  </si>
  <si>
    <t xml:space="preserve">Uždaras perėjimas </t>
  </si>
  <si>
    <t>1.19</t>
  </si>
  <si>
    <t>Vamzdžio klojimas tranšėjoje</t>
  </si>
  <si>
    <t>1.20</t>
  </si>
  <si>
    <t>Signalinės juostos paklojimas</t>
  </si>
  <si>
    <t>1.21</t>
  </si>
  <si>
    <t>Kabelio įtraukimas į apsauginį vamzdį</t>
  </si>
  <si>
    <t>1.22</t>
  </si>
  <si>
    <t>Gnybtinų sumontavimas</t>
  </si>
  <si>
    <t>1.23</t>
  </si>
  <si>
    <t>Apšvietimo atramų pamatų montavimas</t>
  </si>
  <si>
    <t>1.24</t>
  </si>
  <si>
    <t>LED apšvietimo atramų montavimas</t>
  </si>
  <si>
    <t>1.25</t>
  </si>
  <si>
    <t>LED šviestuvų montavimas</t>
  </si>
  <si>
    <t>1.26</t>
  </si>
  <si>
    <t>Apšvietimo atramų įžeminimo sumontavimas</t>
  </si>
  <si>
    <t>1.27</t>
  </si>
  <si>
    <t>Šaligatvio dangos ardymas ir atstatymas</t>
  </si>
  <si>
    <t>m²</t>
  </si>
  <si>
    <t>1.28</t>
  </si>
  <si>
    <t>Vejos atstatymo darbai, įskaitant juodžemio 10 cm sluoksnio įrengimą</t>
  </si>
  <si>
    <t>1.29</t>
  </si>
  <si>
    <t>Kabelio gyslų izoliacijos varžos matavimas</t>
  </si>
  <si>
    <t>1.30</t>
  </si>
  <si>
    <t>Įžeminimo įrenginių varžos matavimai</t>
  </si>
  <si>
    <t>1.31</t>
  </si>
  <si>
    <t>Įžeminimo įrenginių kontaktinių jungčių, PEN, PE ir N laidų pereinamosios varžos matavimai</t>
  </si>
  <si>
    <t>1.32</t>
  </si>
  <si>
    <t>Fazinio ir nulinio laidų grandinės varžos matavimai</t>
  </si>
  <si>
    <t>1.33</t>
  </si>
  <si>
    <t>Išpildomosios dokumentacijos paruošimas</t>
  </si>
  <si>
    <t>1.34</t>
  </si>
  <si>
    <t>Išpildomosios nuotraukos paruošimas</t>
  </si>
  <si>
    <t>IŠ VISO ŽINIARAŠTYJE 2, EUR BE PVM</t>
  </si>
  <si>
    <t>Valstybinės reikšmės krašto kelio Nr. 116 Širvintos–Rimučiai–Kernavė–Dūkštos 0,340 km dešinėje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</si>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</sst>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0"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6"/>
      <name val="Times New Roman"/>
      <family val="1"/>
      <charset val="186"/>
    </font>
    <font>
      <vertAlign val="superscript"/>
      <sz val="11"/>
      <color theme="1"/>
      <name val="Times New Roman"/>
      <family val="1"/>
      <charset val="186"/>
    </font>
    <font>
      <sz val="11"/>
      <color rgb="FF00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09">
    <xf numFmtId="0" fontId="0" fillId="0" borderId="0" xfId="0"/>
    <xf numFmtId="0" fontId="2" fillId="0" borderId="0" xfId="1" applyFont="1" applyAlignment="1" applyProtection="1">
      <alignment horizontal="center" vertical="center" wrapText="1"/>
    </xf>
    <xf numFmtId="4" fontId="4" fillId="4" borderId="1" xfId="3"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2" fillId="0" borderId="0" xfId="0" applyFont="1"/>
    <xf numFmtId="0" fontId="13" fillId="0" borderId="0" xfId="0" applyFont="1" applyAlignment="1">
      <alignment horizontal="left" vertical="center" wrapText="1"/>
    </xf>
    <xf numFmtId="0" fontId="14" fillId="0" borderId="0" xfId="0" applyFont="1"/>
    <xf numFmtId="0" fontId="4" fillId="0" borderId="6" xfId="3" applyFont="1" applyBorder="1" applyAlignment="1">
      <alignment horizontal="center" vertical="center" wrapText="1"/>
    </xf>
    <xf numFmtId="0" fontId="7" fillId="0" borderId="0" xfId="0" applyFont="1" applyAlignment="1">
      <alignment horizontal="center"/>
    </xf>
    <xf numFmtId="4" fontId="4" fillId="4" borderId="16" xfId="3" applyNumberFormat="1" applyFont="1" applyFill="1" applyBorder="1" applyAlignment="1" applyProtection="1">
      <alignment horizontal="center" vertical="center" wrapText="1"/>
      <protection locked="0"/>
    </xf>
    <xf numFmtId="4" fontId="4" fillId="4" borderId="19" xfId="3" applyNumberFormat="1" applyFont="1" applyFill="1" applyBorder="1" applyAlignment="1" applyProtection="1">
      <alignment horizontal="center" vertical="center" wrapText="1"/>
      <protection locked="0"/>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6" xfId="3" applyNumberFormat="1" applyFont="1" applyFill="1" applyBorder="1" applyAlignment="1" applyProtection="1">
      <alignment horizontal="center" vertical="center" wrapText="1"/>
      <protection locked="0"/>
    </xf>
    <xf numFmtId="164" fontId="5" fillId="4" borderId="23" xfId="0" applyNumberFormat="1" applyFont="1" applyFill="1" applyBorder="1" applyAlignment="1" applyProtection="1">
      <alignment horizontal="center" vertical="center"/>
      <protection locked="0"/>
    </xf>
    <xf numFmtId="164" fontId="5" fillId="4" borderId="16" xfId="0" applyNumberFormat="1" applyFont="1" applyFill="1" applyBorder="1" applyAlignment="1" applyProtection="1">
      <alignment horizontal="center" vertical="center"/>
      <protection locked="0"/>
    </xf>
    <xf numFmtId="4" fontId="4" fillId="4" borderId="23" xfId="4" applyNumberFormat="1" applyFont="1" applyFill="1" applyBorder="1" applyAlignment="1" applyProtection="1">
      <alignment horizontal="center" vertical="center" wrapText="1"/>
      <protection locked="0"/>
    </xf>
    <xf numFmtId="4" fontId="4" fillId="4" borderId="16" xfId="4" applyNumberFormat="1" applyFont="1" applyFill="1" applyBorder="1" applyAlignment="1" applyProtection="1">
      <alignment horizontal="center" vertical="center" wrapText="1"/>
      <protection locked="0"/>
    </xf>
    <xf numFmtId="4" fontId="5" fillId="4" borderId="16" xfId="4" applyNumberFormat="1" applyFont="1" applyFill="1" applyBorder="1" applyAlignment="1" applyProtection="1">
      <alignment horizontal="center" vertical="center" wrapText="1"/>
      <protection locked="0"/>
    </xf>
    <xf numFmtId="0" fontId="2" fillId="0" borderId="0" xfId="1" applyNumberFormat="1" applyFont="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4" fillId="0" borderId="0" xfId="4" applyFont="1" applyAlignment="1">
      <alignment horizontal="right" vertical="center"/>
    </xf>
    <xf numFmtId="49" fontId="9" fillId="0" borderId="25"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7" fillId="0" borderId="26" xfId="0" applyFont="1" applyBorder="1" applyAlignment="1">
      <alignment wrapText="1"/>
    </xf>
    <xf numFmtId="0" fontId="7" fillId="0" borderId="26"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19" fillId="0" borderId="1" xfId="0" applyFont="1" applyBorder="1" applyAlignment="1">
      <alignment vertical="center" wrapText="1"/>
    </xf>
    <xf numFmtId="0" fontId="7" fillId="0" borderId="1" xfId="0" applyFont="1" applyBorder="1" applyAlignment="1">
      <alignment horizontal="left" vertical="center" wrapText="1"/>
    </xf>
    <xf numFmtId="49" fontId="9" fillId="0" borderId="22" xfId="4" applyNumberFormat="1" applyFont="1" applyBorder="1" applyAlignment="1">
      <alignment horizontal="center" vertical="center" wrapText="1"/>
    </xf>
    <xf numFmtId="49" fontId="9" fillId="0" borderId="13" xfId="4" applyNumberFormat="1"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4" fontId="5" fillId="0" borderId="24" xfId="0" applyNumberFormat="1" applyFont="1" applyBorder="1" applyAlignment="1">
      <alignment horizontal="center" vertical="center" wrapText="1"/>
    </xf>
    <xf numFmtId="0" fontId="6" fillId="0" borderId="0" xfId="0" applyFont="1" applyAlignment="1">
      <alignment wrapText="1"/>
    </xf>
    <xf numFmtId="4" fontId="5" fillId="0" borderId="14"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0" fontId="6" fillId="0" borderId="0" xfId="0" applyFont="1" applyAlignment="1">
      <alignment vertical="center" wrapText="1"/>
    </xf>
    <xf numFmtId="4" fontId="10" fillId="0" borderId="0" xfId="0" applyNumberFormat="1" applyFont="1" applyAlignment="1">
      <alignment horizontal="center" vertical="center"/>
    </xf>
    <xf numFmtId="0" fontId="4" fillId="0" borderId="0" xfId="0" applyFont="1" applyAlignment="1">
      <alignment horizontal="center" vertical="center" wrapText="1"/>
    </xf>
    <xf numFmtId="4" fontId="5" fillId="0" borderId="27"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7" xfId="3"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9" fillId="0" borderId="16" xfId="0" applyFont="1" applyBorder="1" applyAlignment="1">
      <alignment vertical="center" wrapText="1"/>
    </xf>
    <xf numFmtId="0" fontId="7" fillId="0" borderId="16" xfId="0" applyFont="1" applyBorder="1" applyAlignment="1">
      <alignment horizontal="center" vertical="center"/>
    </xf>
    <xf numFmtId="4" fontId="5" fillId="0" borderId="20"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2" fillId="0" borderId="1" xfId="0" applyNumberFormat="1" applyFont="1" applyBorder="1" applyAlignment="1">
      <alignment horizontal="center" vertical="center"/>
    </xf>
    <xf numFmtId="0" fontId="11" fillId="0" borderId="1" xfId="0" applyFont="1" applyBorder="1" applyAlignment="1">
      <alignment horizontal="right" vertical="center"/>
    </xf>
    <xf numFmtId="4" fontId="11" fillId="0" borderId="1" xfId="0" applyNumberFormat="1" applyFont="1" applyBorder="1" applyAlignment="1">
      <alignment horizontal="center" vertical="center"/>
    </xf>
    <xf numFmtId="0" fontId="17"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0" xfId="1" applyFont="1" applyFill="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2" borderId="8" xfId="1" applyFont="1" applyFill="1" applyBorder="1" applyAlignment="1" applyProtection="1">
      <alignment horizontal="center" vertical="center" wrapText="1"/>
    </xf>
    <xf numFmtId="0" fontId="4" fillId="2" borderId="10" xfId="1" applyFont="1" applyFill="1" applyBorder="1" applyAlignment="1" applyProtection="1">
      <alignment horizontal="center" vertical="center" wrapText="1"/>
    </xf>
    <xf numFmtId="0" fontId="4" fillId="2" borderId="11" xfId="1" applyFont="1" applyFill="1" applyBorder="1" applyAlignment="1" applyProtection="1">
      <alignment horizontal="center" vertical="center" wrapText="1"/>
    </xf>
    <xf numFmtId="0" fontId="2" fillId="3" borderId="8"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49"/>
  <sheetViews>
    <sheetView tabSelected="1" zoomScale="90" zoomScaleNormal="90" workbookViewId="0">
      <selection activeCell="F5" sqref="F5:F47"/>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2" t="s">
        <v>0</v>
      </c>
      <c r="B1" s="92"/>
      <c r="C1" s="92"/>
      <c r="D1" s="92"/>
      <c r="E1" s="92"/>
      <c r="F1" s="92"/>
      <c r="G1" s="92"/>
    </row>
    <row r="2" spans="1:9" ht="21.75" customHeight="1" thickBot="1" x14ac:dyDescent="0.3">
      <c r="A2" s="1"/>
      <c r="B2" s="1"/>
      <c r="C2" s="1"/>
      <c r="D2" s="1"/>
      <c r="E2" s="35"/>
      <c r="F2" s="1"/>
      <c r="G2" s="1"/>
    </row>
    <row r="3" spans="1:9" ht="21.75" customHeight="1" x14ac:dyDescent="0.25">
      <c r="A3" s="93" t="s">
        <v>1</v>
      </c>
      <c r="B3" s="94"/>
      <c r="C3" s="94"/>
      <c r="D3" s="94"/>
      <c r="E3" s="94"/>
      <c r="F3" s="94"/>
      <c r="G3" s="95"/>
    </row>
    <row r="4" spans="1:9" ht="43.5" thickBot="1" x14ac:dyDescent="0.3">
      <c r="A4" s="25" t="s">
        <v>2</v>
      </c>
      <c r="B4" s="26" t="s">
        <v>3</v>
      </c>
      <c r="C4" s="26" t="s">
        <v>4</v>
      </c>
      <c r="D4" s="26" t="s">
        <v>5</v>
      </c>
      <c r="E4" s="36" t="s">
        <v>6</v>
      </c>
      <c r="F4" s="27" t="s">
        <v>7</v>
      </c>
      <c r="G4" s="28" t="s">
        <v>8</v>
      </c>
      <c r="H4" s="61"/>
      <c r="I4" s="7"/>
    </row>
    <row r="5" spans="1:9" ht="30.75" thickBot="1" x14ac:dyDescent="0.3">
      <c r="A5" s="38" t="s">
        <v>9</v>
      </c>
      <c r="B5" s="39" t="s">
        <v>10</v>
      </c>
      <c r="C5" s="40" t="s">
        <v>11</v>
      </c>
      <c r="D5" s="41" t="s">
        <v>12</v>
      </c>
      <c r="E5" s="41">
        <v>1</v>
      </c>
      <c r="F5" s="29"/>
      <c r="G5" s="62">
        <f t="shared" ref="G5:G36" si="0">ROUND((E5*F5),2)</f>
        <v>0</v>
      </c>
      <c r="H5" s="63" t="s">
        <v>13</v>
      </c>
      <c r="I5" s="64">
        <f>ROUND(SUM(G5),2)</f>
        <v>0</v>
      </c>
    </row>
    <row r="6" spans="1:9" s="6" customFormat="1" ht="30" x14ac:dyDescent="0.25">
      <c r="A6" s="42" t="s">
        <v>14</v>
      </c>
      <c r="B6" s="43" t="s">
        <v>15</v>
      </c>
      <c r="C6" s="44" t="s">
        <v>16</v>
      </c>
      <c r="D6" s="45" t="s">
        <v>17</v>
      </c>
      <c r="E6" s="45">
        <v>15</v>
      </c>
      <c r="F6" s="30"/>
      <c r="G6" s="65">
        <f t="shared" si="0"/>
        <v>0</v>
      </c>
      <c r="H6" s="66"/>
      <c r="I6" s="12"/>
    </row>
    <row r="7" spans="1:9" s="6" customFormat="1" ht="30" x14ac:dyDescent="0.25">
      <c r="A7" s="46" t="s">
        <v>14</v>
      </c>
      <c r="B7" s="47" t="s">
        <v>18</v>
      </c>
      <c r="C7" s="48" t="s">
        <v>19</v>
      </c>
      <c r="D7" s="49" t="s">
        <v>17</v>
      </c>
      <c r="E7" s="49">
        <v>7</v>
      </c>
      <c r="F7" s="4"/>
      <c r="G7" s="67">
        <f t="shared" si="0"/>
        <v>0</v>
      </c>
      <c r="H7" s="66"/>
      <c r="I7" s="12"/>
    </row>
    <row r="8" spans="1:9" s="6" customFormat="1" ht="30" x14ac:dyDescent="0.25">
      <c r="A8" s="46" t="s">
        <v>14</v>
      </c>
      <c r="B8" s="47" t="s">
        <v>20</v>
      </c>
      <c r="C8" s="48" t="s">
        <v>21</v>
      </c>
      <c r="D8" s="49" t="s">
        <v>17</v>
      </c>
      <c r="E8" s="49">
        <v>131</v>
      </c>
      <c r="F8" s="4"/>
      <c r="G8" s="67">
        <f t="shared" si="0"/>
        <v>0</v>
      </c>
      <c r="H8" s="66"/>
      <c r="I8" s="12"/>
    </row>
    <row r="9" spans="1:9" s="6" customFormat="1" ht="18" x14ac:dyDescent="0.25">
      <c r="A9" s="46" t="s">
        <v>14</v>
      </c>
      <c r="B9" s="47" t="s">
        <v>22</v>
      </c>
      <c r="C9" s="48" t="s">
        <v>23</v>
      </c>
      <c r="D9" s="49" t="s">
        <v>24</v>
      </c>
      <c r="E9" s="49">
        <v>103</v>
      </c>
      <c r="F9" s="4"/>
      <c r="G9" s="67">
        <f t="shared" si="0"/>
        <v>0</v>
      </c>
      <c r="H9" s="66"/>
      <c r="I9" s="12"/>
    </row>
    <row r="10" spans="1:9" s="6" customFormat="1" ht="30" x14ac:dyDescent="0.25">
      <c r="A10" s="46" t="s">
        <v>14</v>
      </c>
      <c r="B10" s="47" t="s">
        <v>25</v>
      </c>
      <c r="C10" s="48" t="s">
        <v>26</v>
      </c>
      <c r="D10" s="49" t="s">
        <v>17</v>
      </c>
      <c r="E10" s="49">
        <v>75</v>
      </c>
      <c r="F10" s="4"/>
      <c r="G10" s="67">
        <f t="shared" si="0"/>
        <v>0</v>
      </c>
      <c r="H10" s="66"/>
      <c r="I10" s="12"/>
    </row>
    <row r="11" spans="1:9" s="6" customFormat="1" ht="18" x14ac:dyDescent="0.25">
      <c r="A11" s="46" t="s">
        <v>14</v>
      </c>
      <c r="B11" s="47" t="s">
        <v>27</v>
      </c>
      <c r="C11" s="48" t="s">
        <v>28</v>
      </c>
      <c r="D11" s="49" t="s">
        <v>17</v>
      </c>
      <c r="E11" s="49">
        <v>19</v>
      </c>
      <c r="F11" s="4"/>
      <c r="G11" s="67">
        <f t="shared" si="0"/>
        <v>0</v>
      </c>
      <c r="H11" s="66"/>
      <c r="I11" s="12"/>
    </row>
    <row r="12" spans="1:9" s="6" customFormat="1" ht="18" x14ac:dyDescent="0.25">
      <c r="A12" s="46" t="s">
        <v>14</v>
      </c>
      <c r="B12" s="47" t="s">
        <v>29</v>
      </c>
      <c r="C12" s="48" t="s">
        <v>30</v>
      </c>
      <c r="D12" s="49" t="s">
        <v>24</v>
      </c>
      <c r="E12" s="49">
        <v>107</v>
      </c>
      <c r="F12" s="4"/>
      <c r="G12" s="67">
        <f t="shared" si="0"/>
        <v>0</v>
      </c>
      <c r="H12" s="66"/>
      <c r="I12" s="12"/>
    </row>
    <row r="13" spans="1:9" s="6" customFormat="1" ht="18.75" thickBot="1" x14ac:dyDescent="0.3">
      <c r="A13" s="46" t="s">
        <v>14</v>
      </c>
      <c r="B13" s="47" t="s">
        <v>31</v>
      </c>
      <c r="C13" s="48" t="s">
        <v>32</v>
      </c>
      <c r="D13" s="49" t="s">
        <v>24</v>
      </c>
      <c r="E13" s="49">
        <v>27</v>
      </c>
      <c r="F13" s="4"/>
      <c r="G13" s="67">
        <f t="shared" si="0"/>
        <v>0</v>
      </c>
      <c r="H13" s="66"/>
      <c r="I13" s="12"/>
    </row>
    <row r="14" spans="1:9" s="6" customFormat="1" ht="29.25" thickBot="1" x14ac:dyDescent="0.3">
      <c r="A14" s="50" t="s">
        <v>14</v>
      </c>
      <c r="B14" s="51" t="s">
        <v>33</v>
      </c>
      <c r="C14" s="52" t="s">
        <v>34</v>
      </c>
      <c r="D14" s="53" t="s">
        <v>24</v>
      </c>
      <c r="E14" s="53">
        <v>135</v>
      </c>
      <c r="F14" s="31"/>
      <c r="G14" s="68">
        <f t="shared" si="0"/>
        <v>0</v>
      </c>
      <c r="H14" s="63" t="s">
        <v>35</v>
      </c>
      <c r="I14" s="64">
        <f>ROUND(SUM(G6:G14),2)</f>
        <v>0</v>
      </c>
    </row>
    <row r="15" spans="1:9" s="6" customFormat="1" ht="30" x14ac:dyDescent="0.25">
      <c r="A15" s="42" t="s">
        <v>36</v>
      </c>
      <c r="B15" s="43" t="s">
        <v>37</v>
      </c>
      <c r="C15" s="44" t="s">
        <v>38</v>
      </c>
      <c r="D15" s="45" t="s">
        <v>17</v>
      </c>
      <c r="E15" s="45">
        <v>55</v>
      </c>
      <c r="F15" s="32"/>
      <c r="G15" s="65">
        <f t="shared" si="0"/>
        <v>0</v>
      </c>
      <c r="H15" s="69"/>
      <c r="I15" s="12"/>
    </row>
    <row r="16" spans="1:9" s="6" customFormat="1" ht="41.25" customHeight="1" x14ac:dyDescent="0.25">
      <c r="A16" s="46" t="s">
        <v>36</v>
      </c>
      <c r="B16" s="47" t="s">
        <v>39</v>
      </c>
      <c r="C16" s="48" t="s">
        <v>40</v>
      </c>
      <c r="D16" s="49" t="s">
        <v>24</v>
      </c>
      <c r="E16" s="49">
        <v>85</v>
      </c>
      <c r="F16" s="11"/>
      <c r="G16" s="67">
        <f t="shared" si="0"/>
        <v>0</v>
      </c>
      <c r="H16" s="69"/>
      <c r="I16" s="12"/>
    </row>
    <row r="17" spans="1:9" s="6" customFormat="1" ht="41.25" customHeight="1" x14ac:dyDescent="0.25">
      <c r="A17" s="46" t="s">
        <v>36</v>
      </c>
      <c r="B17" s="47" t="s">
        <v>41</v>
      </c>
      <c r="C17" s="48" t="s">
        <v>42</v>
      </c>
      <c r="D17" s="49" t="s">
        <v>24</v>
      </c>
      <c r="E17" s="49">
        <v>85</v>
      </c>
      <c r="F17" s="11"/>
      <c r="G17" s="67">
        <f t="shared" si="0"/>
        <v>0</v>
      </c>
      <c r="H17" s="69"/>
      <c r="I17" s="12"/>
    </row>
    <row r="18" spans="1:9" s="6" customFormat="1" ht="41.25" customHeight="1" x14ac:dyDescent="0.25">
      <c r="A18" s="46" t="s">
        <v>36</v>
      </c>
      <c r="B18" s="47" t="s">
        <v>43</v>
      </c>
      <c r="C18" s="48" t="s">
        <v>44</v>
      </c>
      <c r="D18" s="49" t="s">
        <v>24</v>
      </c>
      <c r="E18" s="49">
        <v>85</v>
      </c>
      <c r="F18" s="11"/>
      <c r="G18" s="67">
        <f t="shared" si="0"/>
        <v>0</v>
      </c>
      <c r="H18" s="69"/>
      <c r="I18" s="12"/>
    </row>
    <row r="19" spans="1:9" s="6" customFormat="1" ht="33.75" customHeight="1" x14ac:dyDescent="0.25">
      <c r="A19" s="46" t="s">
        <v>36</v>
      </c>
      <c r="B19" s="47" t="s">
        <v>45</v>
      </c>
      <c r="C19" s="54" t="s">
        <v>46</v>
      </c>
      <c r="D19" s="49" t="s">
        <v>47</v>
      </c>
      <c r="E19" s="49">
        <v>35</v>
      </c>
      <c r="F19" s="11"/>
      <c r="G19" s="67">
        <f t="shared" si="0"/>
        <v>0</v>
      </c>
      <c r="H19" s="69"/>
      <c r="I19" s="70"/>
    </row>
    <row r="20" spans="1:9" s="6" customFormat="1" ht="36.75" customHeight="1" x14ac:dyDescent="0.25">
      <c r="A20" s="46" t="s">
        <v>36</v>
      </c>
      <c r="B20" s="47" t="s">
        <v>48</v>
      </c>
      <c r="C20" s="54" t="s">
        <v>49</v>
      </c>
      <c r="D20" s="49" t="s">
        <v>47</v>
      </c>
      <c r="E20" s="49">
        <v>5</v>
      </c>
      <c r="F20" s="3"/>
      <c r="G20" s="67">
        <f t="shared" si="0"/>
        <v>0</v>
      </c>
      <c r="H20" s="69"/>
      <c r="I20" s="12"/>
    </row>
    <row r="21" spans="1:9" s="6" customFormat="1" ht="36.75" customHeight="1" x14ac:dyDescent="0.25">
      <c r="A21" s="46" t="s">
        <v>36</v>
      </c>
      <c r="B21" s="47" t="s">
        <v>50</v>
      </c>
      <c r="C21" s="48" t="s">
        <v>51</v>
      </c>
      <c r="D21" s="49" t="s">
        <v>52</v>
      </c>
      <c r="E21" s="49">
        <v>5</v>
      </c>
      <c r="F21" s="3"/>
      <c r="G21" s="67">
        <f t="shared" si="0"/>
        <v>0</v>
      </c>
      <c r="H21" s="69"/>
      <c r="I21" s="12"/>
    </row>
    <row r="22" spans="1:9" s="6" customFormat="1" ht="36.75" customHeight="1" x14ac:dyDescent="0.25">
      <c r="A22" s="46" t="s">
        <v>36</v>
      </c>
      <c r="B22" s="47" t="s">
        <v>53</v>
      </c>
      <c r="C22" s="48" t="s">
        <v>54</v>
      </c>
      <c r="D22" s="49" t="s">
        <v>47</v>
      </c>
      <c r="E22" s="49">
        <v>40</v>
      </c>
      <c r="F22" s="3"/>
      <c r="G22" s="67">
        <f t="shared" si="0"/>
        <v>0</v>
      </c>
      <c r="H22" s="69"/>
      <c r="I22" s="12"/>
    </row>
    <row r="23" spans="1:9" s="6" customFormat="1" ht="36.75" customHeight="1" x14ac:dyDescent="0.25">
      <c r="A23" s="46" t="s">
        <v>36</v>
      </c>
      <c r="B23" s="47" t="s">
        <v>55</v>
      </c>
      <c r="C23" s="48" t="s">
        <v>56</v>
      </c>
      <c r="D23" s="49" t="s">
        <v>47</v>
      </c>
      <c r="E23" s="49">
        <v>30</v>
      </c>
      <c r="F23" s="3"/>
      <c r="G23" s="67">
        <f t="shared" si="0"/>
        <v>0</v>
      </c>
      <c r="H23" s="69"/>
      <c r="I23" s="12"/>
    </row>
    <row r="24" spans="1:9" s="6" customFormat="1" ht="36.75" customHeight="1" thickBot="1" x14ac:dyDescent="0.3">
      <c r="A24" s="46" t="s">
        <v>36</v>
      </c>
      <c r="B24" s="47" t="s">
        <v>57</v>
      </c>
      <c r="C24" s="48" t="s">
        <v>58</v>
      </c>
      <c r="D24" s="49" t="s">
        <v>17</v>
      </c>
      <c r="E24" s="49">
        <v>27</v>
      </c>
      <c r="F24" s="3"/>
      <c r="G24" s="67">
        <f t="shared" si="0"/>
        <v>0</v>
      </c>
      <c r="H24" s="12"/>
      <c r="I24" s="12"/>
    </row>
    <row r="25" spans="1:9" s="6" customFormat="1" ht="30.75" thickBot="1" x14ac:dyDescent="0.3">
      <c r="A25" s="50" t="s">
        <v>36</v>
      </c>
      <c r="B25" s="51" t="s">
        <v>59</v>
      </c>
      <c r="C25" s="52" t="s">
        <v>60</v>
      </c>
      <c r="D25" s="53" t="s">
        <v>24</v>
      </c>
      <c r="E25" s="53">
        <v>5</v>
      </c>
      <c r="F25" s="33"/>
      <c r="G25" s="68">
        <f t="shared" si="0"/>
        <v>0</v>
      </c>
      <c r="H25" s="63" t="s">
        <v>61</v>
      </c>
      <c r="I25" s="64">
        <f>ROUND(SUM(G15:G25),2)</f>
        <v>0</v>
      </c>
    </row>
    <row r="26" spans="1:9" s="6" customFormat="1" ht="30" x14ac:dyDescent="0.25">
      <c r="A26" s="42" t="s">
        <v>62</v>
      </c>
      <c r="B26" s="43" t="s">
        <v>63</v>
      </c>
      <c r="C26" s="44" t="s">
        <v>64</v>
      </c>
      <c r="D26" s="45" t="s">
        <v>17</v>
      </c>
      <c r="E26" s="45">
        <v>143</v>
      </c>
      <c r="F26" s="32"/>
      <c r="G26" s="65">
        <f t="shared" si="0"/>
        <v>0</v>
      </c>
      <c r="H26" s="66"/>
      <c r="I26" s="12"/>
    </row>
    <row r="27" spans="1:9" s="6" customFormat="1" ht="30" x14ac:dyDescent="0.25">
      <c r="A27" s="46" t="s">
        <v>62</v>
      </c>
      <c r="B27" s="47" t="s">
        <v>65</v>
      </c>
      <c r="C27" s="48" t="s">
        <v>66</v>
      </c>
      <c r="D27" s="49" t="s">
        <v>24</v>
      </c>
      <c r="E27" s="49">
        <v>43</v>
      </c>
      <c r="F27" s="11"/>
      <c r="G27" s="67">
        <f t="shared" si="0"/>
        <v>0</v>
      </c>
      <c r="H27" s="66"/>
      <c r="I27" s="12"/>
    </row>
    <row r="28" spans="1:9" s="6" customFormat="1" ht="30" x14ac:dyDescent="0.25">
      <c r="A28" s="46" t="s">
        <v>62</v>
      </c>
      <c r="B28" s="47" t="s">
        <v>67</v>
      </c>
      <c r="C28" s="48" t="s">
        <v>68</v>
      </c>
      <c r="D28" s="49" t="s">
        <v>24</v>
      </c>
      <c r="E28" s="49">
        <v>43</v>
      </c>
      <c r="F28" s="11"/>
      <c r="G28" s="67">
        <f t="shared" si="0"/>
        <v>0</v>
      </c>
      <c r="H28" s="66"/>
      <c r="I28" s="12"/>
    </row>
    <row r="29" spans="1:9" s="6" customFormat="1" ht="30" x14ac:dyDescent="0.25">
      <c r="A29" s="46" t="s">
        <v>62</v>
      </c>
      <c r="B29" s="47" t="s">
        <v>69</v>
      </c>
      <c r="C29" s="48" t="s">
        <v>70</v>
      </c>
      <c r="D29" s="49" t="s">
        <v>24</v>
      </c>
      <c r="E29" s="49">
        <v>41.7</v>
      </c>
      <c r="F29" s="11"/>
      <c r="G29" s="67">
        <f t="shared" si="0"/>
        <v>0</v>
      </c>
      <c r="H29" s="66"/>
      <c r="I29" s="12"/>
    </row>
    <row r="30" spans="1:9" s="6" customFormat="1" ht="30" x14ac:dyDescent="0.25">
      <c r="A30" s="46" t="s">
        <v>62</v>
      </c>
      <c r="B30" s="47" t="s">
        <v>71</v>
      </c>
      <c r="C30" s="48" t="s">
        <v>72</v>
      </c>
      <c r="D30" s="49" t="s">
        <v>24</v>
      </c>
      <c r="E30" s="49">
        <v>1.3</v>
      </c>
      <c r="F30" s="11"/>
      <c r="G30" s="67">
        <f t="shared" si="0"/>
        <v>0</v>
      </c>
      <c r="H30" s="71"/>
      <c r="I30" s="12"/>
    </row>
    <row r="31" spans="1:9" s="6" customFormat="1" ht="30.75" thickBot="1" x14ac:dyDescent="0.3">
      <c r="A31" s="46" t="s">
        <v>62</v>
      </c>
      <c r="B31" s="47" t="s">
        <v>73</v>
      </c>
      <c r="C31" s="54" t="s">
        <v>74</v>
      </c>
      <c r="D31" s="49" t="s">
        <v>47</v>
      </c>
      <c r="E31" s="49">
        <v>18</v>
      </c>
      <c r="F31" s="11"/>
      <c r="G31" s="67">
        <f t="shared" si="0"/>
        <v>0</v>
      </c>
      <c r="H31" s="12"/>
      <c r="I31" s="12"/>
    </row>
    <row r="32" spans="1:9" s="6" customFormat="1" ht="28.15" customHeight="1" thickBot="1" x14ac:dyDescent="0.3">
      <c r="A32" s="50" t="s">
        <v>62</v>
      </c>
      <c r="B32" s="51" t="s">
        <v>75</v>
      </c>
      <c r="C32" s="52" t="s">
        <v>51</v>
      </c>
      <c r="D32" s="53" t="s">
        <v>52</v>
      </c>
      <c r="E32" s="53">
        <v>0.7</v>
      </c>
      <c r="F32" s="33"/>
      <c r="G32" s="68">
        <f t="shared" si="0"/>
        <v>0</v>
      </c>
      <c r="H32" s="63" t="s">
        <v>76</v>
      </c>
      <c r="I32" s="64">
        <f>ROUND(SUM(G26:G32),2)</f>
        <v>0</v>
      </c>
    </row>
    <row r="33" spans="1:9" s="6" customFormat="1" ht="35.25" customHeight="1" x14ac:dyDescent="0.25">
      <c r="A33" s="42" t="s">
        <v>77</v>
      </c>
      <c r="B33" s="43" t="s">
        <v>78</v>
      </c>
      <c r="C33" s="44" t="s">
        <v>64</v>
      </c>
      <c r="D33" s="45" t="s">
        <v>24</v>
      </c>
      <c r="E33" s="45">
        <v>41</v>
      </c>
      <c r="F33" s="32"/>
      <c r="G33" s="65">
        <f t="shared" si="0"/>
        <v>0</v>
      </c>
      <c r="H33" s="69"/>
      <c r="I33" s="12"/>
    </row>
    <row r="34" spans="1:9" s="6" customFormat="1" ht="30" x14ac:dyDescent="0.25">
      <c r="A34" s="46" t="s">
        <v>77</v>
      </c>
      <c r="B34" s="47" t="s">
        <v>79</v>
      </c>
      <c r="C34" s="48" t="s">
        <v>40</v>
      </c>
      <c r="D34" s="49" t="s">
        <v>24</v>
      </c>
      <c r="E34" s="49">
        <v>38</v>
      </c>
      <c r="F34" s="11"/>
      <c r="G34" s="67">
        <f t="shared" si="0"/>
        <v>0</v>
      </c>
      <c r="H34" s="69"/>
      <c r="I34" s="12"/>
    </row>
    <row r="35" spans="1:9" s="6" customFormat="1" ht="30.75" thickBot="1" x14ac:dyDescent="0.3">
      <c r="A35" s="46" t="s">
        <v>77</v>
      </c>
      <c r="B35" s="47" t="s">
        <v>80</v>
      </c>
      <c r="C35" s="48" t="s">
        <v>81</v>
      </c>
      <c r="D35" s="49" t="s">
        <v>24</v>
      </c>
      <c r="E35" s="49">
        <v>38</v>
      </c>
      <c r="F35" s="11"/>
      <c r="G35" s="67">
        <f t="shared" si="0"/>
        <v>0</v>
      </c>
      <c r="H35" s="69"/>
      <c r="I35" s="12"/>
    </row>
    <row r="36" spans="1:9" s="6" customFormat="1" ht="30.75" thickBot="1" x14ac:dyDescent="0.3">
      <c r="A36" s="50" t="s">
        <v>77</v>
      </c>
      <c r="B36" s="51" t="s">
        <v>82</v>
      </c>
      <c r="C36" s="52" t="s">
        <v>72</v>
      </c>
      <c r="D36" s="53" t="s">
        <v>24</v>
      </c>
      <c r="E36" s="53">
        <v>5</v>
      </c>
      <c r="F36" s="33"/>
      <c r="G36" s="68">
        <f t="shared" si="0"/>
        <v>0</v>
      </c>
      <c r="H36" s="63" t="s">
        <v>83</v>
      </c>
      <c r="I36" s="64">
        <f>ROUND(SUM(G33:G36),2)</f>
        <v>0</v>
      </c>
    </row>
    <row r="37" spans="1:9" s="6" customFormat="1" ht="30" x14ac:dyDescent="0.25">
      <c r="A37" s="42" t="s">
        <v>84</v>
      </c>
      <c r="B37" s="43" t="s">
        <v>85</v>
      </c>
      <c r="C37" s="44" t="s">
        <v>86</v>
      </c>
      <c r="D37" s="45" t="s">
        <v>12</v>
      </c>
      <c r="E37" s="45">
        <v>2</v>
      </c>
      <c r="F37" s="32"/>
      <c r="G37" s="72">
        <f t="shared" ref="G37:G47" si="1">ROUND((E37*F37),2)</f>
        <v>0</v>
      </c>
      <c r="H37" s="66"/>
      <c r="I37" s="12"/>
    </row>
    <row r="38" spans="1:9" s="6" customFormat="1" ht="30" x14ac:dyDescent="0.25">
      <c r="A38" s="46" t="s">
        <v>84</v>
      </c>
      <c r="B38" s="47" t="s">
        <v>87</v>
      </c>
      <c r="C38" s="48" t="s">
        <v>88</v>
      </c>
      <c r="D38" s="49" t="s">
        <v>12</v>
      </c>
      <c r="E38" s="49">
        <v>5</v>
      </c>
      <c r="F38" s="11"/>
      <c r="G38" s="67">
        <f t="shared" si="1"/>
        <v>0</v>
      </c>
      <c r="H38" s="66"/>
      <c r="I38" s="12"/>
    </row>
    <row r="39" spans="1:9" s="6" customFormat="1" ht="30" x14ac:dyDescent="0.25">
      <c r="A39" s="46" t="s">
        <v>84</v>
      </c>
      <c r="B39" s="47" t="s">
        <v>89</v>
      </c>
      <c r="C39" s="55" t="s">
        <v>90</v>
      </c>
      <c r="D39" s="49" t="s">
        <v>47</v>
      </c>
      <c r="E39" s="49">
        <v>16</v>
      </c>
      <c r="F39" s="11"/>
      <c r="G39" s="67">
        <f t="shared" si="1"/>
        <v>0</v>
      </c>
      <c r="H39" s="66"/>
      <c r="I39" s="12"/>
    </row>
    <row r="40" spans="1:9" s="6" customFormat="1" ht="30" x14ac:dyDescent="0.25">
      <c r="A40" s="46" t="s">
        <v>84</v>
      </c>
      <c r="B40" s="47" t="s">
        <v>91</v>
      </c>
      <c r="C40" s="55" t="s">
        <v>92</v>
      </c>
      <c r="D40" s="49" t="s">
        <v>24</v>
      </c>
      <c r="E40" s="49">
        <v>14</v>
      </c>
      <c r="F40" s="11"/>
      <c r="G40" s="67">
        <f t="shared" si="1"/>
        <v>0</v>
      </c>
      <c r="H40" s="66"/>
      <c r="I40" s="12"/>
    </row>
    <row r="41" spans="1:9" s="6" customFormat="1" ht="30" x14ac:dyDescent="0.25">
      <c r="A41" s="46" t="s">
        <v>84</v>
      </c>
      <c r="B41" s="47" t="s">
        <v>93</v>
      </c>
      <c r="C41" s="55" t="s">
        <v>94</v>
      </c>
      <c r="D41" s="49" t="s">
        <v>24</v>
      </c>
      <c r="E41" s="49">
        <v>4.5</v>
      </c>
      <c r="F41" s="11"/>
      <c r="G41" s="67">
        <f t="shared" si="1"/>
        <v>0</v>
      </c>
      <c r="H41" s="66"/>
      <c r="I41" s="12"/>
    </row>
    <row r="42" spans="1:9" s="6" customFormat="1" ht="30.75" thickBot="1" x14ac:dyDescent="0.3">
      <c r="A42" s="46" t="s">
        <v>84</v>
      </c>
      <c r="B42" s="47" t="s">
        <v>95</v>
      </c>
      <c r="C42" s="48" t="s">
        <v>96</v>
      </c>
      <c r="D42" s="49" t="s">
        <v>47</v>
      </c>
      <c r="E42" s="49">
        <v>16</v>
      </c>
      <c r="F42" s="11"/>
      <c r="G42" s="67">
        <f t="shared" si="1"/>
        <v>0</v>
      </c>
      <c r="H42" s="66"/>
      <c r="I42" s="12"/>
    </row>
    <row r="43" spans="1:9" s="6" customFormat="1" ht="45.75" thickBot="1" x14ac:dyDescent="0.3">
      <c r="A43" s="50" t="s">
        <v>84</v>
      </c>
      <c r="B43" s="51" t="s">
        <v>97</v>
      </c>
      <c r="C43" s="52" t="s">
        <v>98</v>
      </c>
      <c r="D43" s="53" t="s">
        <v>47</v>
      </c>
      <c r="E43" s="53">
        <v>12</v>
      </c>
      <c r="F43" s="33"/>
      <c r="G43" s="62">
        <f t="shared" si="1"/>
        <v>0</v>
      </c>
      <c r="H43" s="63" t="s">
        <v>99</v>
      </c>
      <c r="I43" s="64">
        <f>ROUND(SUM(G37:G43),2)</f>
        <v>0</v>
      </c>
    </row>
    <row r="44" spans="1:9" s="6" customFormat="1" x14ac:dyDescent="0.25">
      <c r="A44" s="56" t="s">
        <v>100</v>
      </c>
      <c r="B44" s="43" t="s">
        <v>101</v>
      </c>
      <c r="C44" s="44" t="s">
        <v>102</v>
      </c>
      <c r="D44" s="45" t="s">
        <v>47</v>
      </c>
      <c r="E44" s="45">
        <v>24</v>
      </c>
      <c r="F44" s="32"/>
      <c r="G44" s="65">
        <f t="shared" si="1"/>
        <v>0</v>
      </c>
      <c r="H44" s="73"/>
      <c r="I44" s="70"/>
    </row>
    <row r="45" spans="1:9" s="6" customFormat="1" x14ac:dyDescent="0.25">
      <c r="A45" s="57" t="s">
        <v>100</v>
      </c>
      <c r="B45" s="47" t="s">
        <v>103</v>
      </c>
      <c r="C45" s="48" t="s">
        <v>104</v>
      </c>
      <c r="D45" s="49" t="s">
        <v>105</v>
      </c>
      <c r="E45" s="49">
        <v>1</v>
      </c>
      <c r="F45" s="11"/>
      <c r="G45" s="67">
        <f t="shared" si="1"/>
        <v>0</v>
      </c>
      <c r="H45" s="73"/>
      <c r="I45" s="70"/>
    </row>
    <row r="46" spans="1:9" s="6" customFormat="1" ht="15.75" thickBot="1" x14ac:dyDescent="0.3">
      <c r="A46" s="57" t="s">
        <v>100</v>
      </c>
      <c r="B46" s="47" t="s">
        <v>106</v>
      </c>
      <c r="C46" s="48" t="s">
        <v>107</v>
      </c>
      <c r="D46" s="49" t="s">
        <v>47</v>
      </c>
      <c r="E46" s="49">
        <v>25</v>
      </c>
      <c r="F46" s="11"/>
      <c r="G46" s="67">
        <f t="shared" si="1"/>
        <v>0</v>
      </c>
      <c r="H46" s="73"/>
      <c r="I46" s="70"/>
    </row>
    <row r="47" spans="1:9" s="6" customFormat="1" ht="75" customHeight="1" thickBot="1" x14ac:dyDescent="0.3">
      <c r="A47" s="58" t="s">
        <v>100</v>
      </c>
      <c r="B47" s="51" t="s">
        <v>108</v>
      </c>
      <c r="C47" s="59" t="s">
        <v>109</v>
      </c>
      <c r="D47" s="60" t="s">
        <v>105</v>
      </c>
      <c r="E47" s="60">
        <v>1</v>
      </c>
      <c r="F47" s="34"/>
      <c r="G47" s="68">
        <f t="shared" si="1"/>
        <v>0</v>
      </c>
      <c r="H47" s="63" t="s">
        <v>110</v>
      </c>
      <c r="I47" s="64">
        <f>ROUND(SUM(G44:G47),2)</f>
        <v>0</v>
      </c>
    </row>
    <row r="48" spans="1:9" ht="44.25" customHeight="1" thickBot="1" x14ac:dyDescent="0.3">
      <c r="A48" s="14"/>
      <c r="B48" s="14"/>
      <c r="C48" s="14"/>
      <c r="D48" s="13"/>
      <c r="E48" s="13"/>
      <c r="F48" s="21" t="s">
        <v>111</v>
      </c>
      <c r="G48" s="74">
        <f>SUM(G5:G47)</f>
        <v>0</v>
      </c>
      <c r="H48" s="71"/>
      <c r="I48" s="70"/>
    </row>
    <row r="49" spans="1:7" ht="20.25" customHeight="1" x14ac:dyDescent="0.25">
      <c r="A49" s="17"/>
      <c r="B49" s="17"/>
      <c r="C49" s="17"/>
      <c r="D49" s="16"/>
      <c r="E49" s="37"/>
      <c r="F49" s="16"/>
      <c r="G49" s="15"/>
    </row>
  </sheetData>
  <sheetProtection algorithmName="SHA-512" hashValue="qJlBq8gMsnfEGkQNdj+EFeKNpRF0vHnQS5WkdghMzbiRNKrPz59iX5fFFSItjNpy4ZhBnCH2jGO6/Q5XOtnxKg==" saltValue="WOCEy3Vws/l15LPwCc8oV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40"/>
  <sheetViews>
    <sheetView zoomScale="80" zoomScaleNormal="80" workbookViewId="0">
      <selection activeCell="F5" sqref="F5:F38"/>
    </sheetView>
  </sheetViews>
  <sheetFormatPr defaultColWidth="9.140625" defaultRowHeight="15" x14ac:dyDescent="0.25"/>
  <cols>
    <col min="1" max="1" width="31.7109375" style="12" bestFit="1" customWidth="1"/>
    <col min="2" max="2" width="8.28515625" style="12" bestFit="1" customWidth="1"/>
    <col min="3" max="3" width="77.28515625" style="8" customWidth="1"/>
    <col min="4" max="4" width="9.140625" style="7"/>
    <col min="5" max="5" width="16.28515625" style="7" customWidth="1"/>
    <col min="6" max="6" width="20.7109375" style="9" customWidth="1"/>
    <col min="7" max="7" width="14.7109375" style="7" customWidth="1"/>
    <col min="8" max="8" width="21.5703125" style="10" customWidth="1"/>
    <col min="9" max="9" width="16.140625" style="5" customWidth="1"/>
    <col min="10" max="16384" width="9.140625" style="5"/>
  </cols>
  <sheetData>
    <row r="1" spans="1:9" ht="40.15" customHeight="1" x14ac:dyDescent="0.25">
      <c r="A1" s="99" t="s">
        <v>0</v>
      </c>
      <c r="B1" s="99"/>
      <c r="C1" s="99"/>
      <c r="D1" s="99"/>
      <c r="E1" s="99"/>
      <c r="F1" s="99"/>
      <c r="G1" s="99"/>
    </row>
    <row r="2" spans="1:9" ht="20.25" customHeight="1" thickBot="1" x14ac:dyDescent="0.3">
      <c r="A2" s="17"/>
      <c r="B2" s="17"/>
      <c r="C2" s="16"/>
      <c r="D2" s="16"/>
      <c r="E2" s="37"/>
      <c r="F2" s="16"/>
      <c r="G2" s="15"/>
    </row>
    <row r="3" spans="1:9" ht="14.45" customHeight="1" x14ac:dyDescent="0.25">
      <c r="A3" s="96" t="s">
        <v>112</v>
      </c>
      <c r="B3" s="97"/>
      <c r="C3" s="97"/>
      <c r="D3" s="97"/>
      <c r="E3" s="97"/>
      <c r="F3" s="97"/>
      <c r="G3" s="98"/>
    </row>
    <row r="4" spans="1:9" ht="43.5" thickBot="1" x14ac:dyDescent="0.3">
      <c r="A4" s="25" t="s">
        <v>2</v>
      </c>
      <c r="B4" s="26" t="s">
        <v>3</v>
      </c>
      <c r="C4" s="26" t="s">
        <v>4</v>
      </c>
      <c r="D4" s="26" t="s">
        <v>5</v>
      </c>
      <c r="E4" s="36" t="s">
        <v>6</v>
      </c>
      <c r="F4" s="27" t="s">
        <v>7</v>
      </c>
      <c r="G4" s="28" t="s">
        <v>8</v>
      </c>
      <c r="H4" s="61"/>
      <c r="I4" s="7"/>
    </row>
    <row r="5" spans="1:9" ht="24.95" customHeight="1" x14ac:dyDescent="0.25">
      <c r="A5" s="75" t="s">
        <v>113</v>
      </c>
      <c r="B5" s="76" t="s">
        <v>10</v>
      </c>
      <c r="C5" s="77" t="s">
        <v>114</v>
      </c>
      <c r="D5" s="78" t="s">
        <v>115</v>
      </c>
      <c r="E5" s="79">
        <v>38</v>
      </c>
      <c r="F5" s="24"/>
      <c r="G5" s="83">
        <f t="shared" ref="G5:G17" si="0">ROUND((E5*F5),2)</f>
        <v>0</v>
      </c>
      <c r="H5" s="61"/>
      <c r="I5" s="7"/>
    </row>
    <row r="6" spans="1:9" ht="24.95" customHeight="1" x14ac:dyDescent="0.25">
      <c r="A6" s="46" t="s">
        <v>113</v>
      </c>
      <c r="B6" s="47" t="s">
        <v>116</v>
      </c>
      <c r="C6" s="48" t="s">
        <v>117</v>
      </c>
      <c r="D6" s="49" t="s">
        <v>115</v>
      </c>
      <c r="E6" s="80">
        <v>38</v>
      </c>
      <c r="F6" s="2"/>
      <c r="G6" s="67">
        <f t="shared" si="0"/>
        <v>0</v>
      </c>
      <c r="H6" s="61"/>
      <c r="I6" s="7"/>
    </row>
    <row r="7" spans="1:9" ht="24.95" customHeight="1" x14ac:dyDescent="0.25">
      <c r="A7" s="46" t="s">
        <v>113</v>
      </c>
      <c r="B7" s="47" t="s">
        <v>118</v>
      </c>
      <c r="C7" s="48" t="s">
        <v>119</v>
      </c>
      <c r="D7" s="49" t="s">
        <v>115</v>
      </c>
      <c r="E7" s="80">
        <v>38</v>
      </c>
      <c r="F7" s="2"/>
      <c r="G7" s="67">
        <f t="shared" si="0"/>
        <v>0</v>
      </c>
      <c r="H7" s="61"/>
      <c r="I7" s="7"/>
    </row>
    <row r="8" spans="1:9" ht="24.95" customHeight="1" x14ac:dyDescent="0.25">
      <c r="A8" s="46" t="s">
        <v>113</v>
      </c>
      <c r="B8" s="47" t="s">
        <v>120</v>
      </c>
      <c r="C8" s="48" t="s">
        <v>121</v>
      </c>
      <c r="D8" s="49" t="s">
        <v>12</v>
      </c>
      <c r="E8" s="80">
        <v>2</v>
      </c>
      <c r="F8" s="2"/>
      <c r="G8" s="67">
        <f t="shared" si="0"/>
        <v>0</v>
      </c>
      <c r="H8" s="61"/>
      <c r="I8" s="7"/>
    </row>
    <row r="9" spans="1:9" ht="24.95" customHeight="1" x14ac:dyDescent="0.25">
      <c r="A9" s="46" t="s">
        <v>113</v>
      </c>
      <c r="B9" s="47" t="s">
        <v>122</v>
      </c>
      <c r="C9" s="48" t="s">
        <v>123</v>
      </c>
      <c r="D9" s="49" t="s">
        <v>12</v>
      </c>
      <c r="E9" s="80">
        <v>2</v>
      </c>
      <c r="F9" s="2"/>
      <c r="G9" s="67">
        <f t="shared" si="0"/>
        <v>0</v>
      </c>
      <c r="H9" s="61"/>
      <c r="I9" s="7"/>
    </row>
    <row r="10" spans="1:9" ht="24.95" customHeight="1" x14ac:dyDescent="0.25">
      <c r="A10" s="46" t="s">
        <v>113</v>
      </c>
      <c r="B10" s="47" t="s">
        <v>124</v>
      </c>
      <c r="C10" s="48" t="s">
        <v>125</v>
      </c>
      <c r="D10" s="49" t="s">
        <v>105</v>
      </c>
      <c r="E10" s="80">
        <v>2</v>
      </c>
      <c r="F10" s="2"/>
      <c r="G10" s="67">
        <f t="shared" si="0"/>
        <v>0</v>
      </c>
      <c r="H10" s="61"/>
      <c r="I10" s="7"/>
    </row>
    <row r="11" spans="1:9" ht="24.95" customHeight="1" x14ac:dyDescent="0.25">
      <c r="A11" s="46" t="s">
        <v>113</v>
      </c>
      <c r="B11" s="47" t="s">
        <v>126</v>
      </c>
      <c r="C11" s="48" t="s">
        <v>127</v>
      </c>
      <c r="D11" s="49" t="s">
        <v>115</v>
      </c>
      <c r="E11" s="80">
        <v>2</v>
      </c>
      <c r="F11" s="2"/>
      <c r="G11" s="67">
        <f t="shared" si="0"/>
        <v>0</v>
      </c>
      <c r="H11" s="61"/>
      <c r="I11" s="7"/>
    </row>
    <row r="12" spans="1:9" ht="24.95" customHeight="1" x14ac:dyDescent="0.25">
      <c r="A12" s="46" t="s">
        <v>113</v>
      </c>
      <c r="B12" s="47" t="s">
        <v>128</v>
      </c>
      <c r="C12" s="48" t="s">
        <v>129</v>
      </c>
      <c r="D12" s="49" t="s">
        <v>12</v>
      </c>
      <c r="E12" s="80">
        <v>14</v>
      </c>
      <c r="F12" s="2"/>
      <c r="G12" s="67">
        <f t="shared" si="0"/>
        <v>0</v>
      </c>
      <c r="H12" s="61"/>
      <c r="I12" s="7"/>
    </row>
    <row r="13" spans="1:9" ht="24.95" customHeight="1" x14ac:dyDescent="0.25">
      <c r="A13" s="46" t="s">
        <v>113</v>
      </c>
      <c r="B13" s="47" t="s">
        <v>130</v>
      </c>
      <c r="C13" s="48" t="s">
        <v>131</v>
      </c>
      <c r="D13" s="49" t="s">
        <v>12</v>
      </c>
      <c r="E13" s="80">
        <v>1</v>
      </c>
      <c r="F13" s="2"/>
      <c r="G13" s="67">
        <f t="shared" si="0"/>
        <v>0</v>
      </c>
      <c r="H13" s="61"/>
      <c r="I13" s="7"/>
    </row>
    <row r="14" spans="1:9" ht="24.95" customHeight="1" x14ac:dyDescent="0.25">
      <c r="A14" s="46" t="s">
        <v>113</v>
      </c>
      <c r="B14" s="47" t="s">
        <v>132</v>
      </c>
      <c r="C14" s="48" t="s">
        <v>133</v>
      </c>
      <c r="D14" s="49" t="s">
        <v>12</v>
      </c>
      <c r="E14" s="80">
        <v>2</v>
      </c>
      <c r="F14" s="2"/>
      <c r="G14" s="67">
        <f t="shared" si="0"/>
        <v>0</v>
      </c>
      <c r="H14" s="61"/>
      <c r="I14" s="7"/>
    </row>
    <row r="15" spans="1:9" ht="24.95" customHeight="1" x14ac:dyDescent="0.25">
      <c r="A15" s="46" t="s">
        <v>113</v>
      </c>
      <c r="B15" s="47" t="s">
        <v>134</v>
      </c>
      <c r="C15" s="48" t="s">
        <v>135</v>
      </c>
      <c r="D15" s="49" t="s">
        <v>12</v>
      </c>
      <c r="E15" s="80">
        <v>12</v>
      </c>
      <c r="F15" s="2"/>
      <c r="G15" s="67">
        <f t="shared" si="0"/>
        <v>0</v>
      </c>
      <c r="H15" s="61"/>
      <c r="I15" s="7"/>
    </row>
    <row r="16" spans="1:9" ht="24.95" customHeight="1" x14ac:dyDescent="0.25">
      <c r="A16" s="46" t="s">
        <v>113</v>
      </c>
      <c r="B16" s="47" t="s">
        <v>136</v>
      </c>
      <c r="C16" s="48" t="s">
        <v>137</v>
      </c>
      <c r="D16" s="49" t="s">
        <v>12</v>
      </c>
      <c r="E16" s="80">
        <v>2</v>
      </c>
      <c r="F16" s="2"/>
      <c r="G16" s="67">
        <f t="shared" si="0"/>
        <v>0</v>
      </c>
      <c r="H16" s="71"/>
      <c r="I16" s="7"/>
    </row>
    <row r="17" spans="1:9" ht="24.95" customHeight="1" x14ac:dyDescent="0.25">
      <c r="A17" s="46" t="s">
        <v>113</v>
      </c>
      <c r="B17" s="47" t="s">
        <v>138</v>
      </c>
      <c r="C17" s="48" t="s">
        <v>139</v>
      </c>
      <c r="D17" s="49" t="s">
        <v>105</v>
      </c>
      <c r="E17" s="80">
        <v>1</v>
      </c>
      <c r="F17" s="2"/>
      <c r="G17" s="67">
        <f t="shared" si="0"/>
        <v>0</v>
      </c>
      <c r="H17" s="61"/>
      <c r="I17" s="7"/>
    </row>
    <row r="18" spans="1:9" ht="24.95" customHeight="1" x14ac:dyDescent="0.25">
      <c r="A18" s="46" t="s">
        <v>113</v>
      </c>
      <c r="B18" s="47" t="s">
        <v>140</v>
      </c>
      <c r="C18" s="48" t="s">
        <v>141</v>
      </c>
      <c r="D18" s="49" t="s">
        <v>12</v>
      </c>
      <c r="E18" s="80">
        <v>1</v>
      </c>
      <c r="F18" s="2"/>
      <c r="G18" s="67">
        <f t="shared" ref="G18:G38" si="1">ROUND((E18*F18),2)</f>
        <v>0</v>
      </c>
      <c r="H18" s="61"/>
      <c r="I18" s="7"/>
    </row>
    <row r="19" spans="1:9" ht="24.95" customHeight="1" x14ac:dyDescent="0.25">
      <c r="A19" s="46" t="s">
        <v>113</v>
      </c>
      <c r="B19" s="47" t="s">
        <v>142</v>
      </c>
      <c r="C19" s="48" t="s">
        <v>143</v>
      </c>
      <c r="D19" s="49" t="s">
        <v>105</v>
      </c>
      <c r="E19" s="80">
        <v>1</v>
      </c>
      <c r="F19" s="2"/>
      <c r="G19" s="67">
        <f t="shared" si="1"/>
        <v>0</v>
      </c>
      <c r="H19" s="61"/>
      <c r="I19" s="7"/>
    </row>
    <row r="20" spans="1:9" ht="24.95" customHeight="1" x14ac:dyDescent="0.25">
      <c r="A20" s="46" t="s">
        <v>113</v>
      </c>
      <c r="B20" s="47" t="s">
        <v>144</v>
      </c>
      <c r="C20" s="48" t="s">
        <v>145</v>
      </c>
      <c r="D20" s="49" t="s">
        <v>105</v>
      </c>
      <c r="E20" s="80">
        <v>1</v>
      </c>
      <c r="F20" s="2"/>
      <c r="G20" s="67">
        <f t="shared" si="1"/>
        <v>0</v>
      </c>
      <c r="H20" s="61"/>
      <c r="I20" s="7"/>
    </row>
    <row r="21" spans="1:9" ht="24.95" customHeight="1" x14ac:dyDescent="0.25">
      <c r="A21" s="46" t="s">
        <v>113</v>
      </c>
      <c r="B21" s="47" t="s">
        <v>146</v>
      </c>
      <c r="C21" s="48" t="s">
        <v>147</v>
      </c>
      <c r="D21" s="49" t="s">
        <v>47</v>
      </c>
      <c r="E21" s="80">
        <v>38</v>
      </c>
      <c r="F21" s="2"/>
      <c r="G21" s="67">
        <f t="shared" si="1"/>
        <v>0</v>
      </c>
      <c r="H21" s="61"/>
      <c r="I21" s="7"/>
    </row>
    <row r="22" spans="1:9" ht="24.95" customHeight="1" x14ac:dyDescent="0.25">
      <c r="A22" s="46" t="s">
        <v>113</v>
      </c>
      <c r="B22" s="47" t="s">
        <v>148</v>
      </c>
      <c r="C22" s="48" t="s">
        <v>149</v>
      </c>
      <c r="D22" s="49" t="s">
        <v>47</v>
      </c>
      <c r="E22" s="80">
        <v>6</v>
      </c>
      <c r="F22" s="2"/>
      <c r="G22" s="67">
        <f t="shared" si="1"/>
        <v>0</v>
      </c>
      <c r="H22" s="61"/>
      <c r="I22" s="7"/>
    </row>
    <row r="23" spans="1:9" ht="24.95" customHeight="1" x14ac:dyDescent="0.25">
      <c r="A23" s="46" t="s">
        <v>113</v>
      </c>
      <c r="B23" s="47" t="s">
        <v>150</v>
      </c>
      <c r="C23" s="48" t="s">
        <v>151</v>
      </c>
      <c r="D23" s="49" t="s">
        <v>47</v>
      </c>
      <c r="E23" s="80">
        <v>38</v>
      </c>
      <c r="F23" s="2"/>
      <c r="G23" s="67">
        <f t="shared" si="1"/>
        <v>0</v>
      </c>
      <c r="H23" s="61"/>
      <c r="I23" s="7"/>
    </row>
    <row r="24" spans="1:9" ht="24.95" customHeight="1" x14ac:dyDescent="0.25">
      <c r="A24" s="46" t="s">
        <v>113</v>
      </c>
      <c r="B24" s="47" t="s">
        <v>152</v>
      </c>
      <c r="C24" s="48" t="s">
        <v>153</v>
      </c>
      <c r="D24" s="49" t="s">
        <v>47</v>
      </c>
      <c r="E24" s="80">
        <v>32</v>
      </c>
      <c r="F24" s="2"/>
      <c r="G24" s="67">
        <f t="shared" si="1"/>
        <v>0</v>
      </c>
      <c r="H24" s="61"/>
      <c r="I24" s="7"/>
    </row>
    <row r="25" spans="1:9" ht="24.95" customHeight="1" x14ac:dyDescent="0.25">
      <c r="A25" s="46" t="s">
        <v>113</v>
      </c>
      <c r="B25" s="47" t="s">
        <v>154</v>
      </c>
      <c r="C25" s="54" t="s">
        <v>155</v>
      </c>
      <c r="D25" s="49" t="s">
        <v>47</v>
      </c>
      <c r="E25" s="80">
        <v>38</v>
      </c>
      <c r="F25" s="2"/>
      <c r="G25" s="67">
        <f t="shared" si="1"/>
        <v>0</v>
      </c>
      <c r="H25" s="61"/>
      <c r="I25" s="7"/>
    </row>
    <row r="26" spans="1:9" ht="24.95" customHeight="1" x14ac:dyDescent="0.25">
      <c r="A26" s="46" t="s">
        <v>113</v>
      </c>
      <c r="B26" s="47" t="s">
        <v>156</v>
      </c>
      <c r="C26" s="54" t="s">
        <v>157</v>
      </c>
      <c r="D26" s="49" t="s">
        <v>12</v>
      </c>
      <c r="E26" s="80">
        <v>2</v>
      </c>
      <c r="F26" s="2"/>
      <c r="G26" s="67">
        <f t="shared" si="1"/>
        <v>0</v>
      </c>
      <c r="H26" s="61"/>
      <c r="I26" s="7"/>
    </row>
    <row r="27" spans="1:9" ht="24.95" customHeight="1" x14ac:dyDescent="0.25">
      <c r="A27" s="46" t="s">
        <v>113</v>
      </c>
      <c r="B27" s="47" t="s">
        <v>158</v>
      </c>
      <c r="C27" s="48" t="s">
        <v>159</v>
      </c>
      <c r="D27" s="49" t="s">
        <v>12</v>
      </c>
      <c r="E27" s="80">
        <v>2</v>
      </c>
      <c r="F27" s="2"/>
      <c r="G27" s="67">
        <f t="shared" si="1"/>
        <v>0</v>
      </c>
      <c r="H27" s="61"/>
      <c r="I27" s="7"/>
    </row>
    <row r="28" spans="1:9" ht="24.95" customHeight="1" x14ac:dyDescent="0.25">
      <c r="A28" s="46" t="s">
        <v>113</v>
      </c>
      <c r="B28" s="47" t="s">
        <v>160</v>
      </c>
      <c r="C28" s="48" t="s">
        <v>161</v>
      </c>
      <c r="D28" s="49" t="s">
        <v>12</v>
      </c>
      <c r="E28" s="80">
        <v>2</v>
      </c>
      <c r="F28" s="2"/>
      <c r="G28" s="67">
        <f t="shared" si="1"/>
        <v>0</v>
      </c>
      <c r="H28" s="61"/>
      <c r="I28" s="7"/>
    </row>
    <row r="29" spans="1:9" ht="24.95" customHeight="1" x14ac:dyDescent="0.25">
      <c r="A29" s="46" t="s">
        <v>113</v>
      </c>
      <c r="B29" s="47" t="s">
        <v>162</v>
      </c>
      <c r="C29" s="54" t="s">
        <v>163</v>
      </c>
      <c r="D29" s="49" t="s">
        <v>12</v>
      </c>
      <c r="E29" s="80">
        <v>2</v>
      </c>
      <c r="F29" s="2"/>
      <c r="G29" s="67">
        <f t="shared" si="1"/>
        <v>0</v>
      </c>
      <c r="H29" s="61"/>
      <c r="I29" s="7"/>
    </row>
    <row r="30" spans="1:9" ht="24.95" customHeight="1" x14ac:dyDescent="0.25">
      <c r="A30" s="46" t="s">
        <v>113</v>
      </c>
      <c r="B30" s="47" t="s">
        <v>164</v>
      </c>
      <c r="C30" s="54" t="s">
        <v>165</v>
      </c>
      <c r="D30" s="49" t="s">
        <v>105</v>
      </c>
      <c r="E30" s="80">
        <v>2</v>
      </c>
      <c r="F30" s="2"/>
      <c r="G30" s="67">
        <f t="shared" si="1"/>
        <v>0</v>
      </c>
      <c r="H30" s="61"/>
      <c r="I30" s="7"/>
    </row>
    <row r="31" spans="1:9" ht="24.95" customHeight="1" x14ac:dyDescent="0.25">
      <c r="A31" s="46" t="s">
        <v>113</v>
      </c>
      <c r="B31" s="47" t="s">
        <v>166</v>
      </c>
      <c r="C31" s="54" t="s">
        <v>167</v>
      </c>
      <c r="D31" s="49" t="s">
        <v>168</v>
      </c>
      <c r="E31" s="80">
        <v>5</v>
      </c>
      <c r="F31" s="2"/>
      <c r="G31" s="67">
        <f t="shared" si="1"/>
        <v>0</v>
      </c>
      <c r="H31" s="61"/>
      <c r="I31" s="7"/>
    </row>
    <row r="32" spans="1:9" ht="24.95" customHeight="1" x14ac:dyDescent="0.25">
      <c r="A32" s="46" t="s">
        <v>113</v>
      </c>
      <c r="B32" s="47" t="s">
        <v>169</v>
      </c>
      <c r="C32" s="54" t="s">
        <v>170</v>
      </c>
      <c r="D32" s="49" t="s">
        <v>168</v>
      </c>
      <c r="E32" s="80">
        <v>20</v>
      </c>
      <c r="F32" s="2"/>
      <c r="G32" s="67">
        <f t="shared" si="1"/>
        <v>0</v>
      </c>
      <c r="H32" s="61"/>
      <c r="I32" s="7"/>
    </row>
    <row r="33" spans="1:9" ht="24.95" customHeight="1" x14ac:dyDescent="0.25">
      <c r="A33" s="46" t="s">
        <v>113</v>
      </c>
      <c r="B33" s="47" t="s">
        <v>171</v>
      </c>
      <c r="C33" s="54" t="s">
        <v>172</v>
      </c>
      <c r="D33" s="49" t="s">
        <v>105</v>
      </c>
      <c r="E33" s="80">
        <v>1</v>
      </c>
      <c r="F33" s="2"/>
      <c r="G33" s="67">
        <f t="shared" si="1"/>
        <v>0</v>
      </c>
      <c r="H33" s="61"/>
      <c r="I33" s="7"/>
    </row>
    <row r="34" spans="1:9" ht="24.95" customHeight="1" x14ac:dyDescent="0.25">
      <c r="A34" s="46" t="s">
        <v>113</v>
      </c>
      <c r="B34" s="47" t="s">
        <v>173</v>
      </c>
      <c r="C34" s="54" t="s">
        <v>174</v>
      </c>
      <c r="D34" s="49" t="s">
        <v>105</v>
      </c>
      <c r="E34" s="80">
        <v>1</v>
      </c>
      <c r="F34" s="2"/>
      <c r="G34" s="67">
        <f t="shared" si="1"/>
        <v>0</v>
      </c>
      <c r="H34" s="61"/>
      <c r="I34" s="7"/>
    </row>
    <row r="35" spans="1:9" ht="32.25" customHeight="1" x14ac:dyDescent="0.25">
      <c r="A35" s="46" t="s">
        <v>113</v>
      </c>
      <c r="B35" s="47" t="s">
        <v>175</v>
      </c>
      <c r="C35" s="54" t="s">
        <v>176</v>
      </c>
      <c r="D35" s="49" t="s">
        <v>105</v>
      </c>
      <c r="E35" s="80">
        <v>1</v>
      </c>
      <c r="F35" s="2"/>
      <c r="G35" s="67">
        <f t="shared" si="1"/>
        <v>0</v>
      </c>
      <c r="H35" s="61"/>
      <c r="I35" s="7"/>
    </row>
    <row r="36" spans="1:9" ht="24.95" customHeight="1" x14ac:dyDescent="0.25">
      <c r="A36" s="46" t="s">
        <v>113</v>
      </c>
      <c r="B36" s="47" t="s">
        <v>177</v>
      </c>
      <c r="C36" s="54" t="s">
        <v>178</v>
      </c>
      <c r="D36" s="49" t="s">
        <v>105</v>
      </c>
      <c r="E36" s="80">
        <v>1</v>
      </c>
      <c r="F36" s="2"/>
      <c r="G36" s="67">
        <f t="shared" si="1"/>
        <v>0</v>
      </c>
      <c r="H36" s="61"/>
      <c r="I36" s="7"/>
    </row>
    <row r="37" spans="1:9" ht="24.95" customHeight="1" thickBot="1" x14ac:dyDescent="0.3">
      <c r="A37" s="46" t="s">
        <v>113</v>
      </c>
      <c r="B37" s="47" t="s">
        <v>179</v>
      </c>
      <c r="C37" s="54" t="s">
        <v>180</v>
      </c>
      <c r="D37" s="49" t="s">
        <v>105</v>
      </c>
      <c r="E37" s="80">
        <v>1</v>
      </c>
      <c r="F37" s="2"/>
      <c r="G37" s="67">
        <f t="shared" si="1"/>
        <v>0</v>
      </c>
      <c r="H37" s="61"/>
      <c r="I37" s="7"/>
    </row>
    <row r="38" spans="1:9" ht="29.25" customHeight="1" thickBot="1" x14ac:dyDescent="0.3">
      <c r="A38" s="50" t="s">
        <v>113</v>
      </c>
      <c r="B38" s="51" t="s">
        <v>181</v>
      </c>
      <c r="C38" s="81" t="s">
        <v>182</v>
      </c>
      <c r="D38" s="53" t="s">
        <v>105</v>
      </c>
      <c r="E38" s="82">
        <v>1</v>
      </c>
      <c r="F38" s="23"/>
      <c r="G38" s="68">
        <f t="shared" si="1"/>
        <v>0</v>
      </c>
      <c r="H38" s="84" t="s">
        <v>13</v>
      </c>
      <c r="I38" s="85">
        <f>ROUND(SUM(G5:G38),2)</f>
        <v>0</v>
      </c>
    </row>
    <row r="39" spans="1:9" ht="43.5" thickBot="1" x14ac:dyDescent="0.3">
      <c r="D39" s="22"/>
      <c r="E39" s="22"/>
      <c r="F39" s="21" t="s">
        <v>183</v>
      </c>
      <c r="G39" s="74">
        <f>SUM(G5:G38)</f>
        <v>0</v>
      </c>
      <c r="H39" s="61"/>
      <c r="I39" s="7"/>
    </row>
    <row r="40" spans="1:9" x14ac:dyDescent="0.25">
      <c r="D40" s="22"/>
      <c r="E40" s="22"/>
    </row>
  </sheetData>
  <sheetProtection algorithmName="SHA-512" hashValue="+ReduVdzgHsDmnLYevQkeXZwNxZB9EWbD1Icpu0RLadon7IAb2PgDuw7ZqSF73pvTfDdTPtaU8fLvHW1+zqybw==" saltValue="RiXnyAlXrWTROMYf79tGHA=="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5"/>
  <sheetViews>
    <sheetView zoomScaleNormal="100" workbookViewId="0">
      <selection activeCell="B4" sqref="B4"/>
    </sheetView>
  </sheetViews>
  <sheetFormatPr defaultRowHeight="15" x14ac:dyDescent="0.25"/>
  <cols>
    <col min="1" max="1" width="22.140625" customWidth="1"/>
    <col min="2" max="2" width="51.28515625" customWidth="1"/>
    <col min="3" max="3" width="20.85546875" customWidth="1"/>
  </cols>
  <sheetData>
    <row r="1" spans="1:3" ht="33.75" customHeight="1" x14ac:dyDescent="0.25">
      <c r="A1" s="102" t="s">
        <v>184</v>
      </c>
      <c r="B1" s="103"/>
      <c r="C1" s="104"/>
    </row>
    <row r="2" spans="1:3" ht="15" customHeight="1" x14ac:dyDescent="0.25">
      <c r="A2" s="105" t="s">
        <v>185</v>
      </c>
      <c r="B2" s="106"/>
      <c r="C2" s="107"/>
    </row>
    <row r="3" spans="1:3" ht="27.75" customHeight="1" x14ac:dyDescent="0.25">
      <c r="A3" s="86" t="s">
        <v>186</v>
      </c>
      <c r="B3" s="86" t="s">
        <v>187</v>
      </c>
      <c r="C3" s="86" t="s">
        <v>188</v>
      </c>
    </row>
    <row r="4" spans="1:3" ht="15" customHeight="1" x14ac:dyDescent="0.25">
      <c r="A4" s="87">
        <v>1</v>
      </c>
      <c r="B4" s="88" t="s">
        <v>189</v>
      </c>
      <c r="C4" s="89">
        <f>DKŽ_1!G48</f>
        <v>0</v>
      </c>
    </row>
    <row r="5" spans="1:3" ht="15" customHeight="1" x14ac:dyDescent="0.25">
      <c r="A5" s="87">
        <v>2</v>
      </c>
      <c r="B5" s="88" t="s">
        <v>190</v>
      </c>
      <c r="C5" s="89">
        <f>DKŽ_2!G39</f>
        <v>0</v>
      </c>
    </row>
    <row r="6" spans="1:3" ht="40.5" customHeight="1" x14ac:dyDescent="0.25">
      <c r="A6" s="86" t="s">
        <v>191</v>
      </c>
      <c r="B6" s="90" t="s">
        <v>192</v>
      </c>
      <c r="C6" s="91">
        <f>ROUND(SUM(C4:C5),2)</f>
        <v>0</v>
      </c>
    </row>
    <row r="7" spans="1:3" ht="15" customHeight="1" x14ac:dyDescent="0.25">
      <c r="A7" s="18"/>
      <c r="B7" s="18"/>
      <c r="C7" s="18"/>
    </row>
    <row r="8" spans="1:3" ht="74.45" customHeight="1" x14ac:dyDescent="0.25">
      <c r="A8" s="108" t="s">
        <v>193</v>
      </c>
      <c r="B8" s="108"/>
      <c r="C8" s="108"/>
    </row>
    <row r="9" spans="1:3" x14ac:dyDescent="0.25">
      <c r="A9" s="19"/>
      <c r="B9" s="19"/>
      <c r="C9" s="19"/>
    </row>
    <row r="10" spans="1:3" x14ac:dyDescent="0.25">
      <c r="A10" s="18"/>
      <c r="B10" s="18"/>
      <c r="C10" s="20" t="s">
        <v>194</v>
      </c>
    </row>
    <row r="11" spans="1:3" ht="3.95" customHeight="1" x14ac:dyDescent="0.25">
      <c r="A11" s="18"/>
      <c r="B11" s="18"/>
      <c r="C11" s="18"/>
    </row>
    <row r="12" spans="1:3" ht="181.5" customHeight="1" x14ac:dyDescent="0.25">
      <c r="A12" s="100" t="s">
        <v>195</v>
      </c>
      <c r="B12" s="101"/>
      <c r="C12" s="101"/>
    </row>
    <row r="13" spans="1:3" ht="143.25" customHeight="1" x14ac:dyDescent="0.25">
      <c r="A13" s="100" t="s">
        <v>196</v>
      </c>
      <c r="B13" s="101"/>
      <c r="C13" s="101"/>
    </row>
    <row r="14" spans="1:3" ht="68.45" customHeight="1" x14ac:dyDescent="0.25">
      <c r="A14" s="100" t="s">
        <v>197</v>
      </c>
      <c r="B14" s="101"/>
      <c r="C14" s="101"/>
    </row>
    <row r="15" spans="1:3" ht="18.75" customHeight="1" x14ac:dyDescent="0.25"/>
  </sheetData>
  <sheetProtection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DF69B-225C-4EF4-92BB-DACAE11D8FA1}">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64E5DE80-358F-4745-8688-3FBD1643DCCF}">
  <ds:schemaRefs>
    <ds:schemaRef ds:uri="http://schemas.microsoft.com/sharepoint/v3/contenttype/forms"/>
  </ds:schemaRefs>
</ds:datastoreItem>
</file>

<file path=customXml/itemProps3.xml><?xml version="1.0" encoding="utf-8"?>
<ds:datastoreItem xmlns:ds="http://schemas.openxmlformats.org/officeDocument/2006/customXml" ds:itemID="{71CBFE4F-8C65-4CAF-ABD6-B830F22DE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Švabauskienė</cp:lastModifiedBy>
  <cp:revision/>
  <dcterms:created xsi:type="dcterms:W3CDTF">2020-10-05T14:48:34Z</dcterms:created>
  <dcterms:modified xsi:type="dcterms:W3CDTF">2025-02-04T05:54:03Z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