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marina_urbiete_vialietuva_lt/Documents/Darbalaukis/Darbai MU/1.4 pirkimai 2025/2. Supaprastintas/5040-1 kelio 1606 tilto per Kulpe rekonstravimas/2. PD/"/>
    </mc:Choice>
  </mc:AlternateContent>
  <xr:revisionPtr revIDLastSave="3" documentId="8_{E1FB58AD-F360-4FE5-ADED-E2CE7108BE01}" xr6:coauthVersionLast="47" xr6:coauthVersionMax="47" xr10:uidLastSave="{14F78DFC-C151-4FA5-99CC-2817AA7D7A83}"/>
  <bookViews>
    <workbookView xWindow="-110" yWindow="-110" windowWidth="19420" windowHeight="10300" activeTab="2" xr2:uid="{6BC1EAF5-0D01-43F1-AE22-A39552859E42}"/>
  </bookViews>
  <sheets>
    <sheet name="DKŽ_1" sheetId="6" r:id="rId1"/>
    <sheet name="DKŽ_2" sheetId="5"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5" l="1"/>
  <c r="I53" i="5"/>
  <c r="I51" i="5"/>
  <c r="I44" i="5"/>
  <c r="I41" i="5"/>
  <c r="I36" i="5"/>
  <c r="I20" i="5"/>
  <c r="I17" i="5"/>
  <c r="I5" i="5"/>
  <c r="C5" i="3"/>
  <c r="C4" i="3"/>
  <c r="G55" i="5"/>
  <c r="G95" i="6"/>
  <c r="G94" i="6"/>
  <c r="I94" i="6" s="1"/>
  <c r="G68" i="6"/>
  <c r="G42" i="6"/>
  <c r="G28" i="6"/>
  <c r="G92" i="6" l="1"/>
  <c r="G91" i="6"/>
  <c r="G90" i="6"/>
  <c r="G89" i="6"/>
  <c r="G81" i="6"/>
  <c r="G80" i="6"/>
  <c r="G79" i="6"/>
  <c r="G78" i="6"/>
  <c r="G77" i="6"/>
  <c r="G76" i="6"/>
  <c r="G75" i="6"/>
  <c r="G74" i="6"/>
  <c r="G73" i="6"/>
  <c r="G72" i="6"/>
  <c r="G71" i="6"/>
  <c r="G70" i="6"/>
  <c r="G69" i="6"/>
  <c r="G67" i="6"/>
  <c r="G66" i="6"/>
  <c r="G65" i="6"/>
  <c r="G64" i="6"/>
  <c r="G63" i="6"/>
  <c r="G52" i="6"/>
  <c r="G51" i="6"/>
  <c r="G50" i="6"/>
  <c r="G49" i="6"/>
  <c r="G48" i="6"/>
  <c r="G47" i="6"/>
  <c r="G46" i="6"/>
  <c r="G45" i="6"/>
  <c r="G44" i="6"/>
  <c r="G43" i="6"/>
  <c r="G41" i="6"/>
  <c r="G53" i="6"/>
  <c r="G40" i="6"/>
  <c r="G39" i="6"/>
  <c r="G38" i="6"/>
  <c r="G37" i="6"/>
  <c r="G36" i="6"/>
  <c r="G35" i="6"/>
  <c r="G27" i="6"/>
  <c r="G26" i="6"/>
  <c r="G25" i="6"/>
  <c r="G24" i="6"/>
  <c r="G23" i="6"/>
  <c r="G22" i="6"/>
  <c r="G21" i="6"/>
  <c r="G20" i="6"/>
  <c r="G53" i="5" l="1"/>
  <c r="G50" i="5"/>
  <c r="G49" i="5"/>
  <c r="G48" i="5"/>
  <c r="G47" i="5"/>
  <c r="G46" i="5"/>
  <c r="G27" i="5"/>
  <c r="G26" i="5"/>
  <c r="G36" i="5"/>
  <c r="G35" i="5" l="1"/>
  <c r="G34" i="5"/>
  <c r="G33" i="5"/>
  <c r="G32" i="5"/>
  <c r="G31" i="5"/>
  <c r="G30" i="5"/>
  <c r="G29" i="5"/>
  <c r="G28" i="5"/>
  <c r="G25" i="5"/>
  <c r="G24" i="5"/>
  <c r="G12" i="5"/>
  <c r="G13" i="5"/>
  <c r="G93" i="6" l="1"/>
  <c r="G88" i="6"/>
  <c r="G87" i="6"/>
  <c r="G86" i="6"/>
  <c r="G85" i="6"/>
  <c r="G84" i="6"/>
  <c r="G83" i="6"/>
  <c r="G82" i="6"/>
  <c r="G62" i="6"/>
  <c r="G61" i="6"/>
  <c r="G60" i="6"/>
  <c r="G59" i="6"/>
  <c r="G58" i="6"/>
  <c r="G57" i="6"/>
  <c r="G56" i="6"/>
  <c r="G55" i="6"/>
  <c r="G54" i="6"/>
  <c r="G34" i="6"/>
  <c r="G33" i="6"/>
  <c r="G32" i="6"/>
  <c r="G31" i="6"/>
  <c r="G30" i="6"/>
  <c r="G29" i="6"/>
  <c r="G19" i="6"/>
  <c r="G18" i="6"/>
  <c r="G17" i="6"/>
  <c r="G16" i="6"/>
  <c r="G15" i="6"/>
  <c r="G14" i="6"/>
  <c r="G13" i="6"/>
  <c r="G12" i="6"/>
  <c r="G11" i="6"/>
  <c r="G10" i="6"/>
  <c r="G9" i="6"/>
  <c r="G8" i="6"/>
  <c r="G7" i="6"/>
  <c r="G6" i="6"/>
  <c r="G5" i="6"/>
  <c r="I93" i="6" l="1"/>
  <c r="I28" i="6"/>
  <c r="I82" i="6"/>
  <c r="I10" i="6"/>
  <c r="I53" i="6"/>
  <c r="I56" i="6"/>
  <c r="G54" i="5" l="1"/>
  <c r="G52" i="5"/>
  <c r="G51" i="5"/>
  <c r="G45" i="5"/>
  <c r="G44" i="5"/>
  <c r="G43" i="5"/>
  <c r="G42" i="5"/>
  <c r="G41" i="5"/>
  <c r="G40" i="5"/>
  <c r="G39" i="5"/>
  <c r="G38" i="5"/>
  <c r="G37" i="5"/>
  <c r="G23" i="5"/>
  <c r="G22" i="5"/>
  <c r="G21" i="5"/>
  <c r="G20" i="5"/>
  <c r="G19" i="5"/>
  <c r="G18" i="5"/>
  <c r="G17" i="5"/>
  <c r="G16" i="5"/>
  <c r="G15" i="5"/>
  <c r="G14" i="5"/>
  <c r="G11" i="5"/>
  <c r="G10" i="5"/>
  <c r="G9" i="5"/>
  <c r="G8" i="5"/>
  <c r="G7" i="5"/>
  <c r="G6" i="5"/>
  <c r="G5" i="5"/>
  <c r="C6" i="3" l="1"/>
</calcChain>
</file>

<file path=xl/sharedStrings.xml><?xml version="1.0" encoding="utf-8"?>
<sst xmlns="http://schemas.openxmlformats.org/spreadsheetml/2006/main" count="611" uniqueCount="284">
  <si>
    <t>Valstybinės reikšmės rajoninio kelio Nr. 1606 privažiuojamasis kelias prie Šiaulių miesto oro uosto nuo kelio Kepaliai-Gasčiūnai-Meškuičiai 2,913 km tilto per Kulpę rekonstravimas</t>
  </si>
  <si>
    <t>DARBŲ KIEKIŲ ŽINIARAŠTIS NR. 1 – KONSTRUKCIJŲ DALIS</t>
  </si>
  <si>
    <t>Skyrius</t>
  </si>
  <si>
    <t>Eilės Nr.</t>
  </si>
  <si>
    <t>Darbo pavadinimas, aprašymas</t>
  </si>
  <si>
    <t>Mato vnt.</t>
  </si>
  <si>
    <t>Kiekis</t>
  </si>
  <si>
    <t>Iš viso, Eur be PVM</t>
  </si>
  <si>
    <t>1. Paruošiamieji darbai</t>
  </si>
  <si>
    <t>1.1</t>
  </si>
  <si>
    <t xml:space="preserve">Vidutinio tankumo krūmų iškirtimas ir smulkinimas </t>
  </si>
  <si>
    <t>m²</t>
  </si>
  <si>
    <t>1.2</t>
  </si>
  <si>
    <t>Plieninių įlaidų L=4 m (Wx≥1400cm3/m, Ix≥29410cm4/m, fy≥320MPa) įrengimas ir ištraukimas</t>
  </si>
  <si>
    <t>t</t>
  </si>
  <si>
    <t>1.3</t>
  </si>
  <si>
    <t>Plieninių įlaidų L=6 m (Wx≥2200cm3/m, Ix≥49460cm4/m, fy≥320MPa) įrengimas ir ištraukimas</t>
  </si>
  <si>
    <t>1.4</t>
  </si>
  <si>
    <t>Plieninių įlaidų L=9 m (Wx≥2840cm3/m, Ix≥64460cm4/m, fy≥320MPa) įrengimas ir ištraukimas</t>
  </si>
  <si>
    <t>1.5</t>
  </si>
  <si>
    <t>Apvažiavimo kelio ir laikinos nuovažos įrengimas ir išardymas (baigus darbus)</t>
  </si>
  <si>
    <t>m</t>
  </si>
  <si>
    <t>1.6</t>
  </si>
  <si>
    <t>Apsauginio tento po perdanga virš vandens įrengimas ir nuėmimas</t>
  </si>
  <si>
    <t>Iš viso skyriuje 1, 
Eur be PVM</t>
  </si>
  <si>
    <t xml:space="preserve">2. Esamų konstrukcijų išardymas </t>
  </si>
  <si>
    <t>2.1</t>
  </si>
  <si>
    <t>2.2</t>
  </si>
  <si>
    <t>kg</t>
  </si>
  <si>
    <t>2.3</t>
  </si>
  <si>
    <t>Surenkamų šalitilčių/atitvarų blokų išardymas ir išvežimas Rangovo pasirinktu atstumu</t>
  </si>
  <si>
    <t>vnt.</t>
  </si>
  <si>
    <t>2.4</t>
  </si>
  <si>
    <t>Asfalto dangos ant tilto ir iki pereinamųjų plokščių galo išardymas ir išvežimas Rangovo pasirinktu atstumu</t>
  </si>
  <si>
    <t>m³</t>
  </si>
  <si>
    <t>2.5</t>
  </si>
  <si>
    <t>Grįžtamosios medžiagos (nufrezuotas asfaltas) (vieneto kaina didesnė arba lygi ≥ 9,58 Eur/m3) (sąmatoje įvertinamas su minuso ženklu)</t>
  </si>
  <si>
    <t>2.6</t>
  </si>
  <si>
    <t>Armuoto apsauginio betono sluoksnio ant tilto ir iki pereinamųjų plokščių galo išardymas ir išvežimas Rangovo pasirinktu atstumu</t>
  </si>
  <si>
    <t>2.7</t>
  </si>
  <si>
    <t>Hidroizoliacijos ant tilto (L=18,0 m) ir iki pereinamųjų plokščių galoišardymas ir išvežimas Rangovo pasirinktu atstumu</t>
  </si>
  <si>
    <t>2.8</t>
  </si>
  <si>
    <t>Išlyginamojo betono sl.ant tilto ir iki pereinamųjų plokščių galo išardymas ir išvežimas Rangovo pasirinktu atstumu</t>
  </si>
  <si>
    <t>2.9</t>
  </si>
  <si>
    <t>Skaldos sluoksnio ant pereinamųjų plokščių išardymas ir išvežimas Rangovo pasirinktu atstumu</t>
  </si>
  <si>
    <t>2.10</t>
  </si>
  <si>
    <t>Grįžtamosios medžiagos (išardyta skalda) (vieneto kaina didesnė arba lygi ≥ 7,5 Eur/m3) (sąmatoje įvertinamas su minuso ženklu)</t>
  </si>
  <si>
    <t>2.11</t>
  </si>
  <si>
    <t>Pereinamųjų plokščių išardymas ir išvežimas Rangovo pasirinktu atstumu</t>
  </si>
  <si>
    <t>2.12</t>
  </si>
  <si>
    <t>Gulekšnių išardymas ir išvežimas Rangovo pasirinktu atstumu</t>
  </si>
  <si>
    <t>2.13</t>
  </si>
  <si>
    <t>Perdangos plokčių išardymas ir išvežimas Rangovo pasirinktu atstumu</t>
  </si>
  <si>
    <t>2.14</t>
  </si>
  <si>
    <t>Atramų rygelių ir kolonų išardymas ir išvežimas Rangovo pasirinktu atstumu</t>
  </si>
  <si>
    <t>2.15</t>
  </si>
  <si>
    <t>2.16</t>
  </si>
  <si>
    <t>Sienutės plokščių išardymas ir išvežimas Rangovo pasirinktu atstumu</t>
  </si>
  <si>
    <t>2.17</t>
  </si>
  <si>
    <t>Šlaitų sustiprinimo betonu išardymas ir išvežimas Rangovo pasirinktu atstumu</t>
  </si>
  <si>
    <t>2.18</t>
  </si>
  <si>
    <t>Esamų atrėmimo blokų išardymas ir išvežimas Rangovo pasirinktu atstumu</t>
  </si>
  <si>
    <t>Iš viso skyriuje 2, 
Eur be PVM</t>
  </si>
  <si>
    <t>3. Krantinės atramos</t>
  </si>
  <si>
    <t>3.1</t>
  </si>
  <si>
    <t>Neprojektinio polio įrengimas ir laikomosios galios bandymas</t>
  </si>
  <si>
    <t>3.2</t>
  </si>
  <si>
    <t>Gręžtinių polių įrengimas</t>
  </si>
  <si>
    <t>3.3</t>
  </si>
  <si>
    <t>Iš esamų polių išleistos armatūros valymas ir padengimas antikorozine danga</t>
  </si>
  <si>
    <t>3.4</t>
  </si>
  <si>
    <t>Skaldos sl. po atramomis h=200 mm įrengimas</t>
  </si>
  <si>
    <t>3.5</t>
  </si>
  <si>
    <t>Krantinių atramų monolitinių konstrukcijų įrengimas</t>
  </si>
  <si>
    <t>3.6</t>
  </si>
  <si>
    <t xml:space="preserve">Armatūros gaminių sudėjimas į betonuojamas konstrukcijas </t>
  </si>
  <si>
    <t>3.7</t>
  </si>
  <si>
    <t>Išlyginamojo  sluoksnio po atraminiais guoliais įrengimas</t>
  </si>
  <si>
    <t>3.8</t>
  </si>
  <si>
    <t>Konstrukcijų besiliečiančių su gruntu padengimas teptine hidroizoliaciaja 2 sl.</t>
  </si>
  <si>
    <t>3.9</t>
  </si>
  <si>
    <t>Mova iš plieninio vamzdžio (Dišor=273 mm) vandens nuleidimo latakų pravedimui po PP plokštėmis įrengimas</t>
  </si>
  <si>
    <t>3.10</t>
  </si>
  <si>
    <t>Atramų užpylimas gerai drenuojančiu gruntu ir kelio sankasos formavimas tilto darbų ribose</t>
  </si>
  <si>
    <t>3.11</t>
  </si>
  <si>
    <t>Sutankintos skaldos pagrindo po gulekšniais  įrengimas</t>
  </si>
  <si>
    <t>3.12</t>
  </si>
  <si>
    <t>Gulekšnių įrengimas</t>
  </si>
  <si>
    <t>3.13</t>
  </si>
  <si>
    <t xml:space="preserve">Pereinamųjų plokščių įrengimas </t>
  </si>
  <si>
    <t>3.14</t>
  </si>
  <si>
    <t xml:space="preserve">Išlyginamojo betono sluoksnio ant pereinamųjų plokščių įrengimas </t>
  </si>
  <si>
    <t>3.15</t>
  </si>
  <si>
    <t>3.16</t>
  </si>
  <si>
    <t xml:space="preserve">Hidroizoliacijos ant pereinamųjų plokščių įrengimas </t>
  </si>
  <si>
    <t>3.17</t>
  </si>
  <si>
    <t xml:space="preserve">Apsauginis asfaltbetonio sl. (SMA 5N h=20 mm) ant pereinamųjų plokščių įrengimas </t>
  </si>
  <si>
    <t>3.18</t>
  </si>
  <si>
    <t xml:space="preserve">Pagrindo sluoksnio iš mišinio (0/45 h=90÷270 mm) ant pereinamųjų plokščių įrengimas </t>
  </si>
  <si>
    <t>3.19</t>
  </si>
  <si>
    <t xml:space="preserve">Asfalto pagrindo sl. (AC 22 PN  h=80 mm) ant pereinamųjų plokščių įrengimas </t>
  </si>
  <si>
    <t>3.20</t>
  </si>
  <si>
    <t xml:space="preserve">Asfalto pagrindo sl. (AC 22 PN  h=40÷165 mm) ant pereinamųjų plokščių įrengimas </t>
  </si>
  <si>
    <t>3.21</t>
  </si>
  <si>
    <t>Sluoksnio pagruntavimas</t>
  </si>
  <si>
    <t>3.22</t>
  </si>
  <si>
    <t xml:space="preserve">Asfalto viršutinis sl. (AC 11VN  h=40 mm) ant pereinamųjų plokščių įrengimas </t>
  </si>
  <si>
    <t>3.23</t>
  </si>
  <si>
    <t>Dangos paviršiaus šiurkštinimas skaldyta mineraline medžiaga (2/5)</t>
  </si>
  <si>
    <t>3.24</t>
  </si>
  <si>
    <t>Krantinių atramų matomų paviršių glaistymas ir padengimas apsauginiais dažais</t>
  </si>
  <si>
    <t>3.25</t>
  </si>
  <si>
    <t>Elastomerinių atraminių guolių įrengimas</t>
  </si>
  <si>
    <t>Iš viso skyriuje 3, 
Eur be PVM</t>
  </si>
  <si>
    <t>4. Tarpinės atramos</t>
  </si>
  <si>
    <t>4.1</t>
  </si>
  <si>
    <t>Nuardytų paviršių valymas</t>
  </si>
  <si>
    <t>4.2</t>
  </si>
  <si>
    <t>Atidengtos armatūros padengimas cementine antikorozine danga</t>
  </si>
  <si>
    <t>4.3</t>
  </si>
  <si>
    <t>Kolonos geometrijos atstatymas R4 remontiniu skiediniu</t>
  </si>
  <si>
    <t>Iš viso skyriuje 4, 
Eur be PVM</t>
  </si>
  <si>
    <t>5. Tilto perdanga</t>
  </si>
  <si>
    <t>5.1</t>
  </si>
  <si>
    <t>G/b surenkamos perdangos sijų įrengimas</t>
  </si>
  <si>
    <t>5.2</t>
  </si>
  <si>
    <t>Perdangos sijų lentynų ir monolitinių diafragmų įrengimas</t>
  </si>
  <si>
    <t>5.3</t>
  </si>
  <si>
    <t>5.4</t>
  </si>
  <si>
    <t>Vandens nuleidimo šulinėlių ant tilto D400 kl. įrengimas</t>
  </si>
  <si>
    <t>5.5</t>
  </si>
  <si>
    <t>Vandens surinkimo šulinėlių po danga įrengimas</t>
  </si>
  <si>
    <t>5.6</t>
  </si>
  <si>
    <t>Vandens nuleidimo sistemos įrengimas</t>
  </si>
  <si>
    <t>kompl.</t>
  </si>
  <si>
    <t>5.7</t>
  </si>
  <si>
    <t>Polietileninė drenažinės juostos įrengimas</t>
  </si>
  <si>
    <t>5.8</t>
  </si>
  <si>
    <t>Atitvarų g/b blokų įrengimas</t>
  </si>
  <si>
    <t>5.9</t>
  </si>
  <si>
    <t>Atitvarų blokų hermetizavimas</t>
  </si>
  <si>
    <t>5.10</t>
  </si>
  <si>
    <t>Monolitinių atitvarų blokų ant krantinių atramų ir monolitinių blokų ruožų ties deformaciniais pjūviais įrengimas</t>
  </si>
  <si>
    <t>5.11</t>
  </si>
  <si>
    <t>5.12</t>
  </si>
  <si>
    <t>Išlyginamojo betono sluoksnio ant tilto perdangos įrengimas</t>
  </si>
  <si>
    <t>5.13</t>
  </si>
  <si>
    <t>5.14</t>
  </si>
  <si>
    <t>Hidroizoliacijos ant tilto perdangos įrengimas</t>
  </si>
  <si>
    <t>5.15</t>
  </si>
  <si>
    <t>Apsauginio asfaltbetonio sl. (SMA 5N h=20 mm) ant tilto perdangos įrengimas</t>
  </si>
  <si>
    <t>5.16</t>
  </si>
  <si>
    <t>5.17</t>
  </si>
  <si>
    <t>Asfalto apatinio sl. (AC 16 AN h=40 mm) ant tilto perdangos įrengimas</t>
  </si>
  <si>
    <t>5.18</t>
  </si>
  <si>
    <t>5.19</t>
  </si>
  <si>
    <t>Asfalto viršutinio sl. (AC 11 VN h=40 mm) ant tilto perdangos įrengimas</t>
  </si>
  <si>
    <t>5.20</t>
  </si>
  <si>
    <t>5.21</t>
  </si>
  <si>
    <t>Sandarinimo juostos (tarp asfalto ir atitvarų bloko) įrengimas</t>
  </si>
  <si>
    <t>5.22</t>
  </si>
  <si>
    <t>Vienprofilinio deformacinio pjūvio su gumos intarpu įrengimas</t>
  </si>
  <si>
    <t>5.23</t>
  </si>
  <si>
    <t>Pjūvio uždengimo ties atitvarų blokais įrengimas</t>
  </si>
  <si>
    <t>5.24</t>
  </si>
  <si>
    <t>Apsauginių cinkuotų atitvarų ant atitvarų blokų H1-W2-A (su atšvaistais) įrengimas</t>
  </si>
  <si>
    <t>5.25</t>
  </si>
  <si>
    <t>Perdangos kraštinių sijų fasado ir apačios paviršių padengimas apsaugine danga</t>
  </si>
  <si>
    <t>5.26</t>
  </si>
  <si>
    <t>G/b atitvarų horizontalių ir vertikalių paviršių padengimas elastine chemijai atsparia danga</t>
  </si>
  <si>
    <t>Iš viso skyriuje 5, 
Eur be PVM</t>
  </si>
  <si>
    <t>6. Kūgiai, prieigos prie tilto ir kiti elementai</t>
  </si>
  <si>
    <t>6.1</t>
  </si>
  <si>
    <t>Kūgių atstatymas gerai drenuojančiu gruntu sutankinant</t>
  </si>
  <si>
    <t>6.2</t>
  </si>
  <si>
    <t>Kūgių šlaitų planiravimas</t>
  </si>
  <si>
    <t>6.3</t>
  </si>
  <si>
    <t>Vandens surinkimo sistemos tilto prieigose įrengimas</t>
  </si>
  <si>
    <t>6.4</t>
  </si>
  <si>
    <t>Gatvės bortų ant betono pagrindo (kartu su žemėjančiais bortais) įrengimas</t>
  </si>
  <si>
    <t>6.5</t>
  </si>
  <si>
    <t>Šlaitų tvirtinimo plytelių atrėmimo blokųžvyro pagrindo įrengimas</t>
  </si>
  <si>
    <t>6.6</t>
  </si>
  <si>
    <t>Surenkamų g/b šoninių atrėmimo blokų žvyro pagrindo įrengimo</t>
  </si>
  <si>
    <t>6.7</t>
  </si>
  <si>
    <t>Betoninių plytelių ant  filtracinės užtvarų geotekstilės ir žvyro pagrindo įrengimas sumonolitinant</t>
  </si>
  <si>
    <t>6.8</t>
  </si>
  <si>
    <t>Bermos įrengimas</t>
  </si>
  <si>
    <t>6.9</t>
  </si>
  <si>
    <t>Akmenų metinio prie plytelių atrėmimo blokų upėje įrengimas</t>
  </si>
  <si>
    <t>6.10</t>
  </si>
  <si>
    <t>Kūgio šlaitų tvirtinimo įrengimas užpilant juodžemiu ir užsėjant žole</t>
  </si>
  <si>
    <t>6.11</t>
  </si>
  <si>
    <t>Akmenų ant betono pagrindo įrengimas</t>
  </si>
  <si>
    <t>Iš viso skyriuje 6, 
Eur be PVM</t>
  </si>
  <si>
    <t>7. Melioracijos drenažo žiočių perkėlimas ir atstatymas</t>
  </si>
  <si>
    <t>7.1</t>
  </si>
  <si>
    <t>Melioracijos drenažo žiočių perkėlimas ir atstatymas statybos metu</t>
  </si>
  <si>
    <t>Iš viso skyriuje 7, 
Eur be PVM</t>
  </si>
  <si>
    <t>IŠ VISO ŽINIARAŠTYJE 1, EUR BE PVM</t>
  </si>
  <si>
    <t>DARBŲ KIEKIŲ ŽINIARAŠTIS NR. 2 – SUSISIEKIMO DALIS</t>
  </si>
  <si>
    <t xml:space="preserve">Augalinio grunto pašalinimas h=200mm (sandėliuojant vietoje). </t>
  </si>
  <si>
    <t>2. Esamo kelio konstrukcijos išardymas</t>
  </si>
  <si>
    <t xml:space="preserve">Kelio ženklų su upės pavadinimu ardymas (sandėliuojant vietoje). </t>
  </si>
  <si>
    <t>Asfaltbetonio dangos prieigose išardymas (h=~120mm) ir išvežimas Rangovo pasirinktu atstumu</t>
  </si>
  <si>
    <t>Asfaltbetonio dangos prieigose išardymas (h=~40mm) ir išvežimas Rangovo pasirinktu atstumu</t>
  </si>
  <si>
    <t>Skaldos pagrindo išardymas (h=~500mm) ir išvežimas Rangovo pasirinktu atstumu</t>
  </si>
  <si>
    <t xml:space="preserve">Kelio sankasos viršutinio grunto iškasimas iki silpno grunto  h=~1,1m (sandėliuojant vietoje) </t>
  </si>
  <si>
    <t>Kelio sankasos silpno grunto  (h=~1,4m) iškasimas ir išvežimas  Rangovo pasirinktu atstumu</t>
  </si>
  <si>
    <t>Kelkraščių išardymas (mišrus gruntas,  h=~100 mm) ir išvežimas Rangovo pasirinktu atstumu</t>
  </si>
  <si>
    <t>3. Sankasos įrengimas</t>
  </si>
  <si>
    <t xml:space="preserve">Sankasos apačios supylimas iš esamo grunto </t>
  </si>
  <si>
    <t>3. Sankasos  įrengimas</t>
  </si>
  <si>
    <t>Sankasos viršaus supylimas iš atvežtinio gerai drenuojančio grunto</t>
  </si>
  <si>
    <t>4. Kelio konstrukcijos įrengimas (I dangos konstrukcijos variantas)</t>
  </si>
  <si>
    <t>Apsauginis šalčiui atsparaus grunto sluoksnio (h=480 mm) įrengimas</t>
  </si>
  <si>
    <t>Skaldos pagrindo sluoksnio iš nesurištojo mišinio (0/45 h=200 mm) įrengimas</t>
  </si>
  <si>
    <t>Asfalto pagrindo sl. (AC22 PN, h=80 mm) įrengimas</t>
  </si>
  <si>
    <t>4.4</t>
  </si>
  <si>
    <t>4.5</t>
  </si>
  <si>
    <t>Viršutinio sl. iš mišinio (AC 11 VN, h=40 mm) įrengimas</t>
  </si>
  <si>
    <t>4.6</t>
  </si>
  <si>
    <t>Viršutinio sl. iš mišinio (AC 11 VN, hvid=65 mm) įrengimas</t>
  </si>
  <si>
    <t>4.7</t>
  </si>
  <si>
    <t>Viršutinio sl. iš mišinio (AC 11 VN, hvid=45 mm) įrengimas</t>
  </si>
  <si>
    <t>4.8</t>
  </si>
  <si>
    <t>4. Kelio konstrukcijos įrengimas (II dangos konstrukcijos variantas)</t>
  </si>
  <si>
    <t>Apsauginis šalčiui atsparaus grunto sluoksnio (h=430 mm) įrengimas</t>
  </si>
  <si>
    <t>Žvyro pagrindo sluoksnio iš nesurištojo mišinio (0/45 
h=250 mm) įrengimas</t>
  </si>
  <si>
    <t>5. Kelkraščių ir griovių įrengimas</t>
  </si>
  <si>
    <t>Kelkraščių tvirtinimas skaldažole, pridedant 15% juodžemio, h=100 mm</t>
  </si>
  <si>
    <t>Žemės darbai</t>
  </si>
  <si>
    <t>Griovio dugno tvirtinimas skalda fr. 16/32</t>
  </si>
  <si>
    <t>Griovio dugno tvirtinimas skalda ≥ fr. 24/45</t>
  </si>
  <si>
    <t>Šlaitų planiravimas, užpilant juodžemiu h=100 mm ir apsėjant žole</t>
  </si>
  <si>
    <t>6. Eismo organizavimo priemonių įrengimas</t>
  </si>
  <si>
    <t>Metalinių cinkuotų apsauginių atitvarų H1-W2-A prieigose (su atšvaistais) įrengimas</t>
  </si>
  <si>
    <t>Atitvarų PGK elmentų įrengimas</t>
  </si>
  <si>
    <t>A grupės signalinių stulpelių įrengimas</t>
  </si>
  <si>
    <t>7. Nuovažos įrengimas</t>
  </si>
  <si>
    <t>Žemės iškasimas ir išvežimas Rangovo pasirinktu atstumu</t>
  </si>
  <si>
    <t>7.2</t>
  </si>
  <si>
    <t>Sankasos supylimas (F2 šalčio jautrumo klasės gruntas)</t>
  </si>
  <si>
    <t>7.3</t>
  </si>
  <si>
    <t>Apsauginio šalčiui atsparaus grunto sl. (h=460 mm) įrengimas</t>
  </si>
  <si>
    <t>7.4</t>
  </si>
  <si>
    <t>Skaldos pagrindo sl. (h=200 mm) įrengimas</t>
  </si>
  <si>
    <t>7.5</t>
  </si>
  <si>
    <t>Viršutinio sl. iš mišinio (AC 16 PD, h=60 mm) įrengimas</t>
  </si>
  <si>
    <t>7.6</t>
  </si>
  <si>
    <t>Apsauginio šalčiui atsparaus grunto sl. (h=560 mm) įrengimas</t>
  </si>
  <si>
    <t>7.7</t>
  </si>
  <si>
    <t>Žvyro dangos sl. (h=160 mm) įrengimas</t>
  </si>
  <si>
    <t>8. Baigiamieji darbai</t>
  </si>
  <si>
    <t>8.1</t>
  </si>
  <si>
    <t>Plotų rekultivacija paskleidžiant dirvožemį 
h=200 mm ir apsėjant žole</t>
  </si>
  <si>
    <t>8.2</t>
  </si>
  <si>
    <t>Kelio ženklų atstatymas (su upės pavadinimu)</t>
  </si>
  <si>
    <t>Iš viso skyriuje 8, 
Eur be PVM</t>
  </si>
  <si>
    <t>9. Kiti darbai</t>
  </si>
  <si>
    <t>9.1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</si>
  <si>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</si>
  <si>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9, 
Eur be PVM</t>
  </si>
  <si>
    <t>IŠ VISO ŽINIARAŠTYJE 2, EUR BE PVM</t>
  </si>
  <si>
    <t>DARBŲ KIEKIŲ ŽINIARAŠČIŲ SANTRAUKA</t>
  </si>
  <si>
    <t>Darbų kiekių žin. Nr.</t>
  </si>
  <si>
    <t>Žiniaraščio pavadinimas</t>
  </si>
  <si>
    <t>Vertė, EUR be PVM</t>
  </si>
  <si>
    <t>Konstrukcijų dalis</t>
  </si>
  <si>
    <t>Susisiekimo dalis</t>
  </si>
  <si>
    <t>Vertės į pasiūlymo formą</t>
  </si>
  <si>
    <t>Iš viso žiniaraščiuose (Eur be PVM):</t>
  </si>
  <si>
    <t>Žiniaraščio priedas</t>
  </si>
  <si>
    <r>
      <t xml:space="preserve">Vieneto kaina, Eur be PVM  </t>
    </r>
    <r>
      <rPr>
        <b/>
        <sz val="11"/>
        <color rgb="FFFF0000"/>
        <rFont val="Arial"/>
        <family val="2"/>
        <charset val="186"/>
      </rPr>
      <t>(pildo Teikėjas)</t>
    </r>
  </si>
  <si>
    <r>
      <t xml:space="preserve">Metalinių turėklų išardymas ir išvežimas į Užsakovo nurodytą vietą </t>
    </r>
    <r>
      <rPr>
        <i/>
        <sz val="11"/>
        <rFont val="Arial"/>
        <family val="2"/>
        <charset val="186"/>
      </rPr>
      <t>(žiūrėti žiniaraščio priedą dėl išvežimo</t>
    </r>
    <r>
      <rPr>
        <sz val="11"/>
        <rFont val="Arial"/>
        <family val="2"/>
        <charset val="186"/>
      </rPr>
      <t>)</t>
    </r>
  </si>
  <si>
    <r>
      <t>Metalinio vamzdžio ir jo tvirtinimo detalių  išardymas ir išvežimas į Užsakovo nurodytą vietą (</t>
    </r>
    <r>
      <rPr>
        <i/>
        <sz val="11"/>
        <rFont val="Arial"/>
        <family val="2"/>
        <charset val="186"/>
      </rPr>
      <t>žiūrėti žiniaraščio priedą dėl išvežimo</t>
    </r>
    <r>
      <rPr>
        <sz val="11"/>
        <rFont val="Arial"/>
        <family val="2"/>
        <charset val="186"/>
      </rPr>
      <t>)</t>
    </r>
  </si>
  <si>
    <r>
      <t>Sustiprintos kolonos plieno plokštelėmis ir kampuočiais išardymas ir išvežimas į Užsakovo nurodytą vietą (</t>
    </r>
    <r>
      <rPr>
        <i/>
        <sz val="11"/>
        <rFont val="Arial"/>
        <family val="2"/>
        <charset val="186"/>
      </rPr>
      <t>žiūrėti žiniaraščio priedą dėl išvežimo</t>
    </r>
    <r>
      <rPr>
        <sz val="11"/>
        <rFont val="Arial"/>
        <family val="2"/>
        <charset val="186"/>
      </rPr>
      <t>)</t>
    </r>
  </si>
  <si>
    <r>
      <t>Kelio ženklų ardymas (vertikalinio ženklinimo) ir išvežimas į Užsakovo nurodytą vietą (</t>
    </r>
    <r>
      <rPr>
        <i/>
        <sz val="11"/>
        <color theme="1"/>
        <rFont val="Arial"/>
        <family val="2"/>
        <charset val="186"/>
      </rPr>
      <t>žiūrėti žiniaraščio priedą dėl išvežimo</t>
    </r>
    <r>
      <rPr>
        <sz val="11"/>
        <color theme="1"/>
        <rFont val="Arial"/>
        <family val="2"/>
        <charset val="186"/>
      </rPr>
      <t>)</t>
    </r>
  </si>
  <si>
    <r>
      <t>Kelio ženklų ardymas (draudžiamieji ženklai) ir išvežimas į Užsakovo nurodytą vietą (</t>
    </r>
    <r>
      <rPr>
        <i/>
        <sz val="11"/>
        <rFont val="Arial"/>
        <family val="2"/>
        <charset val="186"/>
      </rPr>
      <t>žiūrėti žiniaraščio priedą dėl išvežimo</t>
    </r>
    <r>
      <rPr>
        <sz val="11"/>
        <rFont val="Arial"/>
        <family val="2"/>
        <charset val="186"/>
      </rPr>
      <t>)</t>
    </r>
  </si>
  <si>
    <r>
      <rPr>
        <b/>
        <sz val="11"/>
        <color rgb="FFFF0000"/>
        <rFont val="Arial"/>
        <family val="2"/>
        <charset val="186"/>
      </rPr>
      <t xml:space="preserve">Pastaba: </t>
    </r>
    <r>
      <rPr>
        <sz val="11"/>
        <color rgb="FFFF0000"/>
        <rFont val="Arial"/>
        <family val="2"/>
        <charset val="186"/>
      </rPr>
      <t>Teikėjas pildo pasirinktinai I arba II dangos konstrukcijos variantą</t>
    </r>
  </si>
  <si>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r>
  </si>
  <si>
    <r>
      <rPr>
        <b/>
        <sz val="10"/>
        <rFont val="Arial"/>
        <family val="2"/>
        <charset val="186"/>
      </rPr>
      <t>Sandėliavimo medžiagos</t>
    </r>
    <r>
      <rPr>
        <sz val="10"/>
        <rFont val="Arial"/>
        <family val="2"/>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Arial"/>
        <family val="2"/>
        <charset val="186"/>
      </rPr>
      <t xml:space="preserve"> AB „Kelių priežiūra“ Panevėžio kelių tarnybos Panevėžio meistrijos Karsakiškio gamybinė bazė, Kakūnų k., Karsakiškio sen., Panevėžio r.</t>
    </r>
    <r>
      <rPr>
        <sz val="10"/>
        <rFont val="Arial"/>
        <family val="2"/>
        <charset val="186"/>
      </rPr>
      <t xml:space="preserve">
Į sandėliavimo vietas turi būti gabenami </t>
    </r>
    <r>
      <rPr>
        <b/>
        <sz val="10"/>
        <rFont val="Arial"/>
        <family val="2"/>
        <charset val="186"/>
      </rPr>
      <t>metaliniai</t>
    </r>
    <r>
      <rPr>
        <sz val="10"/>
        <rFont val="Arial"/>
        <family val="2"/>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</si>
  <si>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Arial"/>
        <family val="2"/>
        <charset val="186"/>
      </rPr>
      <t>Negrąžinamos medžiagos</t>
    </r>
    <r>
      <rPr>
        <sz val="10"/>
        <rFont val="Arial"/>
        <family val="2"/>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</si>
  <si>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Arial"/>
        <family val="2"/>
        <charset val="186"/>
      </rPr>
      <t>Statybinės atliekos</t>
    </r>
    <r>
      <rPr>
        <sz val="10"/>
        <rFont val="Arial"/>
        <family val="2"/>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</si>
</sst>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sz val="10"/>
      <name val="Arial"/>
      <family val="2"/>
      <charset val="186"/>
    </font>
    <font>
      <sz val="11"/>
      <color theme="1"/>
      <name val="Calibri"/>
      <family val="2"/>
      <scheme val="minor"/>
    </font>
    <font>
      <sz val="8"/>
      <name val="Calibri"/>
      <family val="2"/>
      <charset val="186"/>
      <scheme val="minor"/>
    </font>
    <font>
      <b/>
      <sz val="16"/>
      <color theme="1"/>
      <name val="Arial"/>
      <family val="2"/>
      <charset val="186"/>
    </font>
    <font>
      <b/>
      <sz val="16"/>
      <color rgb="FFFF0000"/>
      <name val="Arial"/>
      <family val="2"/>
      <charset val="186"/>
    </font>
    <font>
      <sz val="11"/>
      <color rgb="FFFF0000"/>
      <name val="Arial"/>
      <family val="2"/>
      <charset val="186"/>
    </font>
    <font>
      <sz val="11"/>
      <color theme="1"/>
      <name val="Arial"/>
      <family val="2"/>
      <charset val="186"/>
    </font>
    <font>
      <b/>
      <sz val="11"/>
      <color rgb="FF000000"/>
      <name val="Arial"/>
      <family val="2"/>
      <charset val="186"/>
    </font>
    <font>
      <b/>
      <sz val="11"/>
      <color rgb="FFFF0000"/>
      <name val="Arial"/>
      <family val="2"/>
      <charset val="186"/>
    </font>
    <font>
      <i/>
      <sz val="11"/>
      <name val="Arial"/>
      <family val="2"/>
      <charset val="186"/>
    </font>
    <font>
      <sz val="11"/>
      <name val="Arial"/>
      <family val="2"/>
      <charset val="186"/>
    </font>
    <font>
      <b/>
      <sz val="11"/>
      <name val="Arial"/>
      <family val="2"/>
      <charset val="186"/>
    </font>
    <font>
      <b/>
      <sz val="11"/>
      <color theme="1"/>
      <name val="Arial"/>
      <family val="2"/>
      <charset val="186"/>
    </font>
    <font>
      <sz val="11"/>
      <color rgb="FF000000"/>
      <name val="Arial"/>
      <family val="2"/>
      <charset val="186"/>
    </font>
    <font>
      <i/>
      <sz val="11"/>
      <color theme="1"/>
      <name val="Arial"/>
      <family val="2"/>
      <charset val="186"/>
    </font>
    <font>
      <b/>
      <sz val="10"/>
      <name val="Arial"/>
      <family val="2"/>
      <charset val="186"/>
    </font>
    <font>
      <i/>
      <sz val="10"/>
      <name val="Arial"/>
      <family val="2"/>
      <charset val="186"/>
    </font>
    <font>
      <b/>
      <i/>
      <sz val="10"/>
      <name val="Arial"/>
      <family val="2"/>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 fillId="0" borderId="0"/>
    <xf numFmtId="0" fontId="3" fillId="0" borderId="0"/>
  </cellStyleXfs>
  <cellXfs count="161">
    <xf numFmtId="0" fontId="0" fillId="0" borderId="0" xfId="0"/>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7" fillId="0" borderId="0" xfId="0" applyFont="1" applyProtection="1">
      <protection locked="0"/>
    </xf>
    <xf numFmtId="0" fontId="8" fillId="0" borderId="0" xfId="0" applyFont="1" applyProtection="1">
      <protection locked="0"/>
    </xf>
    <xf numFmtId="0" fontId="9" fillId="0" borderId="0" xfId="1" applyFont="1" applyAlignment="1" applyProtection="1">
      <alignment horizontal="center" vertical="center" wrapText="1"/>
    </xf>
    <xf numFmtId="2" fontId="9" fillId="0" borderId="0" xfId="1" applyNumberFormat="1" applyFont="1" applyAlignment="1" applyProtection="1">
      <alignment horizontal="center" vertical="center" wrapText="1"/>
    </xf>
    <xf numFmtId="0" fontId="9" fillId="3" borderId="7"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0" borderId="5" xfId="2" applyFont="1" applyBorder="1" applyAlignment="1" applyProtection="1">
      <alignment horizontal="center" vertical="center" wrapText="1"/>
    </xf>
    <xf numFmtId="2" fontId="9" fillId="0" borderId="5" xfId="2" applyNumberFormat="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49" fontId="11" fillId="0" borderId="3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2" fontId="12" fillId="0" borderId="2" xfId="0" applyNumberFormat="1" applyFont="1" applyBorder="1" applyAlignment="1">
      <alignment horizontal="center" vertical="center"/>
    </xf>
    <xf numFmtId="4" fontId="13" fillId="4" borderId="2" xfId="3" applyNumberFormat="1" applyFont="1" applyFill="1" applyBorder="1" applyAlignment="1" applyProtection="1">
      <alignment horizontal="center" vertical="center" wrapText="1"/>
      <protection locked="0"/>
    </xf>
    <xf numFmtId="4" fontId="12" fillId="0" borderId="3" xfId="0" applyNumberFormat="1" applyFont="1" applyBorder="1" applyAlignment="1">
      <alignment horizontal="center" vertical="center" wrapText="1"/>
    </xf>
    <xf numFmtId="49" fontId="11" fillId="0" borderId="35"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xf>
    <xf numFmtId="4" fontId="13" fillId="4" borderId="1" xfId="3" applyNumberFormat="1" applyFont="1" applyFill="1" applyBorder="1" applyAlignment="1" applyProtection="1">
      <alignment horizontal="center" vertical="center" wrapText="1"/>
      <protection locked="0"/>
    </xf>
    <xf numFmtId="4" fontId="12" fillId="0" borderId="4"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49" fontId="11" fillId="0" borderId="37"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2" fillId="0" borderId="5" xfId="0" applyNumberFormat="1" applyFont="1" applyBorder="1" applyAlignment="1">
      <alignment horizontal="left" vertical="center" wrapText="1"/>
    </xf>
    <xf numFmtId="49" fontId="12" fillId="0" borderId="5" xfId="0" applyNumberFormat="1" applyFont="1" applyBorder="1" applyAlignment="1">
      <alignment horizontal="center" vertical="center" wrapText="1"/>
    </xf>
    <xf numFmtId="2" fontId="12" fillId="0" borderId="5" xfId="0" applyNumberFormat="1" applyFont="1" applyBorder="1" applyAlignment="1">
      <alignment horizontal="center" vertical="center"/>
    </xf>
    <xf numFmtId="4" fontId="13" fillId="4" borderId="5" xfId="3" applyNumberFormat="1" applyFont="1" applyFill="1" applyBorder="1" applyAlignment="1" applyProtection="1">
      <alignment horizontal="center" vertical="center" wrapText="1"/>
      <protection locked="0"/>
    </xf>
    <xf numFmtId="4" fontId="12" fillId="0" borderId="6" xfId="0" applyNumberFormat="1" applyFont="1" applyBorder="1" applyAlignment="1">
      <alignment horizontal="center" vertical="center" wrapText="1"/>
    </xf>
    <xf numFmtId="4" fontId="13" fillId="0" borderId="41" xfId="0" applyNumberFormat="1" applyFont="1" applyBorder="1" applyAlignment="1" applyProtection="1">
      <alignment horizontal="center" vertical="center" wrapText="1"/>
      <protection locked="0"/>
    </xf>
    <xf numFmtId="4" fontId="14" fillId="0" borderId="11" xfId="0" applyNumberFormat="1" applyFont="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protection locked="0"/>
    </xf>
    <xf numFmtId="0" fontId="7" fillId="0" borderId="0" xfId="0" applyFont="1" applyAlignment="1" applyProtection="1">
      <alignment wrapText="1"/>
      <protection locked="0"/>
    </xf>
    <xf numFmtId="0" fontId="8" fillId="0" borderId="0" xfId="0" applyFont="1" applyAlignment="1" applyProtection="1">
      <alignment wrapText="1"/>
      <protection locked="0"/>
    </xf>
    <xf numFmtId="164" fontId="12" fillId="4" borderId="1" xfId="0" applyNumberFormat="1"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164" fontId="12" fillId="4" borderId="19"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49" fontId="11" fillId="0" borderId="15" xfId="0" applyNumberFormat="1" applyFont="1" applyBorder="1" applyAlignment="1">
      <alignment horizontal="center" vertical="center" wrapText="1"/>
    </xf>
    <xf numFmtId="0" fontId="15"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164" fontId="12" fillId="4" borderId="32" xfId="0" applyNumberFormat="1" applyFont="1" applyFill="1" applyBorder="1" applyAlignment="1" applyProtection="1">
      <alignment horizontal="center" vertical="center"/>
      <protection locked="0"/>
    </xf>
    <xf numFmtId="4" fontId="13" fillId="0" borderId="9" xfId="0" applyNumberFormat="1" applyFont="1" applyBorder="1" applyAlignment="1" applyProtection="1">
      <alignment horizontal="center" vertical="center" wrapText="1"/>
      <protection locked="0"/>
    </xf>
    <xf numFmtId="4" fontId="13" fillId="4" borderId="2" xfId="4" applyNumberFormat="1" applyFont="1" applyFill="1" applyBorder="1" applyAlignment="1" applyProtection="1">
      <alignment horizontal="center" vertical="center" wrapText="1"/>
      <protection locked="0"/>
    </xf>
    <xf numFmtId="4" fontId="13" fillId="4" borderId="1" xfId="4" applyNumberFormat="1" applyFont="1" applyFill="1" applyBorder="1" applyAlignment="1" applyProtection="1">
      <alignment horizontal="center" vertical="center" wrapText="1"/>
      <protection locked="0"/>
    </xf>
    <xf numFmtId="49" fontId="12" fillId="0" borderId="17" xfId="0" applyNumberFormat="1" applyFont="1" applyBorder="1" applyAlignment="1">
      <alignment horizontal="left" vertical="center" wrapText="1"/>
    </xf>
    <xf numFmtId="2" fontId="15" fillId="0" borderId="1" xfId="0" applyNumberFormat="1" applyFont="1" applyBorder="1" applyAlignment="1">
      <alignment horizontal="center" vertical="center" wrapText="1"/>
    </xf>
    <xf numFmtId="4" fontId="13" fillId="4" borderId="19" xfId="4" applyNumberFormat="1" applyFont="1" applyFill="1" applyBorder="1" applyAlignment="1" applyProtection="1">
      <alignment horizontal="center" vertical="center" wrapText="1"/>
      <protection locked="0"/>
    </xf>
    <xf numFmtId="4" fontId="13" fillId="4" borderId="32" xfId="4" applyNumberFormat="1" applyFont="1" applyFill="1" applyBorder="1" applyAlignment="1" applyProtection="1">
      <alignment horizontal="center" vertical="center" wrapText="1"/>
      <protection locked="0"/>
    </xf>
    <xf numFmtId="4" fontId="12" fillId="0" borderId="31" xfId="0" applyNumberFormat="1" applyFont="1" applyBorder="1" applyAlignment="1">
      <alignment horizontal="center" vertical="center" wrapText="1"/>
    </xf>
    <xf numFmtId="0" fontId="7" fillId="0" borderId="21" xfId="0" applyFont="1" applyBorder="1" applyAlignment="1" applyProtection="1">
      <alignment vertical="center" wrapText="1"/>
      <protection locked="0"/>
    </xf>
    <xf numFmtId="49" fontId="12" fillId="0" borderId="33" xfId="0" applyNumberFormat="1" applyFont="1" applyBorder="1" applyAlignment="1">
      <alignment horizontal="left" vertical="center" wrapText="1"/>
    </xf>
    <xf numFmtId="49" fontId="12" fillId="0" borderId="25" xfId="0" applyNumberFormat="1" applyFont="1" applyBorder="1" applyAlignment="1">
      <alignment horizontal="left" vertical="center" wrapText="1"/>
    </xf>
    <xf numFmtId="0" fontId="15" fillId="0" borderId="5" xfId="0" applyFont="1" applyBorder="1" applyAlignment="1">
      <alignment horizontal="center" vertical="center"/>
    </xf>
    <xf numFmtId="2" fontId="15" fillId="0" borderId="5" xfId="0" applyNumberFormat="1" applyFont="1" applyBorder="1" applyAlignment="1">
      <alignment horizontal="center" vertical="center" wrapText="1"/>
    </xf>
    <xf numFmtId="4" fontId="13" fillId="4" borderId="26" xfId="4" applyNumberFormat="1" applyFont="1" applyFill="1" applyBorder="1" applyAlignment="1" applyProtection="1">
      <alignment horizontal="center" vertical="center" wrapText="1"/>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4" fontId="12" fillId="4" borderId="5" xfId="0" applyNumberFormat="1" applyFont="1" applyFill="1" applyBorder="1" applyAlignment="1" applyProtection="1">
      <alignment horizontal="center" vertical="center" wrapText="1"/>
      <protection locked="0"/>
    </xf>
    <xf numFmtId="2" fontId="15" fillId="0" borderId="1" xfId="0" applyNumberFormat="1" applyFont="1" applyBorder="1" applyAlignment="1">
      <alignment horizontal="center" vertical="center"/>
    </xf>
    <xf numFmtId="0" fontId="15" fillId="0" borderId="1" xfId="0" applyFont="1" applyBorder="1" applyAlignment="1">
      <alignment vertical="center"/>
    </xf>
    <xf numFmtId="0" fontId="15" fillId="0" borderId="0" xfId="0" applyFont="1" applyAlignment="1">
      <alignment vertical="center" wrapText="1"/>
    </xf>
    <xf numFmtId="2" fontId="15" fillId="0" borderId="5" xfId="0" applyNumberFormat="1" applyFont="1" applyBorder="1" applyAlignment="1">
      <alignment horizontal="center" vertical="center"/>
    </xf>
    <xf numFmtId="0" fontId="7" fillId="0" borderId="0" xfId="0" applyFont="1" applyAlignment="1" applyProtection="1">
      <alignment vertical="center" wrapText="1"/>
      <protection locked="0"/>
    </xf>
    <xf numFmtId="0" fontId="8" fillId="0" borderId="34" xfId="0" applyFont="1" applyBorder="1" applyAlignment="1" applyProtection="1">
      <alignment wrapText="1"/>
      <protection locked="0"/>
    </xf>
    <xf numFmtId="4" fontId="13" fillId="4" borderId="5" xfId="4" applyNumberFormat="1" applyFont="1" applyFill="1" applyBorder="1" applyAlignment="1" applyProtection="1">
      <alignment horizontal="center" vertical="center" wrapText="1"/>
      <protection locked="0"/>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2" fillId="0" borderId="39" xfId="0" applyNumberFormat="1" applyFont="1" applyBorder="1" applyAlignment="1">
      <alignment horizontal="left" vertical="center" wrapText="1"/>
    </xf>
    <xf numFmtId="0" fontId="15" fillId="0" borderId="10" xfId="0" applyFont="1" applyBorder="1" applyAlignment="1">
      <alignment horizontal="center" vertical="center"/>
    </xf>
    <xf numFmtId="2" fontId="15" fillId="0" borderId="10" xfId="0" applyNumberFormat="1" applyFont="1" applyBorder="1" applyAlignment="1">
      <alignment horizontal="center" vertical="center"/>
    </xf>
    <xf numFmtId="4" fontId="13" fillId="4" borderId="10" xfId="4" applyNumberFormat="1" applyFont="1" applyFill="1" applyBorder="1" applyAlignment="1" applyProtection="1">
      <alignment horizontal="center" vertical="center" wrapText="1"/>
      <protection locked="0"/>
    </xf>
    <xf numFmtId="4" fontId="12" fillId="0" borderId="11" xfId="0" applyNumberFormat="1" applyFont="1" applyBorder="1" applyAlignment="1">
      <alignment horizontal="center" vertical="center" wrapText="1"/>
    </xf>
    <xf numFmtId="0" fontId="13" fillId="0" borderId="0" xfId="4" applyFont="1" applyAlignment="1">
      <alignment vertical="center" wrapText="1"/>
    </xf>
    <xf numFmtId="0" fontId="13" fillId="0" borderId="0" xfId="4" applyFont="1" applyAlignment="1">
      <alignment vertical="center"/>
    </xf>
    <xf numFmtId="2" fontId="13" fillId="0" borderId="0" xfId="4" applyNumberFormat="1" applyFont="1" applyAlignment="1">
      <alignment vertical="center"/>
    </xf>
    <xf numFmtId="0" fontId="13" fillId="0" borderId="22" xfId="3" applyFont="1" applyBorder="1" applyAlignment="1">
      <alignment horizontal="center" vertical="center" wrapText="1"/>
    </xf>
    <xf numFmtId="4" fontId="13" fillId="0" borderId="38" xfId="3" applyNumberFormat="1" applyFont="1" applyBorder="1" applyAlignment="1">
      <alignment horizontal="center" vertical="center" wrapText="1"/>
    </xf>
    <xf numFmtId="4" fontId="14" fillId="0" borderId="0" xfId="0" applyNumberFormat="1" applyFont="1" applyAlignment="1" applyProtection="1">
      <alignment horizontal="center" vertical="center"/>
      <protection locked="0"/>
    </xf>
    <xf numFmtId="4" fontId="13" fillId="0" borderId="0" xfId="4" applyNumberFormat="1" applyFont="1" applyAlignment="1">
      <alignment horizontal="right" vertical="center" wrapText="1"/>
    </xf>
    <xf numFmtId="4" fontId="13" fillId="0" borderId="0" xfId="4" applyNumberFormat="1" applyFont="1" applyAlignment="1">
      <alignment horizontal="right" vertical="center"/>
    </xf>
    <xf numFmtId="2" fontId="13" fillId="0" borderId="0" xfId="4" applyNumberFormat="1" applyFont="1" applyAlignment="1">
      <alignment horizontal="right" vertical="center"/>
    </xf>
    <xf numFmtId="4" fontId="13" fillId="0" borderId="0" xfId="3" applyNumberFormat="1" applyFont="1" applyAlignment="1">
      <alignment horizontal="center" vertical="center" wrapText="1"/>
    </xf>
    <xf numFmtId="0" fontId="8" fillId="0" borderId="0" xfId="0" applyFont="1" applyAlignment="1">
      <alignment wrapText="1"/>
    </xf>
    <xf numFmtId="0" fontId="8" fillId="0" borderId="0" xfId="0" applyFont="1" applyAlignment="1">
      <alignment vertical="center" wrapText="1"/>
    </xf>
    <xf numFmtId="0" fontId="8" fillId="0" borderId="0" xfId="0" applyFont="1"/>
    <xf numFmtId="2" fontId="8" fillId="0" borderId="0" xfId="0" applyNumberFormat="1" applyFont="1"/>
    <xf numFmtId="0" fontId="8" fillId="0" borderId="0" xfId="0" applyFont="1" applyAlignment="1" applyProtection="1">
      <alignment horizontal="center" vertical="center"/>
      <protection locked="0"/>
    </xf>
    <xf numFmtId="0" fontId="9" fillId="0" borderId="15" xfId="2" applyFont="1" applyBorder="1" applyAlignment="1" applyProtection="1">
      <alignment horizontal="center" vertical="center" wrapText="1"/>
    </xf>
    <xf numFmtId="2" fontId="9" fillId="0" borderId="15" xfId="2" applyNumberFormat="1" applyFont="1" applyBorder="1" applyAlignment="1" applyProtection="1">
      <alignment horizontal="center" vertical="center" wrapText="1"/>
    </xf>
    <xf numFmtId="0" fontId="9" fillId="0" borderId="15" xfId="1" applyFont="1" applyBorder="1" applyAlignment="1" applyProtection="1">
      <alignment horizontal="center" vertical="center" wrapText="1"/>
    </xf>
    <xf numFmtId="0" fontId="9" fillId="0" borderId="31" xfId="1" applyFont="1" applyBorder="1" applyAlignment="1" applyProtection="1">
      <alignment horizontal="center" vertical="center" wrapText="1"/>
    </xf>
    <xf numFmtId="49" fontId="12" fillId="0" borderId="10" xfId="0" applyNumberFormat="1" applyFont="1" applyBorder="1" applyAlignment="1">
      <alignment horizontal="left" vertical="center" wrapText="1"/>
    </xf>
    <xf numFmtId="0" fontId="8" fillId="0" borderId="10" xfId="0" applyFont="1" applyBorder="1" applyAlignment="1">
      <alignment horizontal="center" vertical="center"/>
    </xf>
    <xf numFmtId="2" fontId="8" fillId="0" borderId="10" xfId="0" applyNumberFormat="1" applyFont="1" applyBorder="1" applyAlignment="1">
      <alignment horizontal="center" vertical="center"/>
    </xf>
    <xf numFmtId="4" fontId="13" fillId="4" borderId="10" xfId="3" applyNumberFormat="1" applyFont="1" applyFill="1" applyBorder="1" applyAlignment="1" applyProtection="1">
      <alignment horizontal="center" vertical="center" wrapText="1"/>
      <protection locked="0"/>
    </xf>
    <xf numFmtId="49" fontId="11" fillId="0" borderId="30"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49" fontId="12" fillId="0" borderId="27" xfId="0" applyNumberFormat="1" applyFont="1" applyBorder="1" applyAlignment="1">
      <alignment horizontal="left" vertical="center" wrapText="1"/>
    </xf>
    <xf numFmtId="0" fontId="8" fillId="0" borderId="20" xfId="0" applyFont="1" applyBorder="1" applyAlignment="1">
      <alignment horizontal="center" vertical="center"/>
    </xf>
    <xf numFmtId="2" fontId="8" fillId="0" borderId="20" xfId="0" applyNumberFormat="1" applyFont="1" applyBorder="1" applyAlignment="1">
      <alignment horizontal="center" vertical="center" wrapText="1"/>
    </xf>
    <xf numFmtId="164" fontId="12" fillId="4" borderId="28" xfId="0" applyNumberFormat="1" applyFont="1" applyFill="1" applyBorder="1" applyAlignment="1" applyProtection="1">
      <alignment horizontal="center" vertical="center"/>
      <protection locked="0"/>
    </xf>
    <xf numFmtId="4" fontId="12" fillId="0" borderId="24"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left" vertical="center" wrapText="1"/>
    </xf>
    <xf numFmtId="164" fontId="12" fillId="4" borderId="5" xfId="0" applyNumberFormat="1" applyFont="1" applyFill="1" applyBorder="1" applyAlignment="1" applyProtection="1">
      <alignment horizontal="center" vertical="center"/>
      <protection locked="0"/>
    </xf>
    <xf numFmtId="49" fontId="12" fillId="0" borderId="16" xfId="0" applyNumberFormat="1" applyFont="1" applyBorder="1" applyAlignment="1">
      <alignment horizontal="left" vertical="center" wrapText="1"/>
    </xf>
    <xf numFmtId="0" fontId="8" fillId="0" borderId="2" xfId="0" applyFont="1" applyBorder="1" applyAlignment="1">
      <alignment horizontal="center" vertical="center"/>
    </xf>
    <xf numFmtId="2" fontId="8" fillId="0" borderId="2" xfId="0" applyNumberFormat="1" applyFont="1" applyBorder="1" applyAlignment="1">
      <alignment horizontal="center" vertical="center" wrapText="1"/>
    </xf>
    <xf numFmtId="4" fontId="13" fillId="4" borderId="18" xfId="4" applyNumberFormat="1" applyFont="1" applyFill="1" applyBorder="1" applyAlignment="1" applyProtection="1">
      <alignment horizontal="center" vertical="center" wrapText="1"/>
      <protection locked="0"/>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0" fontId="7" fillId="0" borderId="13" xfId="0" applyFont="1" applyBorder="1" applyAlignment="1" applyProtection="1">
      <alignment horizontal="center" vertical="center" wrapText="1"/>
      <protection locked="0"/>
    </xf>
    <xf numFmtId="2" fontId="8" fillId="0" borderId="1" xfId="0" applyNumberFormat="1" applyFont="1" applyBorder="1" applyAlignment="1">
      <alignment horizontal="center" vertical="center"/>
    </xf>
    <xf numFmtId="0" fontId="7" fillId="0" borderId="14" xfId="0" applyFont="1" applyBorder="1" applyAlignment="1" applyProtection="1">
      <alignment horizontal="center" vertical="center" wrapText="1"/>
      <protection locked="0"/>
    </xf>
    <xf numFmtId="49" fontId="11" fillId="0" borderId="40" xfId="0" applyNumberFormat="1" applyFont="1" applyBorder="1" applyAlignment="1">
      <alignment horizontal="center" vertical="center" wrapText="1"/>
    </xf>
    <xf numFmtId="2" fontId="8" fillId="0" borderId="5" xfId="0" applyNumberFormat="1" applyFont="1" applyBorder="1" applyAlignment="1">
      <alignment horizontal="center" vertical="center"/>
    </xf>
    <xf numFmtId="0" fontId="8" fillId="0" borderId="23" xfId="0" applyFont="1" applyBorder="1" applyAlignment="1">
      <alignment horizontal="center" vertical="center"/>
    </xf>
    <xf numFmtId="2" fontId="8" fillId="0" borderId="23" xfId="0" applyNumberFormat="1" applyFont="1" applyBorder="1" applyAlignment="1">
      <alignment horizontal="center" vertical="center"/>
    </xf>
    <xf numFmtId="4" fontId="13" fillId="4" borderId="28" xfId="4" applyNumberFormat="1" applyFont="1" applyFill="1" applyBorder="1" applyAlignment="1" applyProtection="1">
      <alignment horizontal="center" vertical="center" wrapText="1"/>
      <protection locked="0"/>
    </xf>
    <xf numFmtId="49" fontId="12" fillId="0" borderId="15" xfId="0" applyNumberFormat="1" applyFont="1" applyBorder="1" applyAlignment="1">
      <alignment horizontal="left" vertical="center" wrapText="1"/>
    </xf>
    <xf numFmtId="0" fontId="8" fillId="0" borderId="15" xfId="0" applyFont="1" applyBorder="1" applyAlignment="1">
      <alignment horizontal="center" vertical="center"/>
    </xf>
    <xf numFmtId="2" fontId="8" fillId="0" borderId="15" xfId="0" applyNumberFormat="1" applyFont="1" applyBorder="1" applyAlignment="1">
      <alignment horizontal="center" vertical="center"/>
    </xf>
    <xf numFmtId="0" fontId="8" fillId="0" borderId="29" xfId="0" applyFont="1" applyBorder="1" applyAlignment="1" applyProtection="1">
      <alignment wrapText="1"/>
      <protection locked="0"/>
    </xf>
    <xf numFmtId="4" fontId="12" fillId="4" borderId="18" xfId="0" applyNumberFormat="1" applyFont="1" applyFill="1" applyBorder="1" applyAlignment="1" applyProtection="1">
      <alignment horizontal="center" vertical="center" wrapText="1"/>
      <protection locked="0"/>
    </xf>
    <xf numFmtId="4" fontId="12" fillId="4" borderId="19" xfId="0" applyNumberFormat="1" applyFont="1" applyFill="1" applyBorder="1" applyAlignment="1" applyProtection="1">
      <alignment horizontal="center" vertical="center" wrapText="1"/>
      <protection locked="0"/>
    </xf>
    <xf numFmtId="4" fontId="12" fillId="4" borderId="26" xfId="0" applyNumberFormat="1" applyFont="1" applyFill="1" applyBorder="1" applyAlignment="1" applyProtection="1">
      <alignment horizontal="center" vertical="center" wrapText="1"/>
      <protection locked="0"/>
    </xf>
    <xf numFmtId="2" fontId="8" fillId="0" borderId="23" xfId="0" applyNumberFormat="1" applyFont="1" applyBorder="1" applyAlignment="1">
      <alignment horizontal="center" vertical="center" wrapText="1"/>
    </xf>
    <xf numFmtId="4" fontId="12" fillId="4" borderId="28" xfId="0" applyNumberFormat="1" applyFont="1" applyFill="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49" fontId="11" fillId="0" borderId="10" xfId="4" applyNumberFormat="1" applyFont="1" applyBorder="1" applyAlignment="1">
      <alignment horizontal="center" vertical="center" wrapText="1"/>
    </xf>
    <xf numFmtId="0" fontId="12" fillId="0" borderId="10" xfId="4" applyFont="1" applyBorder="1" applyAlignment="1">
      <alignment horizontal="left" vertical="center" wrapText="1"/>
    </xf>
    <xf numFmtId="0" fontId="12" fillId="0" borderId="10" xfId="0" applyFont="1" applyBorder="1" applyAlignment="1">
      <alignment horizontal="center" vertical="center" wrapText="1"/>
    </xf>
    <xf numFmtId="2" fontId="12" fillId="0" borderId="10" xfId="0" applyNumberFormat="1" applyFont="1" applyBorder="1" applyAlignment="1">
      <alignment horizontal="center" vertical="center" wrapText="1"/>
    </xf>
    <xf numFmtId="4" fontId="12" fillId="4" borderId="10" xfId="4" applyNumberFormat="1" applyFont="1" applyFill="1" applyBorder="1" applyAlignment="1" applyProtection="1">
      <alignment horizontal="center" vertical="center" wrapText="1"/>
      <protection locked="0"/>
    </xf>
    <xf numFmtId="0" fontId="13" fillId="0" borderId="12" xfId="3" applyFont="1" applyBorder="1" applyAlignment="1">
      <alignment horizontal="center" vertical="center" wrapText="1"/>
    </xf>
    <xf numFmtId="4" fontId="13" fillId="0" borderId="11" xfId="3" applyNumberFormat="1" applyFont="1" applyBorder="1" applyAlignment="1">
      <alignment horizontal="center" vertical="center" wrapText="1"/>
    </xf>
    <xf numFmtId="0" fontId="14" fillId="2" borderId="1"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xf>
    <xf numFmtId="0" fontId="1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4" fontId="2" fillId="0" borderId="1" xfId="0" applyNumberFormat="1" applyFont="1" applyBorder="1" applyAlignment="1">
      <alignment horizontal="center" vertical="center"/>
    </xf>
    <xf numFmtId="0" fontId="17" fillId="0" borderId="1" xfId="0" applyFont="1" applyBorder="1" applyAlignment="1">
      <alignment horizontal="right" vertical="center"/>
    </xf>
    <xf numFmtId="4" fontId="17" fillId="0" borderId="1" xfId="0" applyNumberFormat="1" applyFont="1" applyBorder="1" applyAlignment="1">
      <alignment horizontal="center" vertical="center"/>
    </xf>
    <xf numFmtId="0" fontId="2" fillId="0" borderId="0" xfId="0" applyFont="1"/>
    <xf numFmtId="0" fontId="18"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155D-9FAF-4FB1-88C5-5751AA5A87E7}">
  <dimension ref="A1:DC96"/>
  <sheetViews>
    <sheetView zoomScale="70" zoomScaleNormal="70" workbookViewId="0">
      <selection sqref="A1:G1"/>
    </sheetView>
  </sheetViews>
  <sheetFormatPr defaultColWidth="9.1796875" defaultRowHeight="14" x14ac:dyDescent="0.3"/>
  <cols>
    <col min="1" max="1" width="31.7265625" style="89" bestFit="1" customWidth="1"/>
    <col min="2" max="2" width="8.26953125" style="89" bestFit="1" customWidth="1"/>
    <col min="3" max="3" width="77.26953125" style="90" customWidth="1"/>
    <col min="4" max="4" width="9.1796875" style="91"/>
    <col min="5" max="5" width="16.26953125" style="92" customWidth="1"/>
    <col min="6" max="6" width="20.7265625" style="93" customWidth="1"/>
    <col min="7" max="7" width="14.7265625" style="91" customWidth="1"/>
    <col min="8" max="8" width="21.54296875" style="3" customWidth="1"/>
    <col min="9" max="9" width="16.1796875" style="4" customWidth="1"/>
    <col min="10" max="16384" width="9.1796875" style="4"/>
  </cols>
  <sheetData>
    <row r="1" spans="1:9" ht="40.15" customHeight="1" x14ac:dyDescent="0.3">
      <c r="A1" s="1" t="s">
        <v>0</v>
      </c>
      <c r="B1" s="2"/>
      <c r="C1" s="2"/>
      <c r="D1" s="2"/>
      <c r="E1" s="2"/>
      <c r="F1" s="2"/>
      <c r="G1" s="2"/>
    </row>
    <row r="2" spans="1:9" ht="21.75" customHeight="1" thickBot="1" x14ac:dyDescent="0.35">
      <c r="A2" s="5"/>
      <c r="B2" s="5"/>
      <c r="C2" s="5"/>
      <c r="D2" s="5"/>
      <c r="E2" s="6"/>
      <c r="F2" s="5"/>
      <c r="G2" s="5"/>
    </row>
    <row r="3" spans="1:9" ht="21.75" customHeight="1" x14ac:dyDescent="0.3">
      <c r="A3" s="7" t="s">
        <v>1</v>
      </c>
      <c r="B3" s="7"/>
      <c r="C3" s="7"/>
      <c r="D3" s="7"/>
      <c r="E3" s="7"/>
      <c r="F3" s="7"/>
      <c r="G3" s="8"/>
    </row>
    <row r="4" spans="1:9" ht="42.5" thickBot="1" x14ac:dyDescent="0.35">
      <c r="A4" s="9" t="s">
        <v>2</v>
      </c>
      <c r="B4" s="9" t="s">
        <v>3</v>
      </c>
      <c r="C4" s="9" t="s">
        <v>4</v>
      </c>
      <c r="D4" s="9" t="s">
        <v>5</v>
      </c>
      <c r="E4" s="10" t="s">
        <v>6</v>
      </c>
      <c r="F4" s="11" t="s">
        <v>273</v>
      </c>
      <c r="G4" s="12" t="s">
        <v>7</v>
      </c>
    </row>
    <row r="5" spans="1:9" ht="30" customHeight="1" x14ac:dyDescent="0.3">
      <c r="A5" s="13" t="s">
        <v>8</v>
      </c>
      <c r="B5" s="14" t="s">
        <v>9</v>
      </c>
      <c r="C5" s="15" t="s">
        <v>10</v>
      </c>
      <c r="D5" s="16" t="s">
        <v>11</v>
      </c>
      <c r="E5" s="17">
        <v>10</v>
      </c>
      <c r="F5" s="18"/>
      <c r="G5" s="19">
        <f t="shared" ref="G5:G93" si="0">ROUND((E5*F5),2)</f>
        <v>0</v>
      </c>
    </row>
    <row r="6" spans="1:9" ht="30" customHeight="1" x14ac:dyDescent="0.3">
      <c r="A6" s="20" t="s">
        <v>8</v>
      </c>
      <c r="B6" s="21" t="s">
        <v>12</v>
      </c>
      <c r="C6" s="22" t="s">
        <v>13</v>
      </c>
      <c r="D6" s="23" t="s">
        <v>14</v>
      </c>
      <c r="E6" s="24">
        <v>6.9</v>
      </c>
      <c r="F6" s="25"/>
      <c r="G6" s="26">
        <f t="shared" si="0"/>
        <v>0</v>
      </c>
    </row>
    <row r="7" spans="1:9" ht="30" customHeight="1" x14ac:dyDescent="0.3">
      <c r="A7" s="20" t="s">
        <v>8</v>
      </c>
      <c r="B7" s="21" t="s">
        <v>15</v>
      </c>
      <c r="C7" s="22" t="s">
        <v>16</v>
      </c>
      <c r="D7" s="23" t="s">
        <v>14</v>
      </c>
      <c r="E7" s="24">
        <v>4.5999999999999996</v>
      </c>
      <c r="F7" s="25"/>
      <c r="G7" s="26">
        <f t="shared" si="0"/>
        <v>0</v>
      </c>
    </row>
    <row r="8" spans="1:9" ht="30" customHeight="1" x14ac:dyDescent="0.3">
      <c r="A8" s="20" t="s">
        <v>8</v>
      </c>
      <c r="B8" s="21" t="s">
        <v>17</v>
      </c>
      <c r="C8" s="22" t="s">
        <v>18</v>
      </c>
      <c r="D8" s="23" t="s">
        <v>14</v>
      </c>
      <c r="E8" s="24">
        <v>18.3</v>
      </c>
      <c r="F8" s="25"/>
      <c r="G8" s="26">
        <f t="shared" si="0"/>
        <v>0</v>
      </c>
    </row>
    <row r="9" spans="1:9" ht="30" customHeight="1" thickBot="1" x14ac:dyDescent="0.35">
      <c r="A9" s="20" t="s">
        <v>8</v>
      </c>
      <c r="B9" s="21" t="s">
        <v>19</v>
      </c>
      <c r="C9" s="22" t="s">
        <v>20</v>
      </c>
      <c r="D9" s="23" t="s">
        <v>21</v>
      </c>
      <c r="E9" s="24">
        <v>177</v>
      </c>
      <c r="F9" s="25"/>
      <c r="G9" s="26">
        <f t="shared" si="0"/>
        <v>0</v>
      </c>
      <c r="H9" s="27"/>
    </row>
    <row r="10" spans="1:9" ht="30" customHeight="1" thickBot="1" x14ac:dyDescent="0.35">
      <c r="A10" s="28" t="s">
        <v>8</v>
      </c>
      <c r="B10" s="29" t="s">
        <v>22</v>
      </c>
      <c r="C10" s="30" t="s">
        <v>23</v>
      </c>
      <c r="D10" s="31" t="s">
        <v>11</v>
      </c>
      <c r="E10" s="32">
        <v>75</v>
      </c>
      <c r="F10" s="33"/>
      <c r="G10" s="34">
        <f t="shared" si="0"/>
        <v>0</v>
      </c>
      <c r="H10" s="35" t="s">
        <v>24</v>
      </c>
      <c r="I10" s="36">
        <f>ROUND(SUM(G5:G10),2)</f>
        <v>0</v>
      </c>
    </row>
    <row r="11" spans="1:9" s="39" customFormat="1" ht="30" customHeight="1" x14ac:dyDescent="0.3">
      <c r="A11" s="14" t="s">
        <v>25</v>
      </c>
      <c r="B11" s="14" t="s">
        <v>26</v>
      </c>
      <c r="C11" s="15" t="s">
        <v>274</v>
      </c>
      <c r="D11" s="16" t="s">
        <v>21</v>
      </c>
      <c r="E11" s="17">
        <v>36</v>
      </c>
      <c r="F11" s="37"/>
      <c r="G11" s="19">
        <f t="shared" si="0"/>
        <v>0</v>
      </c>
      <c r="H11" s="38"/>
    </row>
    <row r="12" spans="1:9" s="39" customFormat="1" ht="30" customHeight="1" x14ac:dyDescent="0.3">
      <c r="A12" s="21" t="s">
        <v>25</v>
      </c>
      <c r="B12" s="21" t="s">
        <v>27</v>
      </c>
      <c r="C12" s="22" t="s">
        <v>275</v>
      </c>
      <c r="D12" s="23" t="s">
        <v>28</v>
      </c>
      <c r="E12" s="24">
        <v>270</v>
      </c>
      <c r="F12" s="40"/>
      <c r="G12" s="26">
        <f t="shared" si="0"/>
        <v>0</v>
      </c>
      <c r="H12" s="38"/>
    </row>
    <row r="13" spans="1:9" s="39" customFormat="1" ht="30" customHeight="1" x14ac:dyDescent="0.3">
      <c r="A13" s="21" t="s">
        <v>25</v>
      </c>
      <c r="B13" s="21" t="s">
        <v>29</v>
      </c>
      <c r="C13" s="22" t="s">
        <v>30</v>
      </c>
      <c r="D13" s="23" t="s">
        <v>31</v>
      </c>
      <c r="E13" s="24">
        <v>12</v>
      </c>
      <c r="F13" s="40"/>
      <c r="G13" s="26">
        <f t="shared" si="0"/>
        <v>0</v>
      </c>
      <c r="H13" s="38"/>
    </row>
    <row r="14" spans="1:9" s="39" customFormat="1" ht="30" customHeight="1" x14ac:dyDescent="0.3">
      <c r="A14" s="21" t="s">
        <v>25</v>
      </c>
      <c r="B14" s="21" t="s">
        <v>32</v>
      </c>
      <c r="C14" s="22" t="s">
        <v>33</v>
      </c>
      <c r="D14" s="23" t="s">
        <v>34</v>
      </c>
      <c r="E14" s="24">
        <v>24.6</v>
      </c>
      <c r="F14" s="40"/>
      <c r="G14" s="26">
        <f t="shared" si="0"/>
        <v>0</v>
      </c>
      <c r="H14" s="38"/>
    </row>
    <row r="15" spans="1:9" s="39" customFormat="1" ht="30" customHeight="1" x14ac:dyDescent="0.3">
      <c r="A15" s="21" t="s">
        <v>25</v>
      </c>
      <c r="B15" s="21" t="s">
        <v>35</v>
      </c>
      <c r="C15" s="41" t="s">
        <v>36</v>
      </c>
      <c r="D15" s="23" t="s">
        <v>34</v>
      </c>
      <c r="E15" s="24">
        <v>24.6</v>
      </c>
      <c r="F15" s="40"/>
      <c r="G15" s="26">
        <f t="shared" si="0"/>
        <v>0</v>
      </c>
      <c r="H15" s="38"/>
    </row>
    <row r="16" spans="1:9" s="39" customFormat="1" ht="30" customHeight="1" x14ac:dyDescent="0.3">
      <c r="A16" s="21" t="s">
        <v>25</v>
      </c>
      <c r="B16" s="21" t="s">
        <v>37</v>
      </c>
      <c r="C16" s="22" t="s">
        <v>38</v>
      </c>
      <c r="D16" s="23" t="s">
        <v>34</v>
      </c>
      <c r="E16" s="24">
        <v>5.4</v>
      </c>
      <c r="F16" s="40"/>
      <c r="G16" s="26">
        <f t="shared" si="0"/>
        <v>0</v>
      </c>
      <c r="H16" s="38"/>
    </row>
    <row r="17" spans="1:9" s="39" customFormat="1" ht="30" customHeight="1" x14ac:dyDescent="0.3">
      <c r="A17" s="21" t="s">
        <v>25</v>
      </c>
      <c r="B17" s="21" t="s">
        <v>39</v>
      </c>
      <c r="C17" s="22" t="s">
        <v>40</v>
      </c>
      <c r="D17" s="23" t="s">
        <v>11</v>
      </c>
      <c r="E17" s="24">
        <v>188</v>
      </c>
      <c r="F17" s="40"/>
      <c r="G17" s="26">
        <f t="shared" si="0"/>
        <v>0</v>
      </c>
      <c r="H17" s="38"/>
    </row>
    <row r="18" spans="1:9" s="39" customFormat="1" ht="30" customHeight="1" x14ac:dyDescent="0.3">
      <c r="A18" s="21" t="s">
        <v>25</v>
      </c>
      <c r="B18" s="21" t="s">
        <v>41</v>
      </c>
      <c r="C18" s="22" t="s">
        <v>42</v>
      </c>
      <c r="D18" s="23" t="s">
        <v>34</v>
      </c>
      <c r="E18" s="24">
        <v>8.6999999999999993</v>
      </c>
      <c r="F18" s="40"/>
      <c r="G18" s="26">
        <f t="shared" si="0"/>
        <v>0</v>
      </c>
      <c r="H18" s="38"/>
    </row>
    <row r="19" spans="1:9" s="39" customFormat="1" ht="30" customHeight="1" x14ac:dyDescent="0.3">
      <c r="A19" s="21" t="s">
        <v>25</v>
      </c>
      <c r="B19" s="21" t="s">
        <v>43</v>
      </c>
      <c r="C19" s="22" t="s">
        <v>44</v>
      </c>
      <c r="D19" s="23" t="s">
        <v>34</v>
      </c>
      <c r="E19" s="24">
        <v>17.850000000000001</v>
      </c>
      <c r="F19" s="40"/>
      <c r="G19" s="26">
        <f t="shared" si="0"/>
        <v>0</v>
      </c>
      <c r="H19" s="38"/>
    </row>
    <row r="20" spans="1:9" s="39" customFormat="1" ht="30" customHeight="1" x14ac:dyDescent="0.3">
      <c r="A20" s="21" t="s">
        <v>25</v>
      </c>
      <c r="B20" s="21" t="s">
        <v>45</v>
      </c>
      <c r="C20" s="41" t="s">
        <v>46</v>
      </c>
      <c r="D20" s="23" t="s">
        <v>34</v>
      </c>
      <c r="E20" s="24">
        <v>17.850000000000001</v>
      </c>
      <c r="F20" s="42"/>
      <c r="G20" s="26">
        <f t="shared" si="0"/>
        <v>0</v>
      </c>
      <c r="H20" s="43"/>
    </row>
    <row r="21" spans="1:9" s="39" customFormat="1" ht="30" customHeight="1" x14ac:dyDescent="0.3">
      <c r="A21" s="44" t="s">
        <v>25</v>
      </c>
      <c r="B21" s="44" t="s">
        <v>47</v>
      </c>
      <c r="C21" s="22" t="s">
        <v>48</v>
      </c>
      <c r="D21" s="45" t="s">
        <v>34</v>
      </c>
      <c r="E21" s="46">
        <v>7.6</v>
      </c>
      <c r="F21" s="47"/>
      <c r="G21" s="26">
        <f t="shared" si="0"/>
        <v>0</v>
      </c>
      <c r="H21" s="43"/>
    </row>
    <row r="22" spans="1:9" s="39" customFormat="1" ht="30" customHeight="1" x14ac:dyDescent="0.3">
      <c r="A22" s="44" t="s">
        <v>25</v>
      </c>
      <c r="B22" s="44" t="s">
        <v>49</v>
      </c>
      <c r="C22" s="22" t="s">
        <v>50</v>
      </c>
      <c r="D22" s="45" t="s">
        <v>34</v>
      </c>
      <c r="E22" s="46">
        <v>4.4000000000000004</v>
      </c>
      <c r="F22" s="47"/>
      <c r="G22" s="26">
        <f t="shared" si="0"/>
        <v>0</v>
      </c>
      <c r="H22" s="43"/>
    </row>
    <row r="23" spans="1:9" s="39" customFormat="1" ht="30" customHeight="1" x14ac:dyDescent="0.3">
      <c r="A23" s="44" t="s">
        <v>25</v>
      </c>
      <c r="B23" s="44" t="s">
        <v>51</v>
      </c>
      <c r="C23" s="22" t="s">
        <v>52</v>
      </c>
      <c r="D23" s="45" t="s">
        <v>31</v>
      </c>
      <c r="E23" s="46">
        <v>24</v>
      </c>
      <c r="F23" s="47"/>
      <c r="G23" s="26">
        <f t="shared" si="0"/>
        <v>0</v>
      </c>
      <c r="H23" s="43"/>
    </row>
    <row r="24" spans="1:9" s="39" customFormat="1" ht="30" customHeight="1" x14ac:dyDescent="0.3">
      <c r="A24" s="44" t="s">
        <v>25</v>
      </c>
      <c r="B24" s="44" t="s">
        <v>53</v>
      </c>
      <c r="C24" s="22" t="s">
        <v>54</v>
      </c>
      <c r="D24" s="45" t="s">
        <v>34</v>
      </c>
      <c r="E24" s="46">
        <v>9</v>
      </c>
      <c r="F24" s="47"/>
      <c r="G24" s="26">
        <f t="shared" si="0"/>
        <v>0</v>
      </c>
      <c r="H24" s="43"/>
    </row>
    <row r="25" spans="1:9" s="39" customFormat="1" ht="30" customHeight="1" x14ac:dyDescent="0.3">
      <c r="A25" s="44" t="s">
        <v>25</v>
      </c>
      <c r="B25" s="44" t="s">
        <v>55</v>
      </c>
      <c r="C25" s="22" t="s">
        <v>276</v>
      </c>
      <c r="D25" s="45" t="s">
        <v>28</v>
      </c>
      <c r="E25" s="46">
        <v>288</v>
      </c>
      <c r="F25" s="47"/>
      <c r="G25" s="26">
        <f t="shared" si="0"/>
        <v>0</v>
      </c>
      <c r="H25" s="43"/>
    </row>
    <row r="26" spans="1:9" s="39" customFormat="1" ht="30" customHeight="1" x14ac:dyDescent="0.3">
      <c r="A26" s="44" t="s">
        <v>25</v>
      </c>
      <c r="B26" s="44" t="s">
        <v>56</v>
      </c>
      <c r="C26" s="22" t="s">
        <v>57</v>
      </c>
      <c r="D26" s="45" t="s">
        <v>34</v>
      </c>
      <c r="E26" s="46">
        <v>12</v>
      </c>
      <c r="F26" s="47"/>
      <c r="G26" s="26">
        <f t="shared" si="0"/>
        <v>0</v>
      </c>
      <c r="H26" s="43"/>
    </row>
    <row r="27" spans="1:9" s="39" customFormat="1" ht="30" customHeight="1" thickBot="1" x14ac:dyDescent="0.35">
      <c r="A27" s="44" t="s">
        <v>25</v>
      </c>
      <c r="B27" s="44" t="s">
        <v>58</v>
      </c>
      <c r="C27" s="22" t="s">
        <v>59</v>
      </c>
      <c r="D27" s="45" t="s">
        <v>34</v>
      </c>
      <c r="E27" s="46">
        <v>3.2</v>
      </c>
      <c r="F27" s="47"/>
      <c r="G27" s="26">
        <f t="shared" si="0"/>
        <v>0</v>
      </c>
      <c r="H27" s="43"/>
    </row>
    <row r="28" spans="1:9" s="39" customFormat="1" ht="30" customHeight="1" thickBot="1" x14ac:dyDescent="0.35">
      <c r="A28" s="44" t="s">
        <v>25</v>
      </c>
      <c r="B28" s="44" t="s">
        <v>60</v>
      </c>
      <c r="C28" s="22" t="s">
        <v>61</v>
      </c>
      <c r="D28" s="45" t="s">
        <v>34</v>
      </c>
      <c r="E28" s="46">
        <v>1.85</v>
      </c>
      <c r="F28" s="47"/>
      <c r="G28" s="26">
        <f t="shared" ref="G28" si="1">ROUND((E28*F28),2)</f>
        <v>0</v>
      </c>
      <c r="H28" s="48" t="s">
        <v>62</v>
      </c>
      <c r="I28" s="36">
        <f>ROUND(SUM(G11:G28),2)</f>
        <v>0</v>
      </c>
    </row>
    <row r="29" spans="1:9" s="39" customFormat="1" ht="30" customHeight="1" x14ac:dyDescent="0.3">
      <c r="A29" s="14" t="s">
        <v>63</v>
      </c>
      <c r="B29" s="14" t="s">
        <v>64</v>
      </c>
      <c r="C29" s="15" t="s">
        <v>65</v>
      </c>
      <c r="D29" s="16" t="s">
        <v>31</v>
      </c>
      <c r="E29" s="17">
        <v>1</v>
      </c>
      <c r="F29" s="49"/>
      <c r="G29" s="19">
        <f t="shared" si="0"/>
        <v>0</v>
      </c>
      <c r="H29" s="38"/>
    </row>
    <row r="30" spans="1:9" s="39" customFormat="1" ht="30" customHeight="1" x14ac:dyDescent="0.3">
      <c r="A30" s="21" t="s">
        <v>63</v>
      </c>
      <c r="B30" s="21" t="s">
        <v>66</v>
      </c>
      <c r="C30" s="22" t="s">
        <v>67</v>
      </c>
      <c r="D30" s="23" t="s">
        <v>21</v>
      </c>
      <c r="E30" s="24">
        <v>132</v>
      </c>
      <c r="F30" s="50"/>
      <c r="G30" s="26">
        <f t="shared" si="0"/>
        <v>0</v>
      </c>
      <c r="H30" s="38"/>
    </row>
    <row r="31" spans="1:9" s="39" customFormat="1" ht="30" customHeight="1" x14ac:dyDescent="0.3">
      <c r="A31" s="21" t="s">
        <v>63</v>
      </c>
      <c r="B31" s="21" t="s">
        <v>68</v>
      </c>
      <c r="C31" s="22" t="s">
        <v>69</v>
      </c>
      <c r="D31" s="23" t="s">
        <v>11</v>
      </c>
      <c r="E31" s="24">
        <v>4</v>
      </c>
      <c r="F31" s="50"/>
      <c r="G31" s="26">
        <f t="shared" si="0"/>
        <v>0</v>
      </c>
      <c r="H31" s="38"/>
    </row>
    <row r="32" spans="1:9" s="39" customFormat="1" ht="30" customHeight="1" x14ac:dyDescent="0.3">
      <c r="A32" s="21" t="s">
        <v>63</v>
      </c>
      <c r="B32" s="21" t="s">
        <v>70</v>
      </c>
      <c r="C32" s="22" t="s">
        <v>71</v>
      </c>
      <c r="D32" s="23" t="s">
        <v>34</v>
      </c>
      <c r="E32" s="24">
        <v>11.7</v>
      </c>
      <c r="F32" s="50"/>
      <c r="G32" s="26">
        <f t="shared" si="0"/>
        <v>0</v>
      </c>
      <c r="H32" s="38"/>
    </row>
    <row r="33" spans="1:8" s="39" customFormat="1" ht="30" customHeight="1" x14ac:dyDescent="0.3">
      <c r="A33" s="21" t="s">
        <v>63</v>
      </c>
      <c r="B33" s="21" t="s">
        <v>72</v>
      </c>
      <c r="C33" s="51" t="s">
        <v>73</v>
      </c>
      <c r="D33" s="45" t="s">
        <v>34</v>
      </c>
      <c r="E33" s="52">
        <v>45.4</v>
      </c>
      <c r="F33" s="53"/>
      <c r="G33" s="26">
        <f t="shared" si="0"/>
        <v>0</v>
      </c>
      <c r="H33" s="38"/>
    </row>
    <row r="34" spans="1:8" s="39" customFormat="1" ht="30" customHeight="1" x14ac:dyDescent="0.3">
      <c r="A34" s="44" t="s">
        <v>63</v>
      </c>
      <c r="B34" s="44" t="s">
        <v>74</v>
      </c>
      <c r="C34" s="41" t="s">
        <v>75</v>
      </c>
      <c r="D34" s="45" t="s">
        <v>28</v>
      </c>
      <c r="E34" s="52">
        <v>4099</v>
      </c>
      <c r="F34" s="54"/>
      <c r="G34" s="55">
        <f t="shared" si="0"/>
        <v>0</v>
      </c>
      <c r="H34" s="43"/>
    </row>
    <row r="35" spans="1:8" s="39" customFormat="1" ht="30" customHeight="1" x14ac:dyDescent="0.3">
      <c r="A35" s="21" t="s">
        <v>63</v>
      </c>
      <c r="B35" s="21" t="s">
        <v>76</v>
      </c>
      <c r="C35" s="51" t="s">
        <v>77</v>
      </c>
      <c r="D35" s="45" t="s">
        <v>34</v>
      </c>
      <c r="E35" s="52">
        <v>0.02</v>
      </c>
      <c r="F35" s="53"/>
      <c r="G35" s="26">
        <f t="shared" ref="G35:G46" si="2">ROUND((E35*F35),2)</f>
        <v>0</v>
      </c>
      <c r="H35" s="38"/>
    </row>
    <row r="36" spans="1:8" s="39" customFormat="1" ht="30" customHeight="1" x14ac:dyDescent="0.3">
      <c r="A36" s="21" t="s">
        <v>63</v>
      </c>
      <c r="B36" s="21" t="s">
        <v>78</v>
      </c>
      <c r="C36" s="51" t="s">
        <v>79</v>
      </c>
      <c r="D36" s="45" t="s">
        <v>11</v>
      </c>
      <c r="E36" s="52">
        <v>65.3</v>
      </c>
      <c r="F36" s="53"/>
      <c r="G36" s="26">
        <f t="shared" si="2"/>
        <v>0</v>
      </c>
      <c r="H36" s="38"/>
    </row>
    <row r="37" spans="1:8" s="39" customFormat="1" ht="30" customHeight="1" x14ac:dyDescent="0.3">
      <c r="A37" s="21" t="s">
        <v>63</v>
      </c>
      <c r="B37" s="21" t="s">
        <v>80</v>
      </c>
      <c r="C37" s="51" t="s">
        <v>81</v>
      </c>
      <c r="D37" s="45" t="s">
        <v>21</v>
      </c>
      <c r="E37" s="52">
        <v>9</v>
      </c>
      <c r="F37" s="53"/>
      <c r="G37" s="26">
        <f t="shared" si="2"/>
        <v>0</v>
      </c>
      <c r="H37" s="38"/>
    </row>
    <row r="38" spans="1:8" s="39" customFormat="1" ht="30" customHeight="1" x14ac:dyDescent="0.3">
      <c r="A38" s="21" t="s">
        <v>63</v>
      </c>
      <c r="B38" s="21" t="s">
        <v>82</v>
      </c>
      <c r="C38" s="51" t="s">
        <v>83</v>
      </c>
      <c r="D38" s="45" t="s">
        <v>34</v>
      </c>
      <c r="E38" s="52">
        <v>174</v>
      </c>
      <c r="F38" s="53"/>
      <c r="G38" s="26">
        <f t="shared" si="2"/>
        <v>0</v>
      </c>
      <c r="H38" s="38"/>
    </row>
    <row r="39" spans="1:8" s="39" customFormat="1" ht="30" customHeight="1" x14ac:dyDescent="0.3">
      <c r="A39" s="21" t="s">
        <v>63</v>
      </c>
      <c r="B39" s="21" t="s">
        <v>84</v>
      </c>
      <c r="C39" s="51" t="s">
        <v>85</v>
      </c>
      <c r="D39" s="45" t="s">
        <v>34</v>
      </c>
      <c r="E39" s="52">
        <v>11</v>
      </c>
      <c r="F39" s="53"/>
      <c r="G39" s="26">
        <f t="shared" si="2"/>
        <v>0</v>
      </c>
      <c r="H39" s="38"/>
    </row>
    <row r="40" spans="1:8" s="39" customFormat="1" ht="30" customHeight="1" x14ac:dyDescent="0.3">
      <c r="A40" s="21" t="s">
        <v>63</v>
      </c>
      <c r="B40" s="21" t="s">
        <v>86</v>
      </c>
      <c r="C40" s="51" t="s">
        <v>87</v>
      </c>
      <c r="D40" s="45" t="s">
        <v>31</v>
      </c>
      <c r="E40" s="52">
        <v>4</v>
      </c>
      <c r="F40" s="53"/>
      <c r="G40" s="26">
        <f t="shared" si="2"/>
        <v>0</v>
      </c>
      <c r="H40" s="43"/>
    </row>
    <row r="41" spans="1:8" s="39" customFormat="1" ht="30" customHeight="1" x14ac:dyDescent="0.3">
      <c r="A41" s="21" t="s">
        <v>63</v>
      </c>
      <c r="B41" s="21" t="s">
        <v>88</v>
      </c>
      <c r="C41" s="51" t="s">
        <v>89</v>
      </c>
      <c r="D41" s="45" t="s">
        <v>31</v>
      </c>
      <c r="E41" s="52">
        <v>14</v>
      </c>
      <c r="F41" s="53"/>
      <c r="G41" s="26">
        <f t="shared" si="2"/>
        <v>0</v>
      </c>
      <c r="H41" s="38"/>
    </row>
    <row r="42" spans="1:8" s="39" customFormat="1" ht="30" customHeight="1" x14ac:dyDescent="0.3">
      <c r="A42" s="21" t="s">
        <v>63</v>
      </c>
      <c r="B42" s="21" t="s">
        <v>90</v>
      </c>
      <c r="C42" s="51" t="s">
        <v>91</v>
      </c>
      <c r="D42" s="45" t="s">
        <v>11</v>
      </c>
      <c r="E42" s="52">
        <v>66.400000000000006</v>
      </c>
      <c r="F42" s="53"/>
      <c r="G42" s="26">
        <f t="shared" ref="G42" si="3">ROUND((E42*F42),2)</f>
        <v>0</v>
      </c>
      <c r="H42" s="56"/>
    </row>
    <row r="43" spans="1:8" s="39" customFormat="1" ht="30" customHeight="1" x14ac:dyDescent="0.3">
      <c r="A43" s="21" t="s">
        <v>63</v>
      </c>
      <c r="B43" s="21" t="s">
        <v>92</v>
      </c>
      <c r="C43" s="41" t="s">
        <v>75</v>
      </c>
      <c r="D43" s="45" t="s">
        <v>28</v>
      </c>
      <c r="E43" s="52">
        <v>150</v>
      </c>
      <c r="F43" s="53"/>
      <c r="G43" s="26">
        <f t="shared" si="2"/>
        <v>0</v>
      </c>
      <c r="H43" s="56"/>
    </row>
    <row r="44" spans="1:8" s="39" customFormat="1" ht="30" customHeight="1" x14ac:dyDescent="0.3">
      <c r="A44" s="21" t="s">
        <v>63</v>
      </c>
      <c r="B44" s="21" t="s">
        <v>93</v>
      </c>
      <c r="C44" s="51" t="s">
        <v>94</v>
      </c>
      <c r="D44" s="45" t="s">
        <v>11</v>
      </c>
      <c r="E44" s="52">
        <v>76</v>
      </c>
      <c r="F44" s="53"/>
      <c r="G44" s="26">
        <f t="shared" si="2"/>
        <v>0</v>
      </c>
      <c r="H44" s="56"/>
    </row>
    <row r="45" spans="1:8" s="39" customFormat="1" ht="30" customHeight="1" x14ac:dyDescent="0.3">
      <c r="A45" s="21" t="s">
        <v>63</v>
      </c>
      <c r="B45" s="21" t="s">
        <v>95</v>
      </c>
      <c r="C45" s="51" t="s">
        <v>96</v>
      </c>
      <c r="D45" s="45" t="s">
        <v>11</v>
      </c>
      <c r="E45" s="52">
        <v>69.28</v>
      </c>
      <c r="F45" s="53"/>
      <c r="G45" s="26">
        <f t="shared" si="2"/>
        <v>0</v>
      </c>
      <c r="H45" s="56"/>
    </row>
    <row r="46" spans="1:8" s="39" customFormat="1" ht="30" customHeight="1" x14ac:dyDescent="0.3">
      <c r="A46" s="44" t="s">
        <v>63</v>
      </c>
      <c r="B46" s="21" t="s">
        <v>97</v>
      </c>
      <c r="C46" s="57" t="s">
        <v>98</v>
      </c>
      <c r="D46" s="45" t="s">
        <v>11</v>
      </c>
      <c r="E46" s="52">
        <v>37.520000000000003</v>
      </c>
      <c r="F46" s="54"/>
      <c r="G46" s="55">
        <f t="shared" si="2"/>
        <v>0</v>
      </c>
      <c r="H46" s="56"/>
    </row>
    <row r="47" spans="1:8" s="39" customFormat="1" ht="30" customHeight="1" x14ac:dyDescent="0.3">
      <c r="A47" s="21" t="s">
        <v>63</v>
      </c>
      <c r="B47" s="21" t="s">
        <v>99</v>
      </c>
      <c r="C47" s="51" t="s">
        <v>100</v>
      </c>
      <c r="D47" s="45" t="s">
        <v>11</v>
      </c>
      <c r="E47" s="52">
        <v>37.520000000000003</v>
      </c>
      <c r="F47" s="53"/>
      <c r="G47" s="26">
        <f t="shared" ref="G47:G50" si="4">ROUND((E47*F47),2)</f>
        <v>0</v>
      </c>
      <c r="H47" s="56"/>
    </row>
    <row r="48" spans="1:8" s="39" customFormat="1" ht="30" customHeight="1" x14ac:dyDescent="0.3">
      <c r="A48" s="21" t="s">
        <v>63</v>
      </c>
      <c r="B48" s="21" t="s">
        <v>101</v>
      </c>
      <c r="C48" s="51" t="s">
        <v>102</v>
      </c>
      <c r="D48" s="45" t="s">
        <v>11</v>
      </c>
      <c r="E48" s="52">
        <v>26.48</v>
      </c>
      <c r="F48" s="53"/>
      <c r="G48" s="26">
        <f t="shared" si="4"/>
        <v>0</v>
      </c>
      <c r="H48" s="56"/>
    </row>
    <row r="49" spans="1:9" s="39" customFormat="1" ht="30" customHeight="1" x14ac:dyDescent="0.3">
      <c r="A49" s="21" t="s">
        <v>63</v>
      </c>
      <c r="B49" s="21" t="s">
        <v>103</v>
      </c>
      <c r="C49" s="51" t="s">
        <v>104</v>
      </c>
      <c r="D49" s="45" t="s">
        <v>11</v>
      </c>
      <c r="E49" s="52">
        <v>68.8</v>
      </c>
      <c r="F49" s="53"/>
      <c r="G49" s="26">
        <f t="shared" si="4"/>
        <v>0</v>
      </c>
      <c r="H49" s="56"/>
    </row>
    <row r="50" spans="1:9" s="39" customFormat="1" ht="30" customHeight="1" x14ac:dyDescent="0.3">
      <c r="A50" s="44" t="s">
        <v>63</v>
      </c>
      <c r="B50" s="21" t="s">
        <v>105</v>
      </c>
      <c r="C50" s="57" t="s">
        <v>106</v>
      </c>
      <c r="D50" s="45" t="s">
        <v>11</v>
      </c>
      <c r="E50" s="52">
        <v>68.8</v>
      </c>
      <c r="F50" s="54"/>
      <c r="G50" s="55">
        <f t="shared" si="4"/>
        <v>0</v>
      </c>
      <c r="H50" s="56"/>
    </row>
    <row r="51" spans="1:9" s="39" customFormat="1" ht="30" customHeight="1" x14ac:dyDescent="0.3">
      <c r="A51" s="21" t="s">
        <v>63</v>
      </c>
      <c r="B51" s="21" t="s">
        <v>107</v>
      </c>
      <c r="C51" s="51" t="s">
        <v>108</v>
      </c>
      <c r="D51" s="45" t="s">
        <v>11</v>
      </c>
      <c r="E51" s="52">
        <v>68.8</v>
      </c>
      <c r="F51" s="53"/>
      <c r="G51" s="26">
        <f t="shared" ref="G51:G52" si="5">ROUND((E51*F51),2)</f>
        <v>0</v>
      </c>
      <c r="H51" s="56"/>
    </row>
    <row r="52" spans="1:9" s="39" customFormat="1" ht="30" customHeight="1" thickBot="1" x14ac:dyDescent="0.35">
      <c r="A52" s="21" t="s">
        <v>63</v>
      </c>
      <c r="B52" s="21" t="s">
        <v>109</v>
      </c>
      <c r="C52" s="51" t="s">
        <v>110</v>
      </c>
      <c r="D52" s="45" t="s">
        <v>11</v>
      </c>
      <c r="E52" s="52">
        <v>25.3</v>
      </c>
      <c r="F52" s="53"/>
      <c r="G52" s="26">
        <f t="shared" si="5"/>
        <v>0</v>
      </c>
      <c r="H52" s="38"/>
    </row>
    <row r="53" spans="1:9" s="39" customFormat="1" ht="30" customHeight="1" thickBot="1" x14ac:dyDescent="0.35">
      <c r="A53" s="29" t="s">
        <v>63</v>
      </c>
      <c r="B53" s="29" t="s">
        <v>111</v>
      </c>
      <c r="C53" s="58" t="s">
        <v>112</v>
      </c>
      <c r="D53" s="59" t="s">
        <v>31</v>
      </c>
      <c r="E53" s="60">
        <v>10</v>
      </c>
      <c r="F53" s="61"/>
      <c r="G53" s="34">
        <f t="shared" si="0"/>
        <v>0</v>
      </c>
      <c r="H53" s="48" t="s">
        <v>113</v>
      </c>
      <c r="I53" s="36">
        <f>ROUND(SUM(G29:G53),2)</f>
        <v>0</v>
      </c>
    </row>
    <row r="54" spans="1:9" s="39" customFormat="1" ht="30" customHeight="1" x14ac:dyDescent="0.3">
      <c r="A54" s="14" t="s">
        <v>114</v>
      </c>
      <c r="B54" s="14" t="s">
        <v>115</v>
      </c>
      <c r="C54" s="15" t="s">
        <v>116</v>
      </c>
      <c r="D54" s="16" t="s">
        <v>11</v>
      </c>
      <c r="E54" s="17">
        <v>5.3</v>
      </c>
      <c r="F54" s="49"/>
      <c r="G54" s="19">
        <f t="shared" si="0"/>
        <v>0</v>
      </c>
      <c r="H54" s="62"/>
    </row>
    <row r="55" spans="1:9" s="39" customFormat="1" ht="30" customHeight="1" thickBot="1" x14ac:dyDescent="0.35">
      <c r="A55" s="21" t="s">
        <v>114</v>
      </c>
      <c r="B55" s="21" t="s">
        <v>117</v>
      </c>
      <c r="C55" s="22" t="s">
        <v>118</v>
      </c>
      <c r="D55" s="23" t="s">
        <v>11</v>
      </c>
      <c r="E55" s="24">
        <v>1.9</v>
      </c>
      <c r="F55" s="50"/>
      <c r="G55" s="26">
        <f t="shared" si="0"/>
        <v>0</v>
      </c>
      <c r="H55" s="63"/>
    </row>
    <row r="56" spans="1:9" s="39" customFormat="1" ht="30" customHeight="1" thickBot="1" x14ac:dyDescent="0.35">
      <c r="A56" s="21" t="s">
        <v>114</v>
      </c>
      <c r="B56" s="44" t="s">
        <v>119</v>
      </c>
      <c r="C56" s="30" t="s">
        <v>120</v>
      </c>
      <c r="D56" s="31" t="s">
        <v>34</v>
      </c>
      <c r="E56" s="32">
        <v>0.23</v>
      </c>
      <c r="F56" s="64"/>
      <c r="G56" s="34">
        <f t="shared" si="0"/>
        <v>0</v>
      </c>
      <c r="H56" s="48" t="s">
        <v>121</v>
      </c>
      <c r="I56" s="36">
        <f>ROUND(SUM(G54:G56),2)</f>
        <v>0</v>
      </c>
    </row>
    <row r="57" spans="1:9" s="39" customFormat="1" ht="30" customHeight="1" x14ac:dyDescent="0.3">
      <c r="A57" s="14" t="s">
        <v>122</v>
      </c>
      <c r="B57" s="14" t="s">
        <v>123</v>
      </c>
      <c r="C57" s="15" t="s">
        <v>124</v>
      </c>
      <c r="D57" s="16" t="s">
        <v>31</v>
      </c>
      <c r="E57" s="17">
        <v>5</v>
      </c>
      <c r="F57" s="49"/>
      <c r="G57" s="19">
        <f t="shared" si="0"/>
        <v>0</v>
      </c>
      <c r="H57" s="38"/>
    </row>
    <row r="58" spans="1:9" s="39" customFormat="1" ht="30" customHeight="1" x14ac:dyDescent="0.3">
      <c r="A58" s="21" t="s">
        <v>122</v>
      </c>
      <c r="B58" s="21" t="s">
        <v>125</v>
      </c>
      <c r="C58" s="22" t="s">
        <v>126</v>
      </c>
      <c r="D58" s="23" t="s">
        <v>34</v>
      </c>
      <c r="E58" s="24">
        <v>13.3</v>
      </c>
      <c r="F58" s="50"/>
      <c r="G58" s="26">
        <f t="shared" si="0"/>
        <v>0</v>
      </c>
      <c r="H58" s="38"/>
    </row>
    <row r="59" spans="1:9" s="39" customFormat="1" ht="30" customHeight="1" x14ac:dyDescent="0.3">
      <c r="A59" s="21" t="s">
        <v>122</v>
      </c>
      <c r="B59" s="21" t="s">
        <v>127</v>
      </c>
      <c r="C59" s="41" t="s">
        <v>75</v>
      </c>
      <c r="D59" s="23" t="s">
        <v>28</v>
      </c>
      <c r="E59" s="24">
        <v>1388</v>
      </c>
      <c r="F59" s="53"/>
      <c r="G59" s="26">
        <f t="shared" si="0"/>
        <v>0</v>
      </c>
      <c r="H59" s="38"/>
    </row>
    <row r="60" spans="1:9" s="39" customFormat="1" ht="30" customHeight="1" x14ac:dyDescent="0.3">
      <c r="A60" s="21" t="s">
        <v>122</v>
      </c>
      <c r="B60" s="21" t="s">
        <v>128</v>
      </c>
      <c r="C60" s="51" t="s">
        <v>129</v>
      </c>
      <c r="D60" s="45" t="s">
        <v>31</v>
      </c>
      <c r="E60" s="65">
        <v>8</v>
      </c>
      <c r="F60" s="53"/>
      <c r="G60" s="26">
        <f t="shared" si="0"/>
        <v>0</v>
      </c>
      <c r="H60" s="38"/>
    </row>
    <row r="61" spans="1:9" s="39" customFormat="1" ht="30" customHeight="1" x14ac:dyDescent="0.3">
      <c r="A61" s="21" t="s">
        <v>122</v>
      </c>
      <c r="B61" s="21" t="s">
        <v>130</v>
      </c>
      <c r="C61" s="51" t="s">
        <v>131</v>
      </c>
      <c r="D61" s="45" t="s">
        <v>31</v>
      </c>
      <c r="E61" s="65">
        <v>4</v>
      </c>
      <c r="F61" s="53"/>
      <c r="G61" s="26">
        <f t="shared" si="0"/>
        <v>0</v>
      </c>
      <c r="H61" s="38"/>
    </row>
    <row r="62" spans="1:9" s="39" customFormat="1" ht="30" customHeight="1" x14ac:dyDescent="0.3">
      <c r="A62" s="21" t="s">
        <v>122</v>
      </c>
      <c r="B62" s="21" t="s">
        <v>132</v>
      </c>
      <c r="C62" s="51" t="s">
        <v>133</v>
      </c>
      <c r="D62" s="45" t="s">
        <v>134</v>
      </c>
      <c r="E62" s="65">
        <v>1</v>
      </c>
      <c r="F62" s="53"/>
      <c r="G62" s="26">
        <f t="shared" si="0"/>
        <v>0</v>
      </c>
      <c r="H62" s="43"/>
    </row>
    <row r="63" spans="1:9" s="39" customFormat="1" ht="30" customHeight="1" x14ac:dyDescent="0.3">
      <c r="A63" s="21" t="s">
        <v>122</v>
      </c>
      <c r="B63" s="21" t="s">
        <v>135</v>
      </c>
      <c r="C63" s="66" t="s">
        <v>136</v>
      </c>
      <c r="D63" s="23" t="s">
        <v>21</v>
      </c>
      <c r="E63" s="24">
        <v>50</v>
      </c>
      <c r="F63" s="53"/>
      <c r="G63" s="26">
        <f t="shared" ref="G63:G70" si="6">ROUND((E63*F63),2)</f>
        <v>0</v>
      </c>
      <c r="H63" s="38"/>
    </row>
    <row r="64" spans="1:9" s="39" customFormat="1" ht="30" customHeight="1" x14ac:dyDescent="0.3">
      <c r="A64" s="21" t="s">
        <v>122</v>
      </c>
      <c r="B64" s="21" t="s">
        <v>137</v>
      </c>
      <c r="C64" s="66" t="s">
        <v>138</v>
      </c>
      <c r="D64" s="45" t="s">
        <v>31</v>
      </c>
      <c r="E64" s="65">
        <v>10</v>
      </c>
      <c r="F64" s="53"/>
      <c r="G64" s="26">
        <f t="shared" si="6"/>
        <v>0</v>
      </c>
      <c r="H64" s="43"/>
    </row>
    <row r="65" spans="1:8" s="39" customFormat="1" ht="30" customHeight="1" x14ac:dyDescent="0.3">
      <c r="A65" s="21" t="s">
        <v>122</v>
      </c>
      <c r="B65" s="21" t="s">
        <v>139</v>
      </c>
      <c r="C65" s="51" t="s">
        <v>140</v>
      </c>
      <c r="D65" s="23" t="s">
        <v>21</v>
      </c>
      <c r="E65" s="24">
        <v>15.4</v>
      </c>
      <c r="F65" s="53"/>
      <c r="G65" s="26">
        <f t="shared" si="6"/>
        <v>0</v>
      </c>
      <c r="H65" s="38"/>
    </row>
    <row r="66" spans="1:8" s="39" customFormat="1" ht="30" customHeight="1" x14ac:dyDescent="0.3">
      <c r="A66" s="21" t="s">
        <v>122</v>
      </c>
      <c r="B66" s="21" t="s">
        <v>141</v>
      </c>
      <c r="C66" s="51" t="s">
        <v>142</v>
      </c>
      <c r="D66" s="45" t="s">
        <v>34</v>
      </c>
      <c r="E66" s="65">
        <v>4.4000000000000004</v>
      </c>
      <c r="F66" s="53"/>
      <c r="G66" s="26">
        <f t="shared" si="6"/>
        <v>0</v>
      </c>
      <c r="H66" s="38"/>
    </row>
    <row r="67" spans="1:8" s="39" customFormat="1" ht="30" customHeight="1" x14ac:dyDescent="0.3">
      <c r="A67" s="21" t="s">
        <v>122</v>
      </c>
      <c r="B67" s="21" t="s">
        <v>143</v>
      </c>
      <c r="C67" s="41" t="s">
        <v>75</v>
      </c>
      <c r="D67" s="45" t="s">
        <v>28</v>
      </c>
      <c r="E67" s="65">
        <v>339</v>
      </c>
      <c r="F67" s="53"/>
      <c r="G67" s="26">
        <f t="shared" si="6"/>
        <v>0</v>
      </c>
      <c r="H67" s="38"/>
    </row>
    <row r="68" spans="1:8" s="39" customFormat="1" ht="30" customHeight="1" x14ac:dyDescent="0.3">
      <c r="A68" s="21" t="s">
        <v>122</v>
      </c>
      <c r="B68" s="21" t="s">
        <v>144</v>
      </c>
      <c r="C68" s="67" t="s">
        <v>145</v>
      </c>
      <c r="D68" s="23" t="s">
        <v>11</v>
      </c>
      <c r="E68" s="24">
        <v>130.9</v>
      </c>
      <c r="F68" s="53"/>
      <c r="G68" s="26">
        <f t="shared" ref="G68" si="7">ROUND((E68*F68),2)</f>
        <v>0</v>
      </c>
      <c r="H68" s="38"/>
    </row>
    <row r="69" spans="1:8" s="39" customFormat="1" ht="30" customHeight="1" x14ac:dyDescent="0.3">
      <c r="A69" s="21" t="s">
        <v>122</v>
      </c>
      <c r="B69" s="21" t="s">
        <v>146</v>
      </c>
      <c r="C69" s="41" t="s">
        <v>75</v>
      </c>
      <c r="D69" s="23" t="s">
        <v>28</v>
      </c>
      <c r="E69" s="24">
        <v>352</v>
      </c>
      <c r="F69" s="53"/>
      <c r="G69" s="26">
        <f t="shared" si="6"/>
        <v>0</v>
      </c>
      <c r="H69" s="38"/>
    </row>
    <row r="70" spans="1:8" s="39" customFormat="1" ht="30" customHeight="1" x14ac:dyDescent="0.3">
      <c r="A70" s="21" t="s">
        <v>122</v>
      </c>
      <c r="B70" s="21" t="s">
        <v>147</v>
      </c>
      <c r="C70" s="51" t="s">
        <v>148</v>
      </c>
      <c r="D70" s="23" t="s">
        <v>11</v>
      </c>
      <c r="E70" s="24">
        <v>130.9</v>
      </c>
      <c r="F70" s="53"/>
      <c r="G70" s="26">
        <f t="shared" si="6"/>
        <v>0</v>
      </c>
      <c r="H70" s="43"/>
    </row>
    <row r="71" spans="1:8" s="39" customFormat="1" ht="30" customHeight="1" x14ac:dyDescent="0.3">
      <c r="A71" s="21" t="s">
        <v>122</v>
      </c>
      <c r="B71" s="21" t="s">
        <v>149</v>
      </c>
      <c r="C71" s="51" t="s">
        <v>150</v>
      </c>
      <c r="D71" s="23" t="s">
        <v>11</v>
      </c>
      <c r="E71" s="24">
        <v>130.9</v>
      </c>
      <c r="F71" s="53"/>
      <c r="G71" s="26">
        <f t="shared" ref="G71:G78" si="8">ROUND((E71*F71),2)</f>
        <v>0</v>
      </c>
      <c r="H71" s="38"/>
    </row>
    <row r="72" spans="1:8" s="39" customFormat="1" ht="30" customHeight="1" x14ac:dyDescent="0.3">
      <c r="A72" s="21" t="s">
        <v>122</v>
      </c>
      <c r="B72" s="21" t="s">
        <v>151</v>
      </c>
      <c r="C72" s="51" t="s">
        <v>104</v>
      </c>
      <c r="D72" s="23" t="s">
        <v>11</v>
      </c>
      <c r="E72" s="24">
        <v>130.9</v>
      </c>
      <c r="F72" s="53"/>
      <c r="G72" s="26">
        <f t="shared" si="8"/>
        <v>0</v>
      </c>
      <c r="H72" s="38"/>
    </row>
    <row r="73" spans="1:8" s="39" customFormat="1" ht="30" customHeight="1" x14ac:dyDescent="0.3">
      <c r="A73" s="21" t="s">
        <v>122</v>
      </c>
      <c r="B73" s="21" t="s">
        <v>152</v>
      </c>
      <c r="C73" s="51" t="s">
        <v>153</v>
      </c>
      <c r="D73" s="23" t="s">
        <v>11</v>
      </c>
      <c r="E73" s="24">
        <v>130.9</v>
      </c>
      <c r="F73" s="53"/>
      <c r="G73" s="26">
        <f t="shared" si="8"/>
        <v>0</v>
      </c>
      <c r="H73" s="38"/>
    </row>
    <row r="74" spans="1:8" s="39" customFormat="1" ht="30" customHeight="1" x14ac:dyDescent="0.3">
      <c r="A74" s="21" t="s">
        <v>122</v>
      </c>
      <c r="B74" s="21" t="s">
        <v>154</v>
      </c>
      <c r="C74" s="51" t="s">
        <v>104</v>
      </c>
      <c r="D74" s="23" t="s">
        <v>11</v>
      </c>
      <c r="E74" s="24">
        <v>130.9</v>
      </c>
      <c r="F74" s="53"/>
      <c r="G74" s="26">
        <f t="shared" si="8"/>
        <v>0</v>
      </c>
      <c r="H74" s="38"/>
    </row>
    <row r="75" spans="1:8" s="39" customFormat="1" ht="30" customHeight="1" x14ac:dyDescent="0.3">
      <c r="A75" s="21" t="s">
        <v>122</v>
      </c>
      <c r="B75" s="21" t="s">
        <v>155</v>
      </c>
      <c r="C75" s="51" t="s">
        <v>156</v>
      </c>
      <c r="D75" s="23" t="s">
        <v>11</v>
      </c>
      <c r="E75" s="24">
        <v>130.9</v>
      </c>
      <c r="F75" s="53"/>
      <c r="G75" s="26">
        <f t="shared" si="8"/>
        <v>0</v>
      </c>
      <c r="H75" s="43"/>
    </row>
    <row r="76" spans="1:8" s="39" customFormat="1" ht="30" customHeight="1" x14ac:dyDescent="0.3">
      <c r="A76" s="21" t="s">
        <v>122</v>
      </c>
      <c r="B76" s="21" t="s">
        <v>157</v>
      </c>
      <c r="C76" s="51" t="s">
        <v>108</v>
      </c>
      <c r="D76" s="23" t="s">
        <v>11</v>
      </c>
      <c r="E76" s="24">
        <v>130.9</v>
      </c>
      <c r="F76" s="53"/>
      <c r="G76" s="26">
        <f t="shared" si="8"/>
        <v>0</v>
      </c>
      <c r="H76" s="38"/>
    </row>
    <row r="77" spans="1:8" s="39" customFormat="1" ht="30" customHeight="1" x14ac:dyDescent="0.3">
      <c r="A77" s="21" t="s">
        <v>122</v>
      </c>
      <c r="B77" s="21" t="s">
        <v>158</v>
      </c>
      <c r="C77" s="51" t="s">
        <v>159</v>
      </c>
      <c r="D77" s="23" t="s">
        <v>21</v>
      </c>
      <c r="E77" s="24">
        <v>51.6</v>
      </c>
      <c r="F77" s="53"/>
      <c r="G77" s="26">
        <f t="shared" si="8"/>
        <v>0</v>
      </c>
      <c r="H77" s="38"/>
    </row>
    <row r="78" spans="1:8" s="39" customFormat="1" ht="30" customHeight="1" x14ac:dyDescent="0.3">
      <c r="A78" s="21" t="s">
        <v>122</v>
      </c>
      <c r="B78" s="21" t="s">
        <v>160</v>
      </c>
      <c r="C78" s="51" t="s">
        <v>161</v>
      </c>
      <c r="D78" s="23" t="s">
        <v>31</v>
      </c>
      <c r="E78" s="24">
        <v>2</v>
      </c>
      <c r="F78" s="53"/>
      <c r="G78" s="26">
        <f t="shared" si="8"/>
        <v>0</v>
      </c>
      <c r="H78" s="43"/>
    </row>
    <row r="79" spans="1:8" s="39" customFormat="1" ht="30" customHeight="1" x14ac:dyDescent="0.3">
      <c r="A79" s="21" t="s">
        <v>122</v>
      </c>
      <c r="B79" s="21" t="s">
        <v>162</v>
      </c>
      <c r="C79" s="51" t="s">
        <v>163</v>
      </c>
      <c r="D79" s="23" t="s">
        <v>134</v>
      </c>
      <c r="E79" s="24">
        <v>4</v>
      </c>
      <c r="F79" s="53"/>
      <c r="G79" s="26">
        <f t="shared" ref="G79:G81" si="9">ROUND((E79*F79),2)</f>
        <v>0</v>
      </c>
      <c r="H79" s="38"/>
    </row>
    <row r="80" spans="1:8" s="39" customFormat="1" ht="30" customHeight="1" x14ac:dyDescent="0.3">
      <c r="A80" s="21" t="s">
        <v>122</v>
      </c>
      <c r="B80" s="21" t="s">
        <v>164</v>
      </c>
      <c r="C80" s="51" t="s">
        <v>165</v>
      </c>
      <c r="D80" s="23" t="s">
        <v>21</v>
      </c>
      <c r="E80" s="24">
        <v>51.6</v>
      </c>
      <c r="F80" s="53"/>
      <c r="G80" s="26">
        <f t="shared" si="9"/>
        <v>0</v>
      </c>
      <c r="H80" s="38"/>
    </row>
    <row r="81" spans="1:107" s="39" customFormat="1" ht="30" customHeight="1" thickBot="1" x14ac:dyDescent="0.35">
      <c r="A81" s="44" t="s">
        <v>122</v>
      </c>
      <c r="B81" s="21" t="s">
        <v>166</v>
      </c>
      <c r="C81" s="57" t="s">
        <v>167</v>
      </c>
      <c r="D81" s="45" t="s">
        <v>11</v>
      </c>
      <c r="E81" s="65">
        <v>99</v>
      </c>
      <c r="F81" s="53"/>
      <c r="G81" s="26">
        <f t="shared" si="9"/>
        <v>0</v>
      </c>
      <c r="H81" s="43"/>
    </row>
    <row r="82" spans="1:107" s="39" customFormat="1" ht="30" customHeight="1" thickBot="1" x14ac:dyDescent="0.35">
      <c r="A82" s="29" t="s">
        <v>122</v>
      </c>
      <c r="B82" s="29" t="s">
        <v>168</v>
      </c>
      <c r="C82" s="58" t="s">
        <v>169</v>
      </c>
      <c r="D82" s="59" t="s">
        <v>11</v>
      </c>
      <c r="E82" s="68">
        <v>99</v>
      </c>
      <c r="F82" s="53"/>
      <c r="G82" s="34">
        <f t="shared" si="0"/>
        <v>0</v>
      </c>
      <c r="H82" s="48" t="s">
        <v>170</v>
      </c>
      <c r="I82" s="36">
        <f>ROUND(SUM(G57:G82),2)</f>
        <v>0</v>
      </c>
    </row>
    <row r="83" spans="1:107" s="39" customFormat="1" ht="30" customHeight="1" x14ac:dyDescent="0.3">
      <c r="A83" s="13" t="s">
        <v>171</v>
      </c>
      <c r="B83" s="14" t="s">
        <v>172</v>
      </c>
      <c r="C83" s="15" t="s">
        <v>173</v>
      </c>
      <c r="D83" s="16" t="s">
        <v>34</v>
      </c>
      <c r="E83" s="17">
        <v>80</v>
      </c>
      <c r="F83" s="49"/>
      <c r="G83" s="19">
        <f t="shared" si="0"/>
        <v>0</v>
      </c>
      <c r="H83" s="69"/>
    </row>
    <row r="84" spans="1:107" s="39" customFormat="1" ht="30" customHeight="1" x14ac:dyDescent="0.3">
      <c r="A84" s="20" t="s">
        <v>171</v>
      </c>
      <c r="B84" s="21" t="s">
        <v>174</v>
      </c>
      <c r="C84" s="22" t="s">
        <v>175</v>
      </c>
      <c r="D84" s="23" t="s">
        <v>11</v>
      </c>
      <c r="E84" s="24">
        <v>424</v>
      </c>
      <c r="F84" s="50"/>
      <c r="G84" s="26">
        <f t="shared" si="0"/>
        <v>0</v>
      </c>
      <c r="H84" s="69"/>
    </row>
    <row r="85" spans="1:107" s="39" customFormat="1" ht="30" customHeight="1" x14ac:dyDescent="0.3">
      <c r="A85" s="20" t="s">
        <v>171</v>
      </c>
      <c r="B85" s="21" t="s">
        <v>176</v>
      </c>
      <c r="C85" s="22" t="s">
        <v>177</v>
      </c>
      <c r="D85" s="23" t="s">
        <v>134</v>
      </c>
      <c r="E85" s="24">
        <v>2</v>
      </c>
      <c r="F85" s="50"/>
      <c r="G85" s="26">
        <f t="shared" si="0"/>
        <v>0</v>
      </c>
      <c r="H85" s="69"/>
    </row>
    <row r="86" spans="1:107" s="39" customFormat="1" ht="30" customHeight="1" x14ac:dyDescent="0.3">
      <c r="A86" s="20" t="s">
        <v>171</v>
      </c>
      <c r="B86" s="21" t="s">
        <v>178</v>
      </c>
      <c r="C86" s="22" t="s">
        <v>179</v>
      </c>
      <c r="D86" s="23" t="s">
        <v>21</v>
      </c>
      <c r="E86" s="24">
        <v>11</v>
      </c>
      <c r="F86" s="50"/>
      <c r="G86" s="26">
        <f t="shared" si="0"/>
        <v>0</v>
      </c>
      <c r="H86" s="69"/>
    </row>
    <row r="87" spans="1:107" s="39" customFormat="1" ht="30" customHeight="1" x14ac:dyDescent="0.3">
      <c r="A87" s="20" t="s">
        <v>171</v>
      </c>
      <c r="B87" s="21" t="s">
        <v>180</v>
      </c>
      <c r="C87" s="22" t="s">
        <v>181</v>
      </c>
      <c r="D87" s="23" t="s">
        <v>21</v>
      </c>
      <c r="E87" s="24">
        <v>28</v>
      </c>
      <c r="F87" s="50"/>
      <c r="G87" s="26">
        <f t="shared" si="0"/>
        <v>0</v>
      </c>
      <c r="H87" s="69"/>
    </row>
    <row r="88" spans="1:107" s="39" customFormat="1" ht="30" customHeight="1" x14ac:dyDescent="0.3">
      <c r="A88" s="20" t="s">
        <v>171</v>
      </c>
      <c r="B88" s="21" t="s">
        <v>182</v>
      </c>
      <c r="C88" s="22" t="s">
        <v>183</v>
      </c>
      <c r="D88" s="23" t="s">
        <v>21</v>
      </c>
      <c r="E88" s="24">
        <v>16</v>
      </c>
      <c r="F88" s="50"/>
      <c r="G88" s="26">
        <f t="shared" si="0"/>
        <v>0</v>
      </c>
      <c r="H88" s="69"/>
    </row>
    <row r="89" spans="1:107" s="70" customFormat="1" ht="30" customHeight="1" x14ac:dyDescent="0.3">
      <c r="A89" s="20" t="s">
        <v>171</v>
      </c>
      <c r="B89" s="21" t="s">
        <v>184</v>
      </c>
      <c r="C89" s="22" t="s">
        <v>185</v>
      </c>
      <c r="D89" s="23" t="s">
        <v>11</v>
      </c>
      <c r="E89" s="24">
        <v>120</v>
      </c>
      <c r="F89" s="50"/>
      <c r="G89" s="26">
        <f t="shared" ref="G89:G92" si="10">ROUND((E89*F89),2)</f>
        <v>0</v>
      </c>
      <c r="H89" s="6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row>
    <row r="90" spans="1:107" s="39" customFormat="1" ht="30" customHeight="1" x14ac:dyDescent="0.3">
      <c r="A90" s="20" t="s">
        <v>171</v>
      </c>
      <c r="B90" s="21" t="s">
        <v>186</v>
      </c>
      <c r="C90" s="22" t="s">
        <v>187</v>
      </c>
      <c r="D90" s="23" t="s">
        <v>11</v>
      </c>
      <c r="E90" s="24">
        <v>10</v>
      </c>
      <c r="F90" s="50"/>
      <c r="G90" s="26">
        <f t="shared" si="10"/>
        <v>0</v>
      </c>
      <c r="H90" s="69"/>
    </row>
    <row r="91" spans="1:107" s="39" customFormat="1" ht="30" customHeight="1" x14ac:dyDescent="0.3">
      <c r="A91" s="20" t="s">
        <v>171</v>
      </c>
      <c r="B91" s="21" t="s">
        <v>188</v>
      </c>
      <c r="C91" s="22" t="s">
        <v>189</v>
      </c>
      <c r="D91" s="23" t="s">
        <v>34</v>
      </c>
      <c r="E91" s="24">
        <v>44</v>
      </c>
      <c r="F91" s="50"/>
      <c r="G91" s="26">
        <f t="shared" si="10"/>
        <v>0</v>
      </c>
      <c r="H91" s="69"/>
    </row>
    <row r="92" spans="1:107" s="39" customFormat="1" ht="30" customHeight="1" thickBot="1" x14ac:dyDescent="0.35">
      <c r="A92" s="20" t="s">
        <v>171</v>
      </c>
      <c r="B92" s="21" t="s">
        <v>190</v>
      </c>
      <c r="C92" s="22" t="s">
        <v>191</v>
      </c>
      <c r="D92" s="23" t="s">
        <v>11</v>
      </c>
      <c r="E92" s="24">
        <v>236</v>
      </c>
      <c r="F92" s="50"/>
      <c r="G92" s="26">
        <f t="shared" si="10"/>
        <v>0</v>
      </c>
      <c r="H92" s="69"/>
    </row>
    <row r="93" spans="1:107" s="39" customFormat="1" ht="30" customHeight="1" thickBot="1" x14ac:dyDescent="0.35">
      <c r="A93" s="28" t="s">
        <v>171</v>
      </c>
      <c r="B93" s="29" t="s">
        <v>192</v>
      </c>
      <c r="C93" s="30" t="s">
        <v>193</v>
      </c>
      <c r="D93" s="31" t="s">
        <v>34</v>
      </c>
      <c r="E93" s="32">
        <v>2.4500000000000002</v>
      </c>
      <c r="F93" s="71"/>
      <c r="G93" s="34">
        <f t="shared" si="0"/>
        <v>0</v>
      </c>
      <c r="H93" s="48" t="s">
        <v>194</v>
      </c>
      <c r="I93" s="36">
        <f>ROUND(SUM(G83:G93),2)</f>
        <v>0</v>
      </c>
    </row>
    <row r="94" spans="1:107" s="39" customFormat="1" ht="30" customHeight="1" thickBot="1" x14ac:dyDescent="0.35">
      <c r="A94" s="72" t="s">
        <v>195</v>
      </c>
      <c r="B94" s="73" t="s">
        <v>196</v>
      </c>
      <c r="C94" s="74" t="s">
        <v>197</v>
      </c>
      <c r="D94" s="75" t="s">
        <v>134</v>
      </c>
      <c r="E94" s="76">
        <v>1</v>
      </c>
      <c r="F94" s="77"/>
      <c r="G94" s="78">
        <f t="shared" ref="G94" si="11">ROUND((E94*F94),2)</f>
        <v>0</v>
      </c>
      <c r="H94" s="48" t="s">
        <v>198</v>
      </c>
      <c r="I94" s="36">
        <f>ROUND(SUM(G94:G94),2)</f>
        <v>0</v>
      </c>
    </row>
    <row r="95" spans="1:107" ht="44.25" customHeight="1" thickBot="1" x14ac:dyDescent="0.35">
      <c r="A95" s="79"/>
      <c r="B95" s="79"/>
      <c r="C95" s="79"/>
      <c r="D95" s="80"/>
      <c r="E95" s="81"/>
      <c r="F95" s="82" t="s">
        <v>199</v>
      </c>
      <c r="G95" s="83">
        <f>SUM(G5:G94)</f>
        <v>0</v>
      </c>
      <c r="H95" s="43"/>
      <c r="I95" s="84"/>
    </row>
    <row r="96" spans="1:107" ht="20.25" customHeight="1" x14ac:dyDescent="0.3">
      <c r="A96" s="85"/>
      <c r="B96" s="85"/>
      <c r="C96" s="86"/>
      <c r="D96" s="86"/>
      <c r="E96" s="87"/>
      <c r="F96" s="86"/>
      <c r="G96" s="88"/>
    </row>
  </sheetData>
  <mergeCells count="2">
    <mergeCell ref="A1:G1"/>
    <mergeCell ref="A3:G3"/>
  </mergeCells>
  <phoneticPr fontId="4"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O56"/>
  <sheetViews>
    <sheetView zoomScale="70" zoomScaleNormal="70" workbookViewId="0">
      <selection activeCell="A4" sqref="A4"/>
    </sheetView>
  </sheetViews>
  <sheetFormatPr defaultColWidth="9.1796875" defaultRowHeight="14" x14ac:dyDescent="0.3"/>
  <cols>
    <col min="1" max="1" width="41.1796875" style="89" customWidth="1"/>
    <col min="2" max="2" width="8.26953125" style="89" bestFit="1" customWidth="1"/>
    <col min="3" max="3" width="77.26953125" style="90" customWidth="1"/>
    <col min="4" max="4" width="9.1796875" style="91"/>
    <col min="5" max="5" width="16.26953125" style="92" customWidth="1"/>
    <col min="6" max="6" width="20.7265625" style="93" customWidth="1"/>
    <col min="7" max="7" width="14.7265625" style="91" customWidth="1"/>
    <col min="8" max="8" width="21.54296875" style="3" customWidth="1"/>
    <col min="9" max="9" width="16.1796875" style="4" customWidth="1"/>
    <col min="10" max="16384" width="9.1796875" style="4"/>
  </cols>
  <sheetData>
    <row r="1" spans="1:9" ht="40.15" customHeight="1" x14ac:dyDescent="0.3">
      <c r="A1" s="1" t="s">
        <v>0</v>
      </c>
      <c r="B1" s="2"/>
      <c r="C1" s="2"/>
      <c r="D1" s="2"/>
      <c r="E1" s="2"/>
      <c r="F1" s="2"/>
      <c r="G1" s="2"/>
    </row>
    <row r="2" spans="1:9" ht="21.75" customHeight="1" thickBot="1" x14ac:dyDescent="0.35">
      <c r="A2" s="5"/>
      <c r="B2" s="5"/>
      <c r="C2" s="5"/>
      <c r="D2" s="5"/>
      <c r="E2" s="6"/>
      <c r="F2" s="5"/>
      <c r="G2" s="5"/>
    </row>
    <row r="3" spans="1:9" ht="21.75" customHeight="1" x14ac:dyDescent="0.3">
      <c r="A3" s="7" t="s">
        <v>200</v>
      </c>
      <c r="B3" s="7"/>
      <c r="C3" s="7"/>
      <c r="D3" s="7"/>
      <c r="E3" s="7"/>
      <c r="F3" s="7"/>
      <c r="G3" s="8"/>
    </row>
    <row r="4" spans="1:9" ht="42.5" thickBot="1" x14ac:dyDescent="0.35">
      <c r="A4" s="94" t="s">
        <v>2</v>
      </c>
      <c r="B4" s="94" t="s">
        <v>3</v>
      </c>
      <c r="C4" s="94" t="s">
        <v>4</v>
      </c>
      <c r="D4" s="94" t="s">
        <v>5</v>
      </c>
      <c r="E4" s="95" t="s">
        <v>6</v>
      </c>
      <c r="F4" s="96" t="s">
        <v>273</v>
      </c>
      <c r="G4" s="97" t="s">
        <v>7</v>
      </c>
    </row>
    <row r="5" spans="1:9" ht="30" customHeight="1" thickBot="1" x14ac:dyDescent="0.35">
      <c r="A5" s="72" t="s">
        <v>8</v>
      </c>
      <c r="B5" s="73" t="s">
        <v>9</v>
      </c>
      <c r="C5" s="98" t="s">
        <v>201</v>
      </c>
      <c r="D5" s="99" t="s">
        <v>11</v>
      </c>
      <c r="E5" s="100">
        <v>2020</v>
      </c>
      <c r="F5" s="101"/>
      <c r="G5" s="78">
        <f t="shared" ref="G5:G52" si="0">ROUND((E5*F5),2)</f>
        <v>0</v>
      </c>
      <c r="H5" s="35" t="s">
        <v>24</v>
      </c>
      <c r="I5" s="36">
        <f>ROUND(SUM(G5:G5),2)</f>
        <v>0</v>
      </c>
    </row>
    <row r="6" spans="1:9" s="39" customFormat="1" ht="30" customHeight="1" x14ac:dyDescent="0.3">
      <c r="A6" s="102" t="s">
        <v>202</v>
      </c>
      <c r="B6" s="103" t="s">
        <v>26</v>
      </c>
      <c r="C6" s="104" t="s">
        <v>203</v>
      </c>
      <c r="D6" s="105" t="s">
        <v>31</v>
      </c>
      <c r="E6" s="106">
        <v>2</v>
      </c>
      <c r="F6" s="107"/>
      <c r="G6" s="108">
        <f t="shared" si="0"/>
        <v>0</v>
      </c>
      <c r="H6" s="38"/>
    </row>
    <row r="7" spans="1:9" s="39" customFormat="1" ht="30" customHeight="1" x14ac:dyDescent="0.3">
      <c r="A7" s="20" t="s">
        <v>202</v>
      </c>
      <c r="B7" s="21" t="s">
        <v>27</v>
      </c>
      <c r="C7" s="90" t="s">
        <v>277</v>
      </c>
      <c r="D7" s="109" t="s">
        <v>31</v>
      </c>
      <c r="E7" s="46">
        <v>4</v>
      </c>
      <c r="F7" s="42"/>
      <c r="G7" s="26">
        <f t="shared" si="0"/>
        <v>0</v>
      </c>
      <c r="H7" s="38"/>
    </row>
    <row r="8" spans="1:9" s="39" customFormat="1" ht="30" customHeight="1" x14ac:dyDescent="0.3">
      <c r="A8" s="20" t="s">
        <v>202</v>
      </c>
      <c r="B8" s="21" t="s">
        <v>29</v>
      </c>
      <c r="C8" s="51" t="s">
        <v>278</v>
      </c>
      <c r="D8" s="109" t="s">
        <v>31</v>
      </c>
      <c r="E8" s="46">
        <v>2</v>
      </c>
      <c r="F8" s="42"/>
      <c r="G8" s="26">
        <f t="shared" si="0"/>
        <v>0</v>
      </c>
      <c r="H8" s="38"/>
    </row>
    <row r="9" spans="1:9" s="39" customFormat="1" ht="30" customHeight="1" x14ac:dyDescent="0.3">
      <c r="A9" s="20" t="s">
        <v>202</v>
      </c>
      <c r="B9" s="21" t="s">
        <v>32</v>
      </c>
      <c r="C9" s="110" t="s">
        <v>204</v>
      </c>
      <c r="D9" s="109" t="s">
        <v>34</v>
      </c>
      <c r="E9" s="46">
        <v>50.8</v>
      </c>
      <c r="F9" s="42"/>
      <c r="G9" s="26">
        <f t="shared" si="0"/>
        <v>0</v>
      </c>
      <c r="H9" s="38"/>
    </row>
    <row r="10" spans="1:9" s="39" customFormat="1" ht="30" customHeight="1" x14ac:dyDescent="0.3">
      <c r="A10" s="20" t="s">
        <v>202</v>
      </c>
      <c r="B10" s="21" t="s">
        <v>35</v>
      </c>
      <c r="C10" s="41" t="s">
        <v>36</v>
      </c>
      <c r="D10" s="109" t="s">
        <v>34</v>
      </c>
      <c r="E10" s="46">
        <v>50.8</v>
      </c>
      <c r="F10" s="42"/>
      <c r="G10" s="26">
        <f t="shared" si="0"/>
        <v>0</v>
      </c>
      <c r="H10" s="38"/>
    </row>
    <row r="11" spans="1:9" s="39" customFormat="1" ht="30" customHeight="1" x14ac:dyDescent="0.3">
      <c r="A11" s="20" t="s">
        <v>202</v>
      </c>
      <c r="B11" s="21" t="s">
        <v>37</v>
      </c>
      <c r="C11" s="22" t="s">
        <v>205</v>
      </c>
      <c r="D11" s="109" t="s">
        <v>34</v>
      </c>
      <c r="E11" s="46">
        <v>5.2</v>
      </c>
      <c r="F11" s="42"/>
      <c r="G11" s="26">
        <f t="shared" si="0"/>
        <v>0</v>
      </c>
      <c r="H11" s="38"/>
    </row>
    <row r="12" spans="1:9" s="39" customFormat="1" ht="30" customHeight="1" x14ac:dyDescent="0.3">
      <c r="A12" s="20" t="s">
        <v>202</v>
      </c>
      <c r="B12" s="21" t="s">
        <v>39</v>
      </c>
      <c r="C12" s="41" t="s">
        <v>36</v>
      </c>
      <c r="D12" s="109" t="s">
        <v>34</v>
      </c>
      <c r="E12" s="46">
        <v>5.2</v>
      </c>
      <c r="F12" s="42"/>
      <c r="G12" s="26">
        <f>ROUND((E12*F12),2)</f>
        <v>0</v>
      </c>
      <c r="H12" s="38"/>
    </row>
    <row r="13" spans="1:9" s="39" customFormat="1" ht="30" customHeight="1" x14ac:dyDescent="0.3">
      <c r="A13" s="20" t="s">
        <v>202</v>
      </c>
      <c r="B13" s="21" t="s">
        <v>41</v>
      </c>
      <c r="C13" s="22" t="s">
        <v>206</v>
      </c>
      <c r="D13" s="109" t="s">
        <v>34</v>
      </c>
      <c r="E13" s="46">
        <v>207</v>
      </c>
      <c r="F13" s="42"/>
      <c r="G13" s="26">
        <f>ROUND((E13*F13),2)</f>
        <v>0</v>
      </c>
      <c r="H13" s="38"/>
    </row>
    <row r="14" spans="1:9" s="39" customFormat="1" ht="30" customHeight="1" x14ac:dyDescent="0.3">
      <c r="A14" s="20" t="s">
        <v>202</v>
      </c>
      <c r="B14" s="21" t="s">
        <v>43</v>
      </c>
      <c r="C14" s="41" t="s">
        <v>46</v>
      </c>
      <c r="D14" s="109" t="s">
        <v>34</v>
      </c>
      <c r="E14" s="46">
        <v>207</v>
      </c>
      <c r="F14" s="42"/>
      <c r="G14" s="26">
        <f t="shared" si="0"/>
        <v>0</v>
      </c>
      <c r="H14" s="69"/>
    </row>
    <row r="15" spans="1:9" s="39" customFormat="1" ht="30" customHeight="1" x14ac:dyDescent="0.3">
      <c r="A15" s="20" t="s">
        <v>202</v>
      </c>
      <c r="B15" s="21" t="s">
        <v>45</v>
      </c>
      <c r="C15" s="22" t="s">
        <v>207</v>
      </c>
      <c r="D15" s="109" t="s">
        <v>34</v>
      </c>
      <c r="E15" s="46">
        <v>630</v>
      </c>
      <c r="F15" s="42"/>
      <c r="G15" s="26">
        <f t="shared" si="0"/>
        <v>0</v>
      </c>
      <c r="H15" s="38"/>
    </row>
    <row r="16" spans="1:9" s="39" customFormat="1" ht="30" customHeight="1" thickBot="1" x14ac:dyDescent="0.35">
      <c r="A16" s="20" t="s">
        <v>202</v>
      </c>
      <c r="B16" s="21" t="s">
        <v>47</v>
      </c>
      <c r="C16" s="22" t="s">
        <v>208</v>
      </c>
      <c r="D16" s="109" t="s">
        <v>34</v>
      </c>
      <c r="E16" s="46">
        <v>1058</v>
      </c>
      <c r="F16" s="42"/>
      <c r="G16" s="26">
        <f t="shared" si="0"/>
        <v>0</v>
      </c>
      <c r="H16" s="43"/>
    </row>
    <row r="17" spans="1:9" s="39" customFormat="1" ht="30" customHeight="1" thickBot="1" x14ac:dyDescent="0.35">
      <c r="A17" s="28" t="s">
        <v>202</v>
      </c>
      <c r="B17" s="29" t="s">
        <v>49</v>
      </c>
      <c r="C17" s="30" t="s">
        <v>209</v>
      </c>
      <c r="D17" s="31" t="s">
        <v>34</v>
      </c>
      <c r="E17" s="32">
        <v>20.8</v>
      </c>
      <c r="F17" s="111"/>
      <c r="G17" s="34">
        <f t="shared" si="0"/>
        <v>0</v>
      </c>
      <c r="H17" s="35" t="s">
        <v>62</v>
      </c>
      <c r="I17" s="36">
        <f>ROUND(SUM(G6:G17),2)</f>
        <v>0</v>
      </c>
    </row>
    <row r="18" spans="1:9" s="39" customFormat="1" ht="30" customHeight="1" x14ac:dyDescent="0.3">
      <c r="A18" s="14" t="s">
        <v>210</v>
      </c>
      <c r="B18" s="14" t="s">
        <v>64</v>
      </c>
      <c r="C18" s="112" t="s">
        <v>211</v>
      </c>
      <c r="D18" s="113" t="s">
        <v>34</v>
      </c>
      <c r="E18" s="114">
        <v>630</v>
      </c>
      <c r="F18" s="115"/>
      <c r="G18" s="19">
        <f t="shared" si="0"/>
        <v>0</v>
      </c>
      <c r="H18" s="38"/>
    </row>
    <row r="19" spans="1:9" s="39" customFormat="1" ht="30" customHeight="1" thickBot="1" x14ac:dyDescent="0.35">
      <c r="A19" s="21" t="s">
        <v>212</v>
      </c>
      <c r="B19" s="21" t="s">
        <v>66</v>
      </c>
      <c r="C19" s="51" t="s">
        <v>213</v>
      </c>
      <c r="D19" s="109" t="s">
        <v>34</v>
      </c>
      <c r="E19" s="46">
        <v>1260</v>
      </c>
      <c r="F19" s="53"/>
      <c r="G19" s="26">
        <f t="shared" si="0"/>
        <v>0</v>
      </c>
      <c r="H19" s="38"/>
    </row>
    <row r="20" spans="1:9" s="39" customFormat="1" ht="30" customHeight="1" thickBot="1" x14ac:dyDescent="0.35">
      <c r="A20" s="29" t="s">
        <v>212</v>
      </c>
      <c r="B20" s="29" t="s">
        <v>68</v>
      </c>
      <c r="C20" s="58" t="s">
        <v>175</v>
      </c>
      <c r="D20" s="116" t="s">
        <v>11</v>
      </c>
      <c r="E20" s="117">
        <v>424</v>
      </c>
      <c r="F20" s="61"/>
      <c r="G20" s="34">
        <f t="shared" si="0"/>
        <v>0</v>
      </c>
      <c r="H20" s="35" t="s">
        <v>113</v>
      </c>
      <c r="I20" s="36">
        <f>ROUND(SUM(G18:G20),2)</f>
        <v>0</v>
      </c>
    </row>
    <row r="21" spans="1:9" s="39" customFormat="1" ht="30" customHeight="1" x14ac:dyDescent="0.3">
      <c r="A21" s="13" t="s">
        <v>214</v>
      </c>
      <c r="B21" s="14" t="s">
        <v>115</v>
      </c>
      <c r="C21" s="112" t="s">
        <v>215</v>
      </c>
      <c r="D21" s="113" t="s">
        <v>34</v>
      </c>
      <c r="E21" s="118">
        <v>262</v>
      </c>
      <c r="F21" s="115"/>
      <c r="G21" s="19">
        <f t="shared" si="0"/>
        <v>0</v>
      </c>
      <c r="H21" s="119" t="s">
        <v>279</v>
      </c>
    </row>
    <row r="22" spans="1:9" s="39" customFormat="1" ht="30" customHeight="1" x14ac:dyDescent="0.3">
      <c r="A22" s="102" t="s">
        <v>214</v>
      </c>
      <c r="B22" s="21" t="s">
        <v>117</v>
      </c>
      <c r="C22" s="51" t="s">
        <v>216</v>
      </c>
      <c r="D22" s="109" t="s">
        <v>11</v>
      </c>
      <c r="E22" s="120">
        <v>490</v>
      </c>
      <c r="F22" s="53"/>
      <c r="G22" s="26">
        <f t="shared" si="0"/>
        <v>0</v>
      </c>
      <c r="H22" s="121"/>
    </row>
    <row r="23" spans="1:9" s="39" customFormat="1" ht="30" customHeight="1" x14ac:dyDescent="0.3">
      <c r="A23" s="102" t="s">
        <v>214</v>
      </c>
      <c r="B23" s="21" t="s">
        <v>119</v>
      </c>
      <c r="C23" s="51" t="s">
        <v>217</v>
      </c>
      <c r="D23" s="109" t="s">
        <v>11</v>
      </c>
      <c r="E23" s="120">
        <v>455</v>
      </c>
      <c r="F23" s="53"/>
      <c r="G23" s="26">
        <f t="shared" si="0"/>
        <v>0</v>
      </c>
      <c r="H23" s="121"/>
    </row>
    <row r="24" spans="1:9" s="39" customFormat="1" ht="30" customHeight="1" x14ac:dyDescent="0.3">
      <c r="A24" s="102" t="s">
        <v>214</v>
      </c>
      <c r="B24" s="21" t="s">
        <v>218</v>
      </c>
      <c r="C24" s="51" t="s">
        <v>104</v>
      </c>
      <c r="D24" s="109" t="s">
        <v>11</v>
      </c>
      <c r="E24" s="120">
        <v>455</v>
      </c>
      <c r="F24" s="53"/>
      <c r="G24" s="26">
        <f t="shared" ref="G24:G31" si="1">ROUND((E24*F24),2)</f>
        <v>0</v>
      </c>
      <c r="H24" s="121"/>
    </row>
    <row r="25" spans="1:9" s="39" customFormat="1" ht="30" customHeight="1" x14ac:dyDescent="0.3">
      <c r="A25" s="102" t="s">
        <v>214</v>
      </c>
      <c r="B25" s="21" t="s">
        <v>219</v>
      </c>
      <c r="C25" s="51" t="s">
        <v>220</v>
      </c>
      <c r="D25" s="109" t="s">
        <v>11</v>
      </c>
      <c r="E25" s="120">
        <v>375</v>
      </c>
      <c r="F25" s="53"/>
      <c r="G25" s="26">
        <f t="shared" si="1"/>
        <v>0</v>
      </c>
      <c r="H25" s="121"/>
    </row>
    <row r="26" spans="1:9" s="39" customFormat="1" ht="30" customHeight="1" x14ac:dyDescent="0.3">
      <c r="A26" s="102" t="s">
        <v>214</v>
      </c>
      <c r="B26" s="21" t="s">
        <v>221</v>
      </c>
      <c r="C26" s="22" t="s">
        <v>222</v>
      </c>
      <c r="D26" s="109" t="s">
        <v>11</v>
      </c>
      <c r="E26" s="120">
        <v>94</v>
      </c>
      <c r="F26" s="53"/>
      <c r="G26" s="26">
        <f t="shared" si="1"/>
        <v>0</v>
      </c>
      <c r="H26" s="121"/>
    </row>
    <row r="27" spans="1:9" s="39" customFormat="1" ht="30" customHeight="1" x14ac:dyDescent="0.3">
      <c r="A27" s="102" t="s">
        <v>214</v>
      </c>
      <c r="B27" s="21" t="s">
        <v>223</v>
      </c>
      <c r="C27" s="22" t="s">
        <v>224</v>
      </c>
      <c r="D27" s="109" t="s">
        <v>11</v>
      </c>
      <c r="E27" s="120">
        <v>36</v>
      </c>
      <c r="F27" s="53"/>
      <c r="G27" s="26">
        <f t="shared" si="1"/>
        <v>0</v>
      </c>
      <c r="H27" s="121"/>
    </row>
    <row r="28" spans="1:9" s="39" customFormat="1" ht="30" customHeight="1" thickBot="1" x14ac:dyDescent="0.35">
      <c r="A28" s="122" t="s">
        <v>214</v>
      </c>
      <c r="B28" s="29" t="s">
        <v>225</v>
      </c>
      <c r="C28" s="58" t="s">
        <v>108</v>
      </c>
      <c r="D28" s="116" t="s">
        <v>11</v>
      </c>
      <c r="E28" s="123">
        <v>505</v>
      </c>
      <c r="F28" s="61"/>
      <c r="G28" s="34">
        <f t="shared" si="1"/>
        <v>0</v>
      </c>
      <c r="H28" s="121"/>
    </row>
    <row r="29" spans="1:9" s="39" customFormat="1" ht="30" customHeight="1" x14ac:dyDescent="0.3">
      <c r="A29" s="103" t="s">
        <v>226</v>
      </c>
      <c r="B29" s="103" t="s">
        <v>115</v>
      </c>
      <c r="C29" s="112" t="s">
        <v>227</v>
      </c>
      <c r="D29" s="124" t="s">
        <v>34</v>
      </c>
      <c r="E29" s="125">
        <v>235</v>
      </c>
      <c r="F29" s="126"/>
      <c r="G29" s="108">
        <f t="shared" si="1"/>
        <v>0</v>
      </c>
      <c r="H29" s="121"/>
    </row>
    <row r="30" spans="1:9" s="39" customFormat="1" ht="30" customHeight="1" x14ac:dyDescent="0.3">
      <c r="A30" s="21" t="s">
        <v>226</v>
      </c>
      <c r="B30" s="21" t="s">
        <v>117</v>
      </c>
      <c r="C30" s="22" t="s">
        <v>228</v>
      </c>
      <c r="D30" s="109" t="s">
        <v>11</v>
      </c>
      <c r="E30" s="120">
        <v>490</v>
      </c>
      <c r="F30" s="53"/>
      <c r="G30" s="26">
        <f t="shared" si="1"/>
        <v>0</v>
      </c>
      <c r="H30" s="121"/>
    </row>
    <row r="31" spans="1:9" s="39" customFormat="1" ht="30" customHeight="1" x14ac:dyDescent="0.3">
      <c r="A31" s="21" t="s">
        <v>226</v>
      </c>
      <c r="B31" s="21" t="s">
        <v>119</v>
      </c>
      <c r="C31" s="22" t="s">
        <v>217</v>
      </c>
      <c r="D31" s="109" t="s">
        <v>11</v>
      </c>
      <c r="E31" s="120">
        <v>455</v>
      </c>
      <c r="F31" s="53"/>
      <c r="G31" s="26">
        <f t="shared" si="1"/>
        <v>0</v>
      </c>
      <c r="H31" s="121"/>
    </row>
    <row r="32" spans="1:9" s="39" customFormat="1" ht="30" customHeight="1" x14ac:dyDescent="0.3">
      <c r="A32" s="21" t="s">
        <v>226</v>
      </c>
      <c r="B32" s="21" t="s">
        <v>218</v>
      </c>
      <c r="C32" s="22" t="s">
        <v>104</v>
      </c>
      <c r="D32" s="109" t="s">
        <v>11</v>
      </c>
      <c r="E32" s="120">
        <v>455</v>
      </c>
      <c r="F32" s="53"/>
      <c r="G32" s="26">
        <f t="shared" ref="G32:G34" si="2">ROUND((E32*F32),2)</f>
        <v>0</v>
      </c>
      <c r="H32" s="121"/>
    </row>
    <row r="33" spans="1:15" s="39" customFormat="1" ht="30" customHeight="1" x14ac:dyDescent="0.3">
      <c r="A33" s="21" t="s">
        <v>226</v>
      </c>
      <c r="B33" s="21" t="s">
        <v>219</v>
      </c>
      <c r="C33" s="22" t="s">
        <v>220</v>
      </c>
      <c r="D33" s="109" t="s">
        <v>11</v>
      </c>
      <c r="E33" s="120">
        <v>375</v>
      </c>
      <c r="F33" s="53"/>
      <c r="G33" s="26">
        <f t="shared" si="2"/>
        <v>0</v>
      </c>
      <c r="H33" s="121"/>
    </row>
    <row r="34" spans="1:15" s="39" customFormat="1" ht="30" customHeight="1" x14ac:dyDescent="0.3">
      <c r="A34" s="21" t="s">
        <v>226</v>
      </c>
      <c r="B34" s="21" t="s">
        <v>221</v>
      </c>
      <c r="C34" s="22" t="s">
        <v>222</v>
      </c>
      <c r="D34" s="109" t="s">
        <v>11</v>
      </c>
      <c r="E34" s="120">
        <v>94</v>
      </c>
      <c r="F34" s="53"/>
      <c r="G34" s="26">
        <f t="shared" si="2"/>
        <v>0</v>
      </c>
      <c r="H34" s="121"/>
    </row>
    <row r="35" spans="1:15" s="39" customFormat="1" ht="30" customHeight="1" thickBot="1" x14ac:dyDescent="0.35">
      <c r="A35" s="21" t="s">
        <v>226</v>
      </c>
      <c r="B35" s="21" t="s">
        <v>223</v>
      </c>
      <c r="C35" s="22" t="s">
        <v>224</v>
      </c>
      <c r="D35" s="109" t="s">
        <v>11</v>
      </c>
      <c r="E35" s="120">
        <v>36</v>
      </c>
      <c r="F35" s="53"/>
      <c r="G35" s="26">
        <f t="shared" ref="G35" si="3">ROUND((E35*F35),2)</f>
        <v>0</v>
      </c>
      <c r="H35" s="121"/>
    </row>
    <row r="36" spans="1:15" s="39" customFormat="1" ht="30" customHeight="1" thickBot="1" x14ac:dyDescent="0.35">
      <c r="A36" s="44" t="s">
        <v>226</v>
      </c>
      <c r="B36" s="44" t="s">
        <v>225</v>
      </c>
      <c r="C36" s="127" t="s">
        <v>108</v>
      </c>
      <c r="D36" s="128" t="s">
        <v>11</v>
      </c>
      <c r="E36" s="129">
        <v>505</v>
      </c>
      <c r="F36" s="54"/>
      <c r="G36" s="55">
        <f t="shared" ref="G36" si="4">ROUND((E36*F36),2)</f>
        <v>0</v>
      </c>
      <c r="H36" s="35" t="s">
        <v>121</v>
      </c>
      <c r="I36" s="36">
        <f>ROUND(SUM(G21:G36),2)</f>
        <v>0</v>
      </c>
    </row>
    <row r="37" spans="1:15" s="39" customFormat="1" ht="30" customHeight="1" x14ac:dyDescent="0.3">
      <c r="A37" s="13" t="s">
        <v>229</v>
      </c>
      <c r="B37" s="14" t="s">
        <v>123</v>
      </c>
      <c r="C37" s="112" t="s">
        <v>230</v>
      </c>
      <c r="D37" s="16" t="s">
        <v>11</v>
      </c>
      <c r="E37" s="17">
        <v>228</v>
      </c>
      <c r="F37" s="115"/>
      <c r="G37" s="19">
        <f t="shared" si="0"/>
        <v>0</v>
      </c>
      <c r="H37" s="56"/>
    </row>
    <row r="38" spans="1:15" s="39" customFormat="1" ht="30" customHeight="1" x14ac:dyDescent="0.3">
      <c r="A38" s="20" t="s">
        <v>229</v>
      </c>
      <c r="B38" s="21" t="s">
        <v>125</v>
      </c>
      <c r="C38" s="51" t="s">
        <v>231</v>
      </c>
      <c r="D38" s="109" t="s">
        <v>34</v>
      </c>
      <c r="E38" s="46">
        <v>218.2</v>
      </c>
      <c r="F38" s="53"/>
      <c r="G38" s="26">
        <f t="shared" si="0"/>
        <v>0</v>
      </c>
      <c r="H38" s="56"/>
    </row>
    <row r="39" spans="1:15" s="39" customFormat="1" ht="30" customHeight="1" x14ac:dyDescent="0.3">
      <c r="A39" s="20" t="s">
        <v>229</v>
      </c>
      <c r="B39" s="21" t="s">
        <v>127</v>
      </c>
      <c r="C39" s="51" t="s">
        <v>232</v>
      </c>
      <c r="D39" s="109" t="s">
        <v>34</v>
      </c>
      <c r="E39" s="46">
        <v>11.6</v>
      </c>
      <c r="F39" s="53"/>
      <c r="G39" s="26">
        <f t="shared" si="0"/>
        <v>0</v>
      </c>
      <c r="H39" s="56"/>
    </row>
    <row r="40" spans="1:15" s="39" customFormat="1" ht="30" customHeight="1" thickBot="1" x14ac:dyDescent="0.35">
      <c r="A40" s="20" t="s">
        <v>229</v>
      </c>
      <c r="B40" s="21" t="s">
        <v>128</v>
      </c>
      <c r="C40" s="51" t="s">
        <v>233</v>
      </c>
      <c r="D40" s="109" t="s">
        <v>34</v>
      </c>
      <c r="E40" s="46">
        <v>3.7</v>
      </c>
      <c r="F40" s="53"/>
      <c r="G40" s="26">
        <f t="shared" si="0"/>
        <v>0</v>
      </c>
      <c r="H40" s="56"/>
    </row>
    <row r="41" spans="1:15" s="130" customFormat="1" ht="30" customHeight="1" thickBot="1" x14ac:dyDescent="0.35">
      <c r="A41" s="28" t="s">
        <v>229</v>
      </c>
      <c r="B41" s="29" t="s">
        <v>130</v>
      </c>
      <c r="C41" s="58" t="s">
        <v>234</v>
      </c>
      <c r="D41" s="116" t="s">
        <v>11</v>
      </c>
      <c r="E41" s="117">
        <v>446</v>
      </c>
      <c r="F41" s="61"/>
      <c r="G41" s="34">
        <f t="shared" si="0"/>
        <v>0</v>
      </c>
      <c r="H41" s="35" t="s">
        <v>170</v>
      </c>
      <c r="I41" s="36">
        <f>ROUND(SUM(G37:G41),2)</f>
        <v>0</v>
      </c>
      <c r="J41" s="39"/>
      <c r="K41" s="39"/>
      <c r="L41" s="39"/>
      <c r="M41" s="39"/>
      <c r="N41" s="39"/>
      <c r="O41" s="39"/>
    </row>
    <row r="42" spans="1:15" s="39" customFormat="1" ht="30" customHeight="1" x14ac:dyDescent="0.3">
      <c r="A42" s="13" t="s">
        <v>235</v>
      </c>
      <c r="B42" s="14" t="s">
        <v>172</v>
      </c>
      <c r="C42" s="112" t="s">
        <v>236</v>
      </c>
      <c r="D42" s="113" t="s">
        <v>21</v>
      </c>
      <c r="E42" s="118">
        <v>103</v>
      </c>
      <c r="F42" s="131"/>
      <c r="G42" s="19">
        <f t="shared" si="0"/>
        <v>0</v>
      </c>
      <c r="H42" s="56"/>
    </row>
    <row r="43" spans="1:15" s="39" customFormat="1" ht="30" customHeight="1" thickBot="1" x14ac:dyDescent="0.35">
      <c r="A43" s="102" t="s">
        <v>235</v>
      </c>
      <c r="B43" s="21" t="s">
        <v>174</v>
      </c>
      <c r="C43" s="51" t="s">
        <v>237</v>
      </c>
      <c r="D43" s="109" t="s">
        <v>21</v>
      </c>
      <c r="E43" s="120">
        <v>32</v>
      </c>
      <c r="F43" s="132"/>
      <c r="G43" s="26">
        <f t="shared" si="0"/>
        <v>0</v>
      </c>
      <c r="H43" s="56"/>
    </row>
    <row r="44" spans="1:15" s="39" customFormat="1" ht="30" customHeight="1" thickBot="1" x14ac:dyDescent="0.35">
      <c r="A44" s="122" t="s">
        <v>235</v>
      </c>
      <c r="B44" s="29" t="s">
        <v>176</v>
      </c>
      <c r="C44" s="58" t="s">
        <v>238</v>
      </c>
      <c r="D44" s="116" t="s">
        <v>31</v>
      </c>
      <c r="E44" s="123">
        <v>5</v>
      </c>
      <c r="F44" s="133"/>
      <c r="G44" s="34">
        <f t="shared" si="0"/>
        <v>0</v>
      </c>
      <c r="H44" s="35" t="s">
        <v>194</v>
      </c>
      <c r="I44" s="36">
        <f>ROUND(SUM(G42:G44),2)</f>
        <v>0</v>
      </c>
    </row>
    <row r="45" spans="1:15" s="39" customFormat="1" ht="30" customHeight="1" x14ac:dyDescent="0.3">
      <c r="A45" s="103" t="s">
        <v>239</v>
      </c>
      <c r="B45" s="103" t="s">
        <v>196</v>
      </c>
      <c r="C45" s="104" t="s">
        <v>240</v>
      </c>
      <c r="D45" s="124" t="s">
        <v>34</v>
      </c>
      <c r="E45" s="134">
        <v>55</v>
      </c>
      <c r="F45" s="135"/>
      <c r="G45" s="108">
        <f t="shared" si="0"/>
        <v>0</v>
      </c>
      <c r="H45" s="56"/>
    </row>
    <row r="46" spans="1:15" s="39" customFormat="1" ht="30" customHeight="1" x14ac:dyDescent="0.3">
      <c r="A46" s="103" t="s">
        <v>239</v>
      </c>
      <c r="B46" s="103" t="s">
        <v>241</v>
      </c>
      <c r="C46" s="51" t="s">
        <v>242</v>
      </c>
      <c r="D46" s="109" t="s">
        <v>34</v>
      </c>
      <c r="E46" s="120">
        <v>118</v>
      </c>
      <c r="F46" s="132"/>
      <c r="G46" s="26">
        <f t="shared" ref="G46:G47" si="5">ROUND((E46*F46),2)</f>
        <v>0</v>
      </c>
      <c r="H46" s="136"/>
    </row>
    <row r="47" spans="1:15" s="39" customFormat="1" ht="30" customHeight="1" x14ac:dyDescent="0.3">
      <c r="A47" s="103" t="s">
        <v>239</v>
      </c>
      <c r="B47" s="103" t="s">
        <v>243</v>
      </c>
      <c r="C47" s="51" t="s">
        <v>244</v>
      </c>
      <c r="D47" s="109" t="s">
        <v>34</v>
      </c>
      <c r="E47" s="120">
        <v>10</v>
      </c>
      <c r="F47" s="132"/>
      <c r="G47" s="26">
        <f t="shared" si="5"/>
        <v>0</v>
      </c>
      <c r="H47" s="136"/>
    </row>
    <row r="48" spans="1:15" s="39" customFormat="1" ht="30" customHeight="1" x14ac:dyDescent="0.3">
      <c r="A48" s="103" t="s">
        <v>239</v>
      </c>
      <c r="B48" s="103" t="s">
        <v>245</v>
      </c>
      <c r="C48" s="51" t="s">
        <v>246</v>
      </c>
      <c r="D48" s="109" t="s">
        <v>11</v>
      </c>
      <c r="E48" s="120">
        <v>117.7</v>
      </c>
      <c r="F48" s="132"/>
      <c r="G48" s="26">
        <f t="shared" ref="G48:G49" si="6">ROUND((E48*F48),2)</f>
        <v>0</v>
      </c>
      <c r="H48" s="136"/>
    </row>
    <row r="49" spans="1:9" s="39" customFormat="1" ht="30" customHeight="1" x14ac:dyDescent="0.3">
      <c r="A49" s="103" t="s">
        <v>239</v>
      </c>
      <c r="B49" s="103" t="s">
        <v>247</v>
      </c>
      <c r="C49" s="51" t="s">
        <v>248</v>
      </c>
      <c r="D49" s="109" t="s">
        <v>11</v>
      </c>
      <c r="E49" s="120">
        <v>50</v>
      </c>
      <c r="F49" s="132"/>
      <c r="G49" s="26">
        <f t="shared" si="6"/>
        <v>0</v>
      </c>
      <c r="H49" s="136"/>
    </row>
    <row r="50" spans="1:9" s="39" customFormat="1" ht="30" customHeight="1" thickBot="1" x14ac:dyDescent="0.35">
      <c r="A50" s="103" t="s">
        <v>239</v>
      </c>
      <c r="B50" s="103" t="s">
        <v>249</v>
      </c>
      <c r="C50" s="51" t="s">
        <v>250</v>
      </c>
      <c r="D50" s="109" t="s">
        <v>34</v>
      </c>
      <c r="E50" s="120">
        <v>68</v>
      </c>
      <c r="F50" s="132"/>
      <c r="G50" s="26">
        <f t="shared" ref="G50" si="7">ROUND((E50*F50),2)</f>
        <v>0</v>
      </c>
      <c r="H50" s="137"/>
    </row>
    <row r="51" spans="1:9" s="39" customFormat="1" ht="30" customHeight="1" thickBot="1" x14ac:dyDescent="0.35">
      <c r="A51" s="103" t="s">
        <v>239</v>
      </c>
      <c r="B51" s="103" t="s">
        <v>251</v>
      </c>
      <c r="C51" s="58" t="s">
        <v>252</v>
      </c>
      <c r="D51" s="116" t="s">
        <v>11</v>
      </c>
      <c r="E51" s="123">
        <v>93</v>
      </c>
      <c r="F51" s="133"/>
      <c r="G51" s="34">
        <f t="shared" si="0"/>
        <v>0</v>
      </c>
      <c r="H51" s="48" t="s">
        <v>198</v>
      </c>
      <c r="I51" s="36">
        <f>ROUND(SUM(G45:G51),2)</f>
        <v>0</v>
      </c>
    </row>
    <row r="52" spans="1:9" s="39" customFormat="1" ht="30" customHeight="1" thickBot="1" x14ac:dyDescent="0.35">
      <c r="A52" s="14" t="s">
        <v>253</v>
      </c>
      <c r="B52" s="14" t="s">
        <v>254</v>
      </c>
      <c r="C52" s="15" t="s">
        <v>255</v>
      </c>
      <c r="D52" s="109" t="s">
        <v>11</v>
      </c>
      <c r="E52" s="120">
        <v>1000</v>
      </c>
      <c r="F52" s="49"/>
      <c r="G52" s="19">
        <f t="shared" si="0"/>
        <v>0</v>
      </c>
      <c r="H52" s="38"/>
    </row>
    <row r="53" spans="1:9" s="39" customFormat="1" ht="30" customHeight="1" thickBot="1" x14ac:dyDescent="0.35">
      <c r="A53" s="21" t="s">
        <v>253</v>
      </c>
      <c r="B53" s="21" t="s">
        <v>256</v>
      </c>
      <c r="C53" s="22" t="s">
        <v>257</v>
      </c>
      <c r="D53" s="105" t="s">
        <v>31</v>
      </c>
      <c r="E53" s="106">
        <v>2</v>
      </c>
      <c r="F53" s="50"/>
      <c r="G53" s="26">
        <f t="shared" ref="G53" si="8">ROUND((E53*F53),2)</f>
        <v>0</v>
      </c>
      <c r="H53" s="48" t="s">
        <v>258</v>
      </c>
      <c r="I53" s="36">
        <f>ROUND(SUM(G52:G53),2)</f>
        <v>0</v>
      </c>
    </row>
    <row r="54" spans="1:9" s="39" customFormat="1" ht="68.25" customHeight="1" thickBot="1" x14ac:dyDescent="0.35">
      <c r="A54" s="138" t="s">
        <v>259</v>
      </c>
      <c r="B54" s="138" t="s">
        <v>260</v>
      </c>
      <c r="C54" s="139" t="s">
        <v>261</v>
      </c>
      <c r="D54" s="140" t="s">
        <v>134</v>
      </c>
      <c r="E54" s="141">
        <v>1</v>
      </c>
      <c r="F54" s="142"/>
      <c r="G54" s="78">
        <f t="shared" ref="G54" si="9">ROUND((E54*F54),2)</f>
        <v>0</v>
      </c>
      <c r="H54" s="48" t="s">
        <v>262</v>
      </c>
      <c r="I54" s="36">
        <f>ROUND(SUM(G54),2)</f>
        <v>0</v>
      </c>
    </row>
    <row r="55" spans="1:9" ht="44.25" customHeight="1" thickBot="1" x14ac:dyDescent="0.35">
      <c r="A55" s="79"/>
      <c r="B55" s="79"/>
      <c r="C55" s="79"/>
      <c r="D55" s="80"/>
      <c r="E55" s="81"/>
      <c r="F55" s="143" t="s">
        <v>263</v>
      </c>
      <c r="G55" s="144">
        <f>SUM(G5:G54)</f>
        <v>0</v>
      </c>
      <c r="H55" s="43"/>
      <c r="I55" s="84"/>
    </row>
    <row r="56" spans="1:9" ht="20.25" customHeight="1" x14ac:dyDescent="0.3">
      <c r="A56" s="85"/>
      <c r="B56" s="85"/>
      <c r="C56" s="86"/>
      <c r="D56" s="86"/>
      <c r="E56" s="87"/>
      <c r="F56" s="86"/>
      <c r="G56" s="88"/>
    </row>
  </sheetData>
  <mergeCells count="3">
    <mergeCell ref="A1:G1"/>
    <mergeCell ref="A3:G3"/>
    <mergeCell ref="H21:H35"/>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tabSelected="1" zoomScale="80" zoomScaleNormal="80" workbookViewId="0">
      <selection sqref="A1:C1"/>
    </sheetView>
  </sheetViews>
  <sheetFormatPr defaultRowHeight="14" x14ac:dyDescent="0.3"/>
  <cols>
    <col min="1" max="1" width="11.7265625" style="91" customWidth="1"/>
    <col min="2" max="2" width="51.26953125" style="91" customWidth="1"/>
    <col min="3" max="3" width="28.26953125" style="91" customWidth="1"/>
    <col min="4" max="16384" width="8.7265625" style="91"/>
  </cols>
  <sheetData>
    <row r="1" spans="1:3" ht="27" customHeight="1" x14ac:dyDescent="0.3">
      <c r="A1" s="145" t="s">
        <v>0</v>
      </c>
      <c r="B1" s="145"/>
      <c r="C1" s="145"/>
    </row>
    <row r="2" spans="1:3" x14ac:dyDescent="0.3">
      <c r="A2" s="146" t="s">
        <v>264</v>
      </c>
      <c r="B2" s="146"/>
      <c r="C2" s="146"/>
    </row>
    <row r="3" spans="1:3" ht="26" x14ac:dyDescent="0.3">
      <c r="A3" s="147" t="s">
        <v>265</v>
      </c>
      <c r="B3" s="147" t="s">
        <v>266</v>
      </c>
      <c r="C3" s="147" t="s">
        <v>267</v>
      </c>
    </row>
    <row r="4" spans="1:3" x14ac:dyDescent="0.3">
      <c r="A4" s="148">
        <v>1</v>
      </c>
      <c r="B4" s="149" t="s">
        <v>268</v>
      </c>
      <c r="C4" s="150">
        <f>DKŽ_1!G95</f>
        <v>0</v>
      </c>
    </row>
    <row r="5" spans="1:3" x14ac:dyDescent="0.3">
      <c r="A5" s="148">
        <v>2</v>
      </c>
      <c r="B5" s="149" t="s">
        <v>269</v>
      </c>
      <c r="C5" s="150">
        <f>DKŽ_2!G55</f>
        <v>0</v>
      </c>
    </row>
    <row r="6" spans="1:3" ht="39" x14ac:dyDescent="0.3">
      <c r="A6" s="147" t="s">
        <v>270</v>
      </c>
      <c r="B6" s="151" t="s">
        <v>271</v>
      </c>
      <c r="C6" s="152">
        <f>ROUND(SUM(C4:C5),2)</f>
        <v>0</v>
      </c>
    </row>
    <row r="7" spans="1:3" x14ac:dyDescent="0.3">
      <c r="A7" s="153"/>
      <c r="B7" s="153"/>
      <c r="C7" s="153"/>
    </row>
    <row r="8" spans="1:3" ht="74.5" customHeight="1" x14ac:dyDescent="0.3">
      <c r="A8" s="154" t="s">
        <v>280</v>
      </c>
      <c r="B8" s="154"/>
      <c r="C8" s="154"/>
    </row>
    <row r="9" spans="1:3" x14ac:dyDescent="0.3">
      <c r="A9" s="155"/>
      <c r="B9" s="155"/>
      <c r="C9" s="155"/>
    </row>
    <row r="10" spans="1:3" x14ac:dyDescent="0.3">
      <c r="A10" s="153"/>
      <c r="B10" s="153"/>
      <c r="C10" s="156" t="s">
        <v>272</v>
      </c>
    </row>
    <row r="11" spans="1:3" ht="4" customHeight="1" x14ac:dyDescent="0.3">
      <c r="A11" s="153"/>
      <c r="B11" s="153"/>
      <c r="C11" s="153"/>
    </row>
    <row r="12" spans="1:3" ht="249.75" customHeight="1" x14ac:dyDescent="0.3">
      <c r="A12" s="157" t="s">
        <v>281</v>
      </c>
      <c r="B12" s="158"/>
      <c r="C12" s="158"/>
    </row>
    <row r="13" spans="1:3" ht="174" customHeight="1" x14ac:dyDescent="0.3">
      <c r="A13" s="159" t="s">
        <v>282</v>
      </c>
      <c r="B13" s="160"/>
      <c r="C13" s="160"/>
    </row>
    <row r="14" spans="1:3" ht="93.75" customHeight="1" x14ac:dyDescent="0.3">
      <c r="A14" s="157" t="s">
        <v>283</v>
      </c>
      <c r="B14" s="158"/>
      <c r="C14" s="158"/>
    </row>
    <row r="15" spans="1:3" ht="190.15" customHeight="1" x14ac:dyDescent="0.3"/>
  </sheetData>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B76E265C8C984EB64E26C844CB9C43" ma:contentTypeVersion="14" ma:contentTypeDescription="Create a new document." ma:contentTypeScope="" ma:versionID="590b45251f56cef8893a28f0c41b76b1">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7629f1f9ddafa3caa7403eb3a8d4ff13"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53926-4136-4275-AED0-5E90516E015B}">
  <ds:schemaRefs>
    <ds:schemaRef ds:uri="http://schemas.microsoft.com/sharepoint/v3/contenttype/forms"/>
  </ds:schemaRefs>
</ds:datastoreItem>
</file>

<file path=customXml/itemProps2.xml><?xml version="1.0" encoding="utf-8"?>
<ds:datastoreItem xmlns:ds="http://schemas.openxmlformats.org/officeDocument/2006/customXml" ds:itemID="{81ABD930-D77B-4FFD-B130-A053ECB83277}">
  <ds:schemaRef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d490cdd6-07a9-441e-9dcf-c038f999323a"/>
    <ds:schemaRef ds:uri="http://purl.org/dc/elements/1.1/"/>
    <ds:schemaRef ds:uri="a931e33f-e39b-46a4-bdb0-0fdf918434ff"/>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F3718C8-E350-4AD0-B767-2922BC179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Marina Urbietė</cp:lastModifiedBy>
  <cp:revision/>
  <dcterms:created xsi:type="dcterms:W3CDTF">2020-10-05T14:48:34Z</dcterms:created>
  <dcterms:modified xsi:type="dcterms:W3CDTF">2025-02-03T12:58:54Z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