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ruskininkai-my.sharepoint.com/personal/jolanta_kavaliauskiene_druskininkai_lt/Documents/Darbalaukis/VIESIEJI PIRKIMAI/2025/3-Darbai/5-Vytauto g. automobil/Tarnybinis/"/>
    </mc:Choice>
  </mc:AlternateContent>
  <xr:revisionPtr revIDLastSave="0" documentId="8_{79DAA30F-BC29-4A1C-AA17-4B5EE907FDE7}" xr6:coauthVersionLast="47" xr6:coauthVersionMax="47" xr10:uidLastSave="{00000000-0000-0000-0000-000000000000}"/>
  <bookViews>
    <workbookView xWindow="-108" yWindow="-108" windowWidth="23256" windowHeight="12456" xr2:uid="{C8635B2F-353B-4E50-8290-903EFF0CAA89}"/>
  </bookViews>
  <sheets>
    <sheet name="Suvestinis" sheetId="3" r:id="rId1"/>
    <sheet name="Susisiekimas I etapas" sheetId="2" r:id="rId2"/>
    <sheet name="Susisiekimas II etapas" sheetId="4" r:id="rId3"/>
    <sheet name="Elektrotechninė" sheetId="1" r:id="rId4"/>
  </sheets>
  <definedNames>
    <definedName name="_xlnm.Print_Titles" localSheetId="3">Elektrotechninė!#REF!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3" l="1"/>
  <c r="F14" i="3"/>
  <c r="E15" i="3"/>
  <c r="F15" i="3"/>
  <c r="F13" i="3"/>
  <c r="E13" i="3"/>
  <c r="G94" i="2"/>
  <c r="G85" i="4"/>
  <c r="G76" i="4"/>
  <c r="G53" i="4"/>
  <c r="G84" i="4"/>
  <c r="G80" i="4"/>
  <c r="G81" i="4" s="1"/>
  <c r="G79" i="4"/>
  <c r="G72" i="4"/>
  <c r="G73" i="4"/>
  <c r="G74" i="4"/>
  <c r="G75" i="4"/>
  <c r="G71" i="4"/>
  <c r="G64" i="4"/>
  <c r="G65" i="4"/>
  <c r="G66" i="4"/>
  <c r="G67" i="4"/>
  <c r="G68" i="4" s="1"/>
  <c r="G63" i="4"/>
  <c r="G57" i="4"/>
  <c r="G58" i="4"/>
  <c r="G59" i="4"/>
  <c r="G56" i="4"/>
  <c r="G50" i="4"/>
  <c r="G51" i="4"/>
  <c r="G52" i="4"/>
  <c r="G49" i="4"/>
  <c r="G39" i="4"/>
  <c r="G40" i="4"/>
  <c r="G41" i="4"/>
  <c r="G42" i="4"/>
  <c r="G43" i="4"/>
  <c r="G44" i="4"/>
  <c r="G45" i="4"/>
  <c r="G38" i="4"/>
  <c r="G18" i="4"/>
  <c r="G17" i="4"/>
  <c r="G30" i="4"/>
  <c r="G19" i="4"/>
  <c r="G20" i="4"/>
  <c r="G21" i="4"/>
  <c r="G22" i="4"/>
  <c r="G23" i="4"/>
  <c r="G24" i="4"/>
  <c r="G25" i="4"/>
  <c r="G26" i="4"/>
  <c r="G27" i="4"/>
  <c r="G28" i="4"/>
  <c r="G29" i="4"/>
  <c r="G31" i="4"/>
  <c r="G32" i="4"/>
  <c r="G33" i="4"/>
  <c r="G34" i="4"/>
  <c r="G82" i="2"/>
  <c r="G83" i="2"/>
  <c r="G84" i="2"/>
  <c r="G89" i="2"/>
  <c r="G93" i="2"/>
  <c r="G88" i="2"/>
  <c r="G81" i="2"/>
  <c r="G80" i="2"/>
  <c r="G73" i="2"/>
  <c r="G74" i="2"/>
  <c r="G75" i="2"/>
  <c r="G76" i="2"/>
  <c r="G72" i="2"/>
  <c r="G66" i="2"/>
  <c r="G67" i="2"/>
  <c r="G68" i="2"/>
  <c r="G69" i="2" s="1"/>
  <c r="G65" i="2"/>
  <c r="G59" i="2"/>
  <c r="G60" i="2"/>
  <c r="G61" i="2"/>
  <c r="G58" i="2"/>
  <c r="G48" i="2"/>
  <c r="G49" i="2"/>
  <c r="G50" i="2"/>
  <c r="G51" i="2"/>
  <c r="G52" i="2"/>
  <c r="G53" i="2"/>
  <c r="G54" i="2"/>
  <c r="G4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17" i="2"/>
  <c r="G60" i="4" l="1"/>
  <c r="G86" i="4" s="1"/>
  <c r="G87" i="4" s="1"/>
  <c r="G46" i="4"/>
  <c r="G35" i="4"/>
  <c r="E17" i="3"/>
  <c r="F17" i="3"/>
  <c r="G55" i="2"/>
  <c r="G44" i="2"/>
  <c r="G85" i="2"/>
  <c r="G90" i="2"/>
  <c r="G77" i="2"/>
  <c r="G62" i="2"/>
  <c r="G88" i="4" l="1"/>
  <c r="F12" i="4" s="1"/>
  <c r="G42" i="1"/>
  <c r="G43" i="1"/>
  <c r="G44" i="1"/>
  <c r="G45" i="1"/>
  <c r="G46" i="1"/>
  <c r="G41" i="1"/>
  <c r="G35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6" i="1"/>
  <c r="G37" i="1"/>
  <c r="G18" i="1"/>
  <c r="G19" i="1"/>
  <c r="G17" i="1"/>
  <c r="G47" i="1" l="1"/>
  <c r="G38" i="1"/>
  <c r="G48" i="1" l="1"/>
  <c r="G49" i="1" s="1"/>
  <c r="G50" i="1" s="1"/>
  <c r="F12" i="1" s="1"/>
  <c r="G95" i="2"/>
  <c r="G96" i="2" l="1"/>
  <c r="G97" i="2" s="1"/>
  <c r="F12" i="2" s="1"/>
</calcChain>
</file>

<file path=xl/sharedStrings.xml><?xml version="1.0" encoding="utf-8"?>
<sst xmlns="http://schemas.openxmlformats.org/spreadsheetml/2006/main" count="689" uniqueCount="250">
  <si>
    <t>Sąm.</t>
  </si>
  <si>
    <t>eil.</t>
  </si>
  <si>
    <t xml:space="preserve">Darbų ir išlaidų </t>
  </si>
  <si>
    <t>aprašymai</t>
  </si>
  <si>
    <t>Kiekis</t>
  </si>
  <si>
    <t>Mato</t>
  </si>
  <si>
    <t>vnt</t>
  </si>
  <si>
    <t>Darbo</t>
  </si>
  <si>
    <t>kodas</t>
  </si>
  <si>
    <t>Vieneto kaina</t>
  </si>
  <si>
    <t>Iš  viso</t>
  </si>
  <si>
    <t>Suma žiniaraščiui        37069.56  EUR</t>
  </si>
  <si>
    <t xml:space="preserve">Kaina  EUR       </t>
  </si>
  <si>
    <t xml:space="preserve">   1</t>
  </si>
  <si>
    <t>0.4-10kV kabelinių linijų montavimas</t>
  </si>
  <si>
    <t>Kabelių apsaugos plastikinių gofruotų vamzdžių klojimas tranšėjose , kai vamzdžio išorinis skersmuo daugiau 75 mm</t>
  </si>
  <si>
    <t>N21P-0116</t>
  </si>
  <si>
    <t>100m</t>
  </si>
  <si>
    <t xml:space="preserve">   2</t>
  </si>
  <si>
    <t>Kabelių įtraukimas į paklotus vamzdžius tranšėjose , kai 1 m kabelio masė iki 1 kg</t>
  </si>
  <si>
    <t>N21P-0118</t>
  </si>
  <si>
    <t xml:space="preserve">   3</t>
  </si>
  <si>
    <t>Kabelių įtraukimas į paklotus vamzdžius tranšėjose , kai 1 m kabelio masė daugiau 6 kg iki 9 kg</t>
  </si>
  <si>
    <t xml:space="preserve">   4</t>
  </si>
  <si>
    <t>Laidų komplektavimas ir tiesimas spintose, dėžėse, ant skydų (laidų ilgis)</t>
  </si>
  <si>
    <t>N21P-0403</t>
  </si>
  <si>
    <t xml:space="preserve">   5</t>
  </si>
  <si>
    <t>20x3 talpos kabelių prijungimas prie aparatų gnybtų</t>
  </si>
  <si>
    <t>N50-222</t>
  </si>
  <si>
    <t>10 vnt.</t>
  </si>
  <si>
    <t xml:space="preserve">   6</t>
  </si>
  <si>
    <t>Iki 1000 V įtampos iki 70mm2 skersp.kabeliui galinės movos su terminiais vamzdeliais montavimas</t>
  </si>
  <si>
    <t>N21-601</t>
  </si>
  <si>
    <t>vnt.</t>
  </si>
  <si>
    <t xml:space="preserve">   7</t>
  </si>
  <si>
    <t>6-10 kV įtampos didesnio kaip 120mm2 skersp. kabeliui jungiamosios movos su terminiais vamzdeliais montavimas</t>
  </si>
  <si>
    <t>N21-598</t>
  </si>
  <si>
    <t xml:space="preserve">   8</t>
  </si>
  <si>
    <t>Įžeminimo kontūro varžos matavimas</t>
  </si>
  <si>
    <t>R33-98</t>
  </si>
  <si>
    <t xml:space="preserve">   9</t>
  </si>
  <si>
    <t>35 kV kabeliui galinės išorinės movos montavimas</t>
  </si>
  <si>
    <t>R33-131</t>
  </si>
  <si>
    <t xml:space="preserve">  10</t>
  </si>
  <si>
    <t>35 kV kabeliui jungiamosios fiksuojančios švininės movos montavimas</t>
  </si>
  <si>
    <t>R33-133</t>
  </si>
  <si>
    <t xml:space="preserve">  11</t>
  </si>
  <si>
    <t>10 kV pereinamųjų movų daugiau 120mm2 skersp. montavimas, jungiant kabelius su popierine ir su plastikine izoliacija</t>
  </si>
  <si>
    <t>N21-597-2</t>
  </si>
  <si>
    <t xml:space="preserve">  12</t>
  </si>
  <si>
    <t>Keturių vamzd.koaksialinio kabelio izoliacijos elektrinio atsparumo išbandymas paklojus kabelį (statyb.ilgis)  k9=1.15</t>
  </si>
  <si>
    <t>N50-94</t>
  </si>
  <si>
    <t xml:space="preserve">  13</t>
  </si>
  <si>
    <t>1kV galios aliuminiai kabeliai AXMK 4x150SM</t>
  </si>
  <si>
    <t>3557-4</t>
  </si>
  <si>
    <t>m</t>
  </si>
  <si>
    <t xml:space="preserve">  14</t>
  </si>
  <si>
    <t>1 kV galinės movos 4-ių gyslų kabeliams EVPU-4 x 150-240-S-L12</t>
  </si>
  <si>
    <t>3660-3</t>
  </si>
  <si>
    <t xml:space="preserve">  15</t>
  </si>
  <si>
    <t>10 kV galinės movos POLT-12D/3XO-H4 lauko sąlygoms 3 gyslų kab.</t>
  </si>
  <si>
    <t>3660-6</t>
  </si>
  <si>
    <t xml:space="preserve">  16</t>
  </si>
  <si>
    <t>6/10kV galios kabeliai su variniu laidininku N2XSEY 3x120/16</t>
  </si>
  <si>
    <t>3556-36</t>
  </si>
  <si>
    <t xml:space="preserve">  17</t>
  </si>
  <si>
    <t>10 kV jungiamosios movos POLJ-12/3x120-240</t>
  </si>
  <si>
    <t>3660-4</t>
  </si>
  <si>
    <t xml:space="preserve">  18</t>
  </si>
  <si>
    <t>Signalinė juosta Kabelis  0,2x250 mm geltona</t>
  </si>
  <si>
    <t>625-153</t>
  </si>
  <si>
    <t xml:space="preserve">  19</t>
  </si>
  <si>
    <t>Sudėtinis kabelių apsaugos vamzdis 110/100 (gelt.)</t>
  </si>
  <si>
    <t>1035-28</t>
  </si>
  <si>
    <t xml:space="preserve">  20</t>
  </si>
  <si>
    <t>PE gofruoti kabelių apsaugos vamzdžiai (su movomis) 110/94mm</t>
  </si>
  <si>
    <t>1035-64</t>
  </si>
  <si>
    <t xml:space="preserve">  21</t>
  </si>
  <si>
    <t>Gofruoti PVC vamzdžiai su mov. ir kabelio trauk.virve 113/126mm (kabel.apsaug.)</t>
  </si>
  <si>
    <t>1035-74</t>
  </si>
  <si>
    <t xml:space="preserve">                         Skyriuje      1</t>
  </si>
  <si>
    <t>Žemės kasimo darbai [0.4kV]</t>
  </si>
  <si>
    <t>Iki 1 m gylio tranšėjų kabeliams kasimas 0,07 m3 kaušo talpos ekskavatoriumi ( gruntas II grupės, kabelių skaičius  1 vnt)  k9=1.15</t>
  </si>
  <si>
    <t>N21P-0101</t>
  </si>
  <si>
    <t>km</t>
  </si>
  <si>
    <t>Paklotų kabelių apsauga surenkamais gaubtais, atkasant kabelius, kai surenkamo gaubto skersmuo  110 mm  k9=1.15</t>
  </si>
  <si>
    <t>N57P-8112</t>
  </si>
  <si>
    <t>Signalinių juostų paklojimas tranšėjose virš paklotų kabelių,kai kabelių skaičius  1.00 vnt</t>
  </si>
  <si>
    <t>N21P-0119</t>
  </si>
  <si>
    <t>Iki 1 m gylio tranšėjų kabeliams užpylimas iki 15 kW (21 AG) galios buldozeriais iš sankasos ( gruntas II grupės, kabelių skaičius  1 vnt)  k9=1.15</t>
  </si>
  <si>
    <t>N21P-0107</t>
  </si>
  <si>
    <t>Plotų planiravimas rankiniu būdu , kai gruntas II grupės  k9=1.15</t>
  </si>
  <si>
    <t>N1P-0908</t>
  </si>
  <si>
    <t>100m2</t>
  </si>
  <si>
    <t>I-II grupės grunto tankinimas vibroplokštėmis  k8=1.14,k9=1.15</t>
  </si>
  <si>
    <t>N1-381-1</t>
  </si>
  <si>
    <t>100m3</t>
  </si>
  <si>
    <t xml:space="preserve">                         Skyriuje      2</t>
  </si>
  <si>
    <t xml:space="preserve">                         Žiniaraštyje     1</t>
  </si>
  <si>
    <t xml:space="preserve">                         Pridėtinės vertės mokestis  21.00%</t>
  </si>
  <si>
    <t xml:space="preserve">                         Iš viso žiniaraštyje   1</t>
  </si>
  <si>
    <t xml:space="preserve">                                                                      </t>
  </si>
  <si>
    <t>DARBŲ  KIEKIŲ  ŽINIARAŠTIS Nr. 1</t>
  </si>
  <si>
    <t>Statinių grupė</t>
  </si>
  <si>
    <t xml:space="preserve">Statinys         </t>
  </si>
  <si>
    <t xml:space="preserve">Žiniaraštis          </t>
  </si>
  <si>
    <t>Automobilių stovėjimo aikštelės Vytauto g. Druskinkuose rekonstravimo ir padalijimo į du privažiavimo kelius ir automobilių stovėjimo aikštelės projektas</t>
  </si>
  <si>
    <t>Elektrotechninė [EL]</t>
  </si>
  <si>
    <t xml:space="preserve">Automobilių stovėjimo aikštelės Vytauto g., Druskininkuose rekonstravimo ir padalijimo į du privažiavimo kelius ir automobilių stovėjimo aikšteles projektas </t>
  </si>
  <si>
    <t>SUVESTINIS STATYBOS KAINOS APSKAIČIAVIMAS</t>
  </si>
  <si>
    <t xml:space="preserve">Statinių grupė    </t>
  </si>
  <si>
    <t xml:space="preserve">Statinys                </t>
  </si>
  <si>
    <t>Žiniaraščio Nr.</t>
  </si>
  <si>
    <t>Darbų kiekio žiniaraščio pavadinimas</t>
  </si>
  <si>
    <t>Skaičiuojamoji kaina (EUR)</t>
  </si>
  <si>
    <t>Statybos montavimo darbai</t>
  </si>
  <si>
    <t>Įrenginiai</t>
  </si>
  <si>
    <t>Viso su PVM</t>
  </si>
  <si>
    <t>Viso be PVM</t>
  </si>
  <si>
    <t>Elektrotechnika</t>
  </si>
  <si>
    <t>Iš viso:</t>
  </si>
  <si>
    <t>DARBŲ  KIEKIŲ  ŽINIARAŠTIS Nr. 3</t>
  </si>
  <si>
    <t>Paruošiamieji darbai</t>
  </si>
  <si>
    <t>N57P-0126</t>
  </si>
  <si>
    <t>Kelio ašinės linijos ir kelio juostos nužymėjimas trasoje</t>
  </si>
  <si>
    <t>R16-108</t>
  </si>
  <si>
    <t>Plaukiojančio' tipo liukų pakėlimas asfaltavimo metu  k8=1.05,k9=1.15</t>
  </si>
  <si>
    <t>R23-65</t>
  </si>
  <si>
    <t>Statybinių šiukšlių išvežimas 10 km atstumu automobiliais-savivarčiais, pakraunant ekskavatoriais 0,25 m3 talpos kaušais[liukų išvežimas]</t>
  </si>
  <si>
    <t>t</t>
  </si>
  <si>
    <t>R23-66</t>
  </si>
  <si>
    <t>Transportuojant statybines šiukšles už kiekvieną papildomą kilometrą pridėti[liukų išvežimas]  k4=10.000</t>
  </si>
  <si>
    <t>HP1-2-7</t>
  </si>
  <si>
    <t>Krūmų iškirtimas žemės sankasos šlaituose rankiniu būdu  k9=1.15</t>
  </si>
  <si>
    <t>100 m2</t>
  </si>
  <si>
    <t>N57P-0119</t>
  </si>
  <si>
    <t>Šakų, nupjautų krūmų ir smulkaus miško smulkinimas šakų smulkintuvu, kai smulkintuvo našumas iki 20 m3/h, įkrovos padavimo būdas rankinis (10m3 susmulkintos masės)</t>
  </si>
  <si>
    <t>10m3</t>
  </si>
  <si>
    <t>R61P-0225</t>
  </si>
  <si>
    <t>Medienos pakrovimas ir išvežimas (atstumas 20 km , pakraunant ir iškraunant rankiniu būdu)</t>
  </si>
  <si>
    <t>N57P-0101</t>
  </si>
  <si>
    <t>Minkštų veislių medžių kirtimas , kai kamieno skersmuo daugiau 16 cm iki 24 cm</t>
  </si>
  <si>
    <t>100vnt</t>
  </si>
  <si>
    <t>Minkštų veislių medžių kirtimas , kai kamieno skersmuo daugiau 24 cm iki 32 cm</t>
  </si>
  <si>
    <t>Minkštų veislių medžių kirtimas , kai kamieno skersmuo daugiau 32 cm</t>
  </si>
  <si>
    <t>N57P-0108</t>
  </si>
  <si>
    <t>Minkštų veislių medžių kelmų rovimas kelmarove , kai kelmo skersmuo iki 26 cm  k9=1.15</t>
  </si>
  <si>
    <t>Minkštų veislių medžių kelmų rovimas kelmarove , kai kelmo skersmuo daugiau 26 cm iki 34 cm  k9=1.15</t>
  </si>
  <si>
    <t>Minkštų veislių medžių kelmų rovimas kelmarove , kai kelmo skersmuo daugiau 34 cm  k9=1.15</t>
  </si>
  <si>
    <t>Šakų, nupjautų krūmų ir smulkaus miško smulkinimas šakų smulkintuvu , kai smulkintuvo našumas iki 20 m3/h, įkrovos padavimo būdas rankinis (10m3 susmulkintos masės)</t>
  </si>
  <si>
    <t>Medienos, pakrovimas ir išvežimas (atstumas 20 km , pakraunant ir iškraunant rankiniu būdu)</t>
  </si>
  <si>
    <t>H16K-402</t>
  </si>
  <si>
    <t>Asfaltbetonio dangos nufrezavimas freza asfaltbetonio dangoms pakrovimu</t>
  </si>
  <si>
    <t>N27-38</t>
  </si>
  <si>
    <t>Betoninės dangos išardymas mechanizuotai  k9=1.15</t>
  </si>
  <si>
    <t>N27-41</t>
  </si>
  <si>
    <t>Bordiūrų, sudėtų ant betoninio pagrindo, išardymas  k8=1.09,k9=1.15</t>
  </si>
  <si>
    <t>N27-40</t>
  </si>
  <si>
    <t>Šaligatvių iš betoninių plytelių išardymas  k9=1.15</t>
  </si>
  <si>
    <t xml:space="preserve">  22</t>
  </si>
  <si>
    <t>Statybinių šiukšlių išvežimas 10 km atstumu automobiliais-savivarčiais, pakraunant ekskavatoriais 0,25 m3 talpos kaušais</t>
  </si>
  <si>
    <t xml:space="preserve">  23</t>
  </si>
  <si>
    <t>N6P-0902</t>
  </si>
  <si>
    <t>Armatūros strypų sujungimai, suvirinant vonelėje , kai strypai horizontalūs ir jų skersmuo daugiau 25mm [ardymas]  k1=0.50,k2=0.50,k3=0.500,k8=1.04,k9=1.15</t>
  </si>
  <si>
    <t xml:space="preserve">  24</t>
  </si>
  <si>
    <t xml:space="preserve">  25</t>
  </si>
  <si>
    <t>Transportuojant statybines šiukšles už kiekvieną papildomą kilometrą pridėti  k4=10.000</t>
  </si>
  <si>
    <t xml:space="preserve">  26</t>
  </si>
  <si>
    <t xml:space="preserve">  27</t>
  </si>
  <si>
    <t>N27P-22-2</t>
  </si>
  <si>
    <t>Betono trinkelių įrengimas, užpilant siūles (  cemento skiediniu)  k9=1.15</t>
  </si>
  <si>
    <t>Žemės darbai</t>
  </si>
  <si>
    <t>H07K-2</t>
  </si>
  <si>
    <t>II gr. grunto kasimas ekskavatoriais su 0,65 m3 kaušu, pakrovimas į autosaviv., vežiojimas iki  10 km ir darbas sąvartoje  k9=1.15</t>
  </si>
  <si>
    <t>t. m3</t>
  </si>
  <si>
    <t>H07K-1</t>
  </si>
  <si>
    <t>I gr. grunto kasimas ekskavatoriumi su 0,65 m3 kaušu,pakrovimas į autosaviv., vežiojimas iki  20 km ir darbas sąvartoje  k9=1.15</t>
  </si>
  <si>
    <t>H11K-2</t>
  </si>
  <si>
    <t>30cm storio grunto sluoksnio sutankinimas nelaistant vandeniu prikabinamais 12t  volais,važiuojant viena vieta  9  kartus  k9=1.15</t>
  </si>
  <si>
    <t>H09K-3</t>
  </si>
  <si>
    <t>2  grupės grunto kasimas ir perstumimas iki  20 m 118 kW buldozeriais  k9=1.15</t>
  </si>
  <si>
    <t>959-3</t>
  </si>
  <si>
    <t>Gruntas</t>
  </si>
  <si>
    <t>m3</t>
  </si>
  <si>
    <t>N57P-2202</t>
  </si>
  <si>
    <t>Šlaitų tvirtinimas augaliniu gruntu, paskleidžiant gruntą rankiniu būdu (sluoksnis 5 cm , nekasant griovelių)  k9=1.15</t>
  </si>
  <si>
    <t>N57P-2204</t>
  </si>
  <si>
    <t>Šlaitų apsėjimas daugiametėmis žolėmis  mechanizuotai  k9=1.15</t>
  </si>
  <si>
    <t>Dangos konstrukcijos įrengimas</t>
  </si>
  <si>
    <t>N27P-17-2</t>
  </si>
  <si>
    <t>Viensluoksnės dangos įrengimas iš pagrindo - dangos sluoksnio asfaltbetonio (sluoksnis 10.0 cm storio , klotuvas iki 500 t/h)  k8=1.17,k9=1.15</t>
  </si>
  <si>
    <t>N27P-11-3</t>
  </si>
  <si>
    <t>Skaldos 0/45 pagrindo ar dangos įrengimas (storis 20 cm , dvisluoksnis)  k9=1.15</t>
  </si>
  <si>
    <t>N57P-3101</t>
  </si>
  <si>
    <t>Apsauginių šalčiui atsparių kelio pagrindo sluoksnių įrengimas, naudojant savaeigius plentvolius, kai pagrindas smėlio, autogreiderio galia  96 kW (130 AG)  k9=1.15</t>
  </si>
  <si>
    <t>N57P-3235</t>
  </si>
  <si>
    <t>Asfaltbetonio dangos technologinių siūlių apdorojimas bitumo emulsija  k8=1.17,k9=1.15</t>
  </si>
  <si>
    <t xml:space="preserve">                         Skyriuje      3</t>
  </si>
  <si>
    <t>Bortai</t>
  </si>
  <si>
    <t>N27P-24-5</t>
  </si>
  <si>
    <t>Betono bordiūrų įrengimas ant 200 mm betono pagrindo , kai bordiūrai 150x300 mm  k9=1.15</t>
  </si>
  <si>
    <t>Betono bordiūrų įrengimas ant 200 mm betono pagrindo , kai bordiūrai 80x200 mm  k9=1.15</t>
  </si>
  <si>
    <t>Betono bordiūrų įrengimas ant 200 mm betono pagrindo, kai bordiūrai  150x220 mm  k9=1.15</t>
  </si>
  <si>
    <t>N57P-7307</t>
  </si>
  <si>
    <t>Sandūros tarp bordiūrų ir gatvės dangos užtaisymas amortizacine (sandarinimo) juosta</t>
  </si>
  <si>
    <t xml:space="preserve">                         Skyriuje      4</t>
  </si>
  <si>
    <t>Šaligatvių įrengimas</t>
  </si>
  <si>
    <t>N57P-3502</t>
  </si>
  <si>
    <t>Šaligatvio pasluoksnio įrengimas ( akmenų atsijos, sluoksnio storis  3 cm)  k9=1.15</t>
  </si>
  <si>
    <t>N27P-27-2</t>
  </si>
  <si>
    <t>Skaldos fr. 0/45 šaligatvio pagrindo įrengimas (sluoksnio storis  15 cm)  k9=1.15</t>
  </si>
  <si>
    <t>N27P-28-1</t>
  </si>
  <si>
    <t>Smėlio pasluoksnio šaligatviui įrengimas (sluoksnio storis  19 cm)šalčiui nejudraus sluosnio įrengimas  k9=1.15</t>
  </si>
  <si>
    <t>Betono trinkelių įrengimas, užpilant siūles(cemento skiediniu)  k9=1.15</t>
  </si>
  <si>
    <t xml:space="preserve">                         Skyriuje      5</t>
  </si>
  <si>
    <t>Horizontalaus ženklinimo termoplastu įrengimas</t>
  </si>
  <si>
    <t>N57P-6103</t>
  </si>
  <si>
    <t>Kelio dangos ženklinimas termoplastu su stiklo rutuliukais ištisine linija iki 30cm pločio kelių ženklinimo mašinomis ( linijos plotis  12.00 cm)  k9=1.15</t>
  </si>
  <si>
    <t>Kelio dangos ženklinimas termoplastu su stiklo rutuliukais ištisine linija iki 30cm pločio kelių ženklinimo mašinomis (linijos plotis  12.00 cm)  k9=1.15</t>
  </si>
  <si>
    <t>N57P-6113</t>
  </si>
  <si>
    <t>Kelio dangos ženklinimas termoplastu su stiklo rutuliukais rankiniu būdu, kai linijos, ženklo plotas  iki 0,5 m2  k9=1.15</t>
  </si>
  <si>
    <t>m2</t>
  </si>
  <si>
    <t>Kelio dangos ženklinimas termoplastu su stiklo rutuliukais rankiniu būdu, kai linijos, ženklo plotas  daugiau 0,5 m2 iki 1,0 m2  k9=1.15</t>
  </si>
  <si>
    <t>Kelio dangos ženklinimas termoplastu su stiklo rutuliukais rankiniu būdu , kai linijos, ženklo plotas daugiau 0,5 m2 iki 1,0 m2  k9=1.15</t>
  </si>
  <si>
    <t xml:space="preserve">                         Skyriuje      6</t>
  </si>
  <si>
    <t>Kelio ženklų įrengimas</t>
  </si>
  <si>
    <t>H18K-25</t>
  </si>
  <si>
    <t>Kelio ženklų vienstiebių metalinių atramų (d=76mm) ant monolitinių betoninių pamatų pastatymas  k9=1.15</t>
  </si>
  <si>
    <t>H18K-80</t>
  </si>
  <si>
    <t>Kelio ženklų skydų montavimas prie vienstiebių atramų rankiniu budu</t>
  </si>
  <si>
    <t xml:space="preserve">                         Skyriuje      7</t>
  </si>
  <si>
    <t>Vandens nuvedimas</t>
  </si>
  <si>
    <t>N23P-0910</t>
  </si>
  <si>
    <t>Liukų įrengimas</t>
  </si>
  <si>
    <t xml:space="preserve">                         Skyriuje      8</t>
  </si>
  <si>
    <t>EUR</t>
  </si>
  <si>
    <t xml:space="preserve">                         Žiniaraštyje     3</t>
  </si>
  <si>
    <t xml:space="preserve">                         Iš viso žiniaraštyje   3</t>
  </si>
  <si>
    <t>DARBŲ  KIEKIŲ  ŽINIARAŠTIS Nr. 2</t>
  </si>
  <si>
    <t>Kelio ženklų vienstiebių metalinių atramų (d=76mm) ant monolitinių betoninių pamatų demontavimas  k1=0.50,k2=0.50,k3=0.500,k9=1.15</t>
  </si>
  <si>
    <t>HP6-4-16</t>
  </si>
  <si>
    <t>Nereikalingų (senų) kelio ženklų skydų nuėmimas</t>
  </si>
  <si>
    <t>Šlaitų tvirtinimas augaliniu gruntu, paskleidžiant gruntą rankiniu būdu (sluoksnis 5 cm , kasant griovelius)  k9=1.15</t>
  </si>
  <si>
    <t xml:space="preserve">                         Žiniaraštyje     2</t>
  </si>
  <si>
    <t xml:space="preserve">                         Iš viso žiniaraštyje   2</t>
  </si>
  <si>
    <t xml:space="preserve">Suma žiniaraščiui      </t>
  </si>
  <si>
    <t>Žiniaraštis         Kitos paskirties inžinieriniai statiniai [1 Etapas] Susisiekimo dalis. Aikštelių ir prieigų II dangos konstrukcijos variantas DK 0,1</t>
  </si>
  <si>
    <t>Žiniaraštis             Kitos paskirties inžinieriniai statiniai [2 Etapas] Susisiekimo dalis. Aikštelių ir prieigų II dangos konstrukcijos variantas DK 0,1</t>
  </si>
  <si>
    <t>Kitos paskirties inžinieriniai statiniai [1 Etapas] Susisiekimo dalis. Aikštelių ir prieigų II dangos konstrukcijos variantas DK 0,1</t>
  </si>
  <si>
    <t>Kitos paskirties inžinieriniai statiniai [2 Etapas] Susisiekimo dalis. Aikštelių ir prieigų II dangos konstrukcijos variantas DK 0,1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</si>
</sst>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??????0.0?;\-?????0.0?;?"/>
    <numFmt numFmtId="165" formatCode="???????0.0?;\-??????0.0?;?"/>
    <numFmt numFmtId="166" formatCode="??????0.0?????;\-?????0.0?????;?"/>
    <numFmt numFmtId="167" formatCode="??0.0?????;\-?0.0?????;?"/>
  </numFmts>
  <fonts count="27">
    <font>
      <sz val="10"/>
      <name val="Arial"/>
      <charset val="186"/>
    </font>
    <font>
      <sz val="8"/>
      <name val="Arial"/>
      <family val="2"/>
    </font>
    <font>
      <b/>
      <sz val="10"/>
      <name val="Arial"/>
      <family val="2"/>
      <charset val="186"/>
    </font>
    <font>
      <b/>
      <sz val="8"/>
      <name val="Arial"/>
      <family val="2"/>
    </font>
    <font>
      <sz val="8"/>
      <name val="Courier New Baltic"/>
      <family val="3"/>
      <charset val="186"/>
    </font>
    <font>
      <b/>
      <sz val="10"/>
      <name val="Arial"/>
      <family val="2"/>
    </font>
    <font>
      <sz val="8"/>
      <name val="Arial Baltic"/>
      <charset val="186"/>
    </font>
    <font>
      <b/>
      <sz val="12"/>
      <name val="Arial Baltic"/>
      <charset val="186"/>
    </font>
    <font>
      <sz val="9"/>
      <name val="Arial Baltic"/>
      <charset val="186"/>
    </font>
    <font>
      <b/>
      <sz val="9"/>
      <name val="Arial Baltic"/>
      <charset val="186"/>
    </font>
    <font>
      <b/>
      <sz val="8"/>
      <name val="Arial Baltic"/>
      <charset val="186"/>
    </font>
    <font>
      <b/>
      <sz val="8"/>
      <name val="Arial"/>
      <family val="2"/>
      <charset val="186"/>
    </font>
    <font>
      <sz val="8"/>
      <name val="MonospaceLT"/>
    </font>
    <font>
      <b/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b/>
      <sz val="9"/>
      <color theme="1"/>
      <name val="Arial Baltic"/>
      <charset val="186"/>
    </font>
    <font>
      <sz val="10"/>
      <color theme="1"/>
      <name val="Arial"/>
      <family val="2"/>
      <charset val="186"/>
    </font>
    <font>
      <b/>
      <sz val="11"/>
      <name val="Calibri"/>
      <family val="2"/>
      <charset val="186"/>
      <scheme val="minor"/>
    </font>
    <font>
      <b/>
      <sz val="11"/>
      <color theme="1"/>
      <name val="Arial Baltic"/>
      <charset val="186"/>
    </font>
    <font>
      <sz val="11"/>
      <color theme="1"/>
      <name val="Arial Baltic"/>
      <charset val="186"/>
    </font>
    <font>
      <sz val="11"/>
      <color theme="1"/>
      <name val="Arial"/>
      <family val="2"/>
      <charset val="186"/>
    </font>
    <font>
      <b/>
      <sz val="10"/>
      <color theme="1"/>
      <name val="Arial Baltic"/>
      <charset val="186"/>
    </font>
    <font>
      <sz val="10"/>
      <color theme="1"/>
      <name val="Arial Baltic"/>
      <charset val="186"/>
    </font>
    <font>
      <sz val="10"/>
      <color theme="1"/>
      <name val="Calibri"/>
      <family val="2"/>
      <charset val="186"/>
      <scheme val="minor"/>
    </font>
    <font>
      <sz val="11"/>
      <color theme="1"/>
      <name val="Courier New"/>
      <family val="3"/>
      <charset val="186"/>
    </font>
    <font>
      <sz val="10"/>
      <color theme="1"/>
      <name val="MonospaceLT"/>
    </font>
    <font>
      <sz val="8"/>
      <name val="MonospaceLT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center"/>
    </xf>
    <xf numFmtId="49" fontId="1" fillId="0" borderId="0" xfId="0" applyNumberFormat="1" applyFont="1" applyAlignment="1">
      <alignment horizontal="left" vertical="top" wrapText="1"/>
    </xf>
    <xf numFmtId="165" fontId="4" fillId="0" borderId="0" xfId="0" applyNumberFormat="1" applyFont="1" applyAlignment="1">
      <alignment horizontal="right" vertical="top"/>
    </xf>
    <xf numFmtId="166" fontId="4" fillId="0" borderId="0" xfId="0" applyNumberFormat="1" applyFont="1" applyAlignment="1">
      <alignment horizontal="right" vertical="top"/>
    </xf>
    <xf numFmtId="49" fontId="1" fillId="0" borderId="0" xfId="0" applyNumberFormat="1" applyFont="1" applyAlignment="1">
      <alignment horizontal="right" vertical="top" wrapText="1"/>
    </xf>
    <xf numFmtId="49" fontId="1" fillId="0" borderId="0" xfId="0" applyNumberFormat="1" applyFont="1" applyAlignment="1">
      <alignment horizontal="right" vertical="top"/>
    </xf>
    <xf numFmtId="14" fontId="1" fillId="0" borderId="3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14" fontId="6" fillId="0" borderId="3" xfId="0" applyNumberFormat="1" applyFont="1" applyBorder="1" applyAlignment="1">
      <alignment horizontal="left"/>
    </xf>
    <xf numFmtId="49" fontId="11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right" vertical="top"/>
    </xf>
    <xf numFmtId="49" fontId="6" fillId="0" borderId="0" xfId="0" applyNumberFormat="1" applyFont="1" applyAlignment="1">
      <alignment horizontal="left" vertical="top" wrapText="1"/>
    </xf>
    <xf numFmtId="49" fontId="8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167" fontId="12" fillId="0" borderId="0" xfId="0" applyNumberFormat="1" applyFont="1" applyAlignment="1">
      <alignment horizontal="right" vertical="top"/>
    </xf>
    <xf numFmtId="0" fontId="0" fillId="0" borderId="0" xfId="0" applyAlignment="1">
      <alignment vertical="top"/>
    </xf>
    <xf numFmtId="2" fontId="0" fillId="0" borderId="0" xfId="0" applyNumberFormat="1"/>
    <xf numFmtId="2" fontId="0" fillId="0" borderId="0" xfId="0" applyNumberFormat="1" applyAlignment="1">
      <alignment horizontal="left" vertical="top" wrapText="1"/>
    </xf>
    <xf numFmtId="2" fontId="1" fillId="0" borderId="2" xfId="0" applyNumberFormat="1" applyFont="1" applyBorder="1" applyAlignment="1">
      <alignment horizontal="center" vertical="center"/>
    </xf>
    <xf numFmtId="2" fontId="4" fillId="0" borderId="0" xfId="0" applyNumberFormat="1" applyFont="1" applyAlignment="1">
      <alignment horizontal="right" vertical="top"/>
    </xf>
    <xf numFmtId="0" fontId="20" fillId="0" borderId="0" xfId="0" applyFont="1"/>
    <xf numFmtId="14" fontId="20" fillId="0" borderId="0" xfId="0" applyNumberFormat="1" applyFont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0" fontId="24" fillId="0" borderId="0" xfId="0" applyFont="1"/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left" vertical="top"/>
    </xf>
    <xf numFmtId="0" fontId="21" fillId="0" borderId="0" xfId="0" applyFont="1" applyAlignment="1">
      <alignment horizontal="right" vertical="top" wrapText="1"/>
    </xf>
    <xf numFmtId="2" fontId="3" fillId="0" borderId="0" xfId="0" applyNumberFormat="1" applyFont="1"/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167" fontId="26" fillId="0" borderId="0" xfId="0" applyNumberFormat="1" applyFont="1" applyAlignment="1">
      <alignment horizontal="right" vertical="top"/>
    </xf>
    <xf numFmtId="0" fontId="13" fillId="0" borderId="0" xfId="0" applyFont="1" applyAlignment="1">
      <alignment horizontal="center" vertical="top"/>
    </xf>
    <xf numFmtId="49" fontId="8" fillId="0" borderId="0" xfId="0" quotePrefix="1" applyNumberFormat="1" applyFont="1" applyAlignment="1">
      <alignment horizontal="left" vertical="top" wrapText="1"/>
    </xf>
    <xf numFmtId="2" fontId="11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vertical="center"/>
    </xf>
    <xf numFmtId="2" fontId="1" fillId="0" borderId="2" xfId="0" applyNumberFormat="1" applyFont="1" applyBorder="1" applyAlignment="1">
      <alignment horizontal="center" vertical="top"/>
    </xf>
    <xf numFmtId="2" fontId="11" fillId="0" borderId="0" xfId="0" applyNumberFormat="1" applyFont="1" applyAlignment="1">
      <alignment horizontal="left" wrapText="1"/>
    </xf>
    <xf numFmtId="0" fontId="10" fillId="0" borderId="0" xfId="0" applyFont="1" applyAlignment="1">
      <alignment horizontal="left" wrapText="1"/>
    </xf>
    <xf numFmtId="2" fontId="1" fillId="0" borderId="2" xfId="0" applyNumberFormat="1" applyFont="1" applyBorder="1" applyAlignment="1">
      <alignment horizontal="center" vertical="top" wrapText="1"/>
    </xf>
    <xf numFmtId="167" fontId="12" fillId="0" borderId="0" xfId="0" applyNumberFormat="1" applyFont="1" applyAlignment="1">
      <alignment horizontal="left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 wrapText="1"/>
    </xf>
    <xf numFmtId="2" fontId="12" fillId="0" borderId="0" xfId="0" applyNumberFormat="1" applyFont="1" applyAlignment="1" applyProtection="1">
      <alignment horizontal="right" vertical="top"/>
      <protection locked="0"/>
    </xf>
    <xf numFmtId="2" fontId="26" fillId="0" borderId="0" xfId="0" applyNumberFormat="1" applyFont="1" applyAlignment="1" applyProtection="1">
      <alignment horizontal="right" vertical="top"/>
      <protection locked="0"/>
    </xf>
    <xf numFmtId="4" fontId="25" fillId="0" borderId="0" xfId="0" applyNumberFormat="1" applyFont="1" applyAlignment="1" applyProtection="1">
      <alignment horizontal="center" vertical="center"/>
      <protection locked="0"/>
    </xf>
    <xf numFmtId="2" fontId="25" fillId="0" borderId="0" xfId="0" applyNumberFormat="1" applyFont="1" applyAlignment="1" applyProtection="1">
      <alignment horizontal="center" vertical="center"/>
      <protection locked="0"/>
    </xf>
    <xf numFmtId="4" fontId="0" fillId="0" borderId="3" xfId="0" applyNumberFormat="1" applyBorder="1" applyProtection="1">
      <protection locked="0"/>
    </xf>
    <xf numFmtId="2" fontId="0" fillId="0" borderId="3" xfId="0" applyNumberFormat="1" applyBorder="1" applyProtection="1">
      <protection locked="0"/>
    </xf>
    <xf numFmtId="4" fontId="0" fillId="0" borderId="0" xfId="0" applyNumberFormat="1" applyProtection="1">
      <protection locked="0"/>
    </xf>
    <xf numFmtId="2" fontId="0" fillId="0" borderId="0" xfId="0" applyNumberFormat="1" applyAlignment="1" applyProtection="1">
      <alignment horizontal="center"/>
      <protection locked="0"/>
    </xf>
    <xf numFmtId="0" fontId="16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9" fillId="0" borderId="0" xfId="0" applyFont="1" applyAlignment="1">
      <alignment horizontal="center" vertical="top" wrapText="1"/>
    </xf>
    <xf numFmtId="0" fontId="21" fillId="0" borderId="0" xfId="0" applyFont="1" applyAlignment="1">
      <alignment horizontal="center" vertical="top" wrapText="1"/>
    </xf>
    <xf numFmtId="0" fontId="14" fillId="0" borderId="0" xfId="0" applyFont="1" applyAlignment="1">
      <alignment horizontal="left" vertical="top" wrapText="1"/>
    </xf>
    <xf numFmtId="0" fontId="21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5" fillId="0" borderId="0" xfId="0" applyFont="1" applyAlignment="1">
      <alignment horizontal="left" vertical="top" wrapText="1"/>
    </xf>
    <xf numFmtId="0" fontId="9" fillId="0" borderId="0" xfId="0" applyFont="1" applyAlignment="1">
      <alignment horizontal="center" vertical="top" wrapText="1"/>
    </xf>
    <xf numFmtId="49" fontId="10" fillId="0" borderId="0" xfId="0" applyNumberFormat="1" applyFont="1" applyAlignment="1">
      <alignment horizontal="left" vertical="top"/>
    </xf>
    <xf numFmtId="0" fontId="13" fillId="0" borderId="0" xfId="0" applyFont="1" applyAlignment="1">
      <alignment vertical="top"/>
    </xf>
    <xf numFmtId="49" fontId="11" fillId="0" borderId="6" xfId="0" applyNumberFormat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left"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5F318-C6DB-4D70-98EC-8CBFE090E67C}">
  <sheetPr codeName="Sheet2"/>
  <dimension ref="A2:F17"/>
  <sheetViews>
    <sheetView tabSelected="1" workbookViewId="0">
      <selection activeCell="B13" sqref="B13"/>
    </sheetView>
  </sheetViews>
  <sheetFormatPr defaultRowHeight="13.2"/>
  <cols>
    <col min="1" max="1" width="14.5546875" customWidth="1"/>
    <col min="2" max="2" width="55" customWidth="1"/>
    <col min="3" max="3" width="11.44140625" customWidth="1"/>
    <col min="4" max="4" width="9.6640625" customWidth="1"/>
    <col min="5" max="5" width="13.44140625" customWidth="1"/>
    <col min="6" max="6" width="12" bestFit="1" customWidth="1"/>
  </cols>
  <sheetData>
    <row r="2" spans="1:6">
      <c r="A2" s="65" t="s">
        <v>109</v>
      </c>
      <c r="B2" s="66"/>
      <c r="C2" s="66"/>
      <c r="D2" s="66"/>
      <c r="E2" s="66"/>
      <c r="F2" s="66"/>
    </row>
    <row r="3" spans="1:6" ht="13.8">
      <c r="A3" s="67"/>
      <c r="B3" s="66"/>
      <c r="C3" s="66"/>
      <c r="D3" s="66"/>
      <c r="E3" s="66"/>
      <c r="F3" s="66"/>
    </row>
    <row r="4" spans="1:6" ht="13.8">
      <c r="A4" s="27"/>
      <c r="B4" s="27"/>
      <c r="C4" s="27"/>
      <c r="D4" s="27"/>
      <c r="E4" s="27"/>
      <c r="F4" s="27"/>
    </row>
    <row r="5" spans="1:6" ht="12.75" customHeight="1">
      <c r="A5" s="68" t="s">
        <v>110</v>
      </c>
      <c r="B5" s="69" t="s">
        <v>106</v>
      </c>
      <c r="C5" s="69"/>
      <c r="D5" s="69"/>
      <c r="E5" s="69"/>
      <c r="F5" s="69"/>
    </row>
    <row r="6" spans="1:6" ht="19.5" customHeight="1">
      <c r="A6" s="68"/>
      <c r="B6" s="69"/>
      <c r="C6" s="69"/>
      <c r="D6" s="69"/>
      <c r="E6" s="69"/>
      <c r="F6" s="69"/>
    </row>
    <row r="7" spans="1:6" ht="12.75" customHeight="1">
      <c r="A7" s="70" t="s">
        <v>111</v>
      </c>
      <c r="B7" s="71" t="s">
        <v>108</v>
      </c>
      <c r="C7" s="71"/>
      <c r="D7" s="71"/>
      <c r="E7" s="71"/>
      <c r="F7" s="71"/>
    </row>
    <row r="8" spans="1:6" ht="18.75" customHeight="1">
      <c r="A8" s="70"/>
      <c r="B8" s="71"/>
      <c r="C8" s="71"/>
      <c r="D8" s="71"/>
      <c r="E8" s="71"/>
      <c r="F8" s="71"/>
    </row>
    <row r="9" spans="1:6" ht="13.8">
      <c r="A9" s="27"/>
      <c r="B9" s="28"/>
      <c r="C9" s="27"/>
      <c r="D9" s="27"/>
      <c r="E9" s="27"/>
      <c r="F9" s="27"/>
    </row>
    <row r="10" spans="1:6">
      <c r="A10" s="59" t="s">
        <v>112</v>
      </c>
      <c r="B10" s="61" t="s">
        <v>113</v>
      </c>
      <c r="C10" s="62" t="s">
        <v>114</v>
      </c>
      <c r="D10" s="63"/>
      <c r="E10" s="63"/>
      <c r="F10" s="64"/>
    </row>
    <row r="11" spans="1:6" ht="39.6">
      <c r="A11" s="60"/>
      <c r="B11" s="60"/>
      <c r="C11" s="29" t="s">
        <v>115</v>
      </c>
      <c r="D11" s="29" t="s">
        <v>116</v>
      </c>
      <c r="E11" s="29" t="s">
        <v>117</v>
      </c>
      <c r="F11" s="30" t="s">
        <v>118</v>
      </c>
    </row>
    <row r="12" spans="1:6" ht="14.4">
      <c r="A12" s="27"/>
      <c r="B12" s="27"/>
      <c r="C12" s="31"/>
      <c r="D12" s="31"/>
      <c r="E12" s="31"/>
      <c r="F12" s="31"/>
    </row>
    <row r="13" spans="1:6" ht="27.75" customHeight="1">
      <c r="A13" s="48">
        <v>1</v>
      </c>
      <c r="B13" s="50" t="s">
        <v>248</v>
      </c>
      <c r="C13" s="53"/>
      <c r="D13" s="53"/>
      <c r="E13" s="54">
        <f>(C13+D13)*1.21</f>
        <v>0</v>
      </c>
      <c r="F13" s="54">
        <f>C13+D13</f>
        <v>0</v>
      </c>
    </row>
    <row r="14" spans="1:6" ht="28.5" customHeight="1">
      <c r="A14" s="49">
        <v>2</v>
      </c>
      <c r="B14" s="50" t="s">
        <v>249</v>
      </c>
      <c r="C14" s="53"/>
      <c r="D14" s="53"/>
      <c r="E14" s="54">
        <f t="shared" ref="E14:E15" si="0">(C14+D14)*1.21</f>
        <v>0</v>
      </c>
      <c r="F14" s="54">
        <f t="shared" ref="F14:F15" si="1">C14+D14</f>
        <v>0</v>
      </c>
    </row>
    <row r="15" spans="1:6" ht="13.8">
      <c r="A15" s="49">
        <v>3</v>
      </c>
      <c r="B15" s="50" t="s">
        <v>119</v>
      </c>
      <c r="C15" s="53"/>
      <c r="D15" s="53"/>
      <c r="E15" s="54">
        <f t="shared" si="0"/>
        <v>0</v>
      </c>
      <c r="F15" s="54">
        <f t="shared" si="1"/>
        <v>0</v>
      </c>
    </row>
    <row r="16" spans="1:6" ht="13.8">
      <c r="A16" s="32"/>
      <c r="B16" s="33"/>
      <c r="C16" s="55"/>
      <c r="D16" s="55"/>
      <c r="E16" s="56"/>
      <c r="F16" s="56"/>
    </row>
    <row r="17" spans="2:6">
      <c r="B17" s="34" t="s">
        <v>120</v>
      </c>
      <c r="C17" s="57"/>
      <c r="D17" s="57"/>
      <c r="E17" s="58">
        <f>E13+E14+E15</f>
        <v>0</v>
      </c>
      <c r="F17" s="58">
        <f>F13+F14+F15</f>
        <v>0</v>
      </c>
    </row>
  </sheetData>
  <sheetProtection algorithmName="SHA-512" hashValue="BA4DdK7dOrTVKgRVKixnSX7PXLcGYbBqdPOWyqmLDWHGqLqWYyKVOuYvNxNfo1b2YK9qlmkSyE8PcAGpxuLjAg==" saltValue="mw65sKP4RO9IXwhNCLIH7A==" spinCount="100000" sheet="1" objects="1" scenarios="1"/>
  <mergeCells count="9">
    <mergeCell ref="A10:A11"/>
    <mergeCell ref="B10:B11"/>
    <mergeCell ref="C10:F10"/>
    <mergeCell ref="A2:F2"/>
    <mergeCell ref="A3:F3"/>
    <mergeCell ref="A5:A6"/>
    <mergeCell ref="B5:F6"/>
    <mergeCell ref="A7:A8"/>
    <mergeCell ref="B7:F8"/>
  </mergeCells>
  <phoneticPr fontId="0" type="noConversion"/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D84B9C-6547-4D8F-A637-7DF9852F2068}">
  <sheetPr codeName="Sheet3"/>
  <dimension ref="A2:K115"/>
  <sheetViews>
    <sheetView topLeftCell="A56" workbookViewId="0">
      <selection activeCell="C93" sqref="C93"/>
    </sheetView>
  </sheetViews>
  <sheetFormatPr defaultRowHeight="13.2"/>
  <cols>
    <col min="1" max="1" width="3.5546875" style="9" customWidth="1"/>
    <col min="2" max="2" width="8.5546875" style="9" customWidth="1"/>
    <col min="3" max="3" width="36.44140625" style="6" customWidth="1"/>
    <col min="4" max="4" width="6" style="6" customWidth="1"/>
    <col min="5" max="5" width="10.6640625" style="8" customWidth="1"/>
    <col min="6" max="6" width="10" style="26" customWidth="1"/>
    <col min="7" max="7" width="8.88671875" style="26" customWidth="1"/>
    <col min="8" max="8" width="11.88671875" style="7" customWidth="1"/>
  </cols>
  <sheetData>
    <row r="2" spans="1:11">
      <c r="A2"/>
      <c r="B2"/>
      <c r="C2"/>
      <c r="D2" s="5"/>
      <c r="E2"/>
      <c r="F2" s="23"/>
      <c r="G2" s="23"/>
      <c r="H2"/>
    </row>
    <row r="3" spans="1:11" ht="18.75" customHeight="1">
      <c r="A3"/>
      <c r="B3"/>
      <c r="C3"/>
      <c r="D3" s="12" t="s">
        <v>102</v>
      </c>
      <c r="E3"/>
      <c r="F3" s="23"/>
      <c r="G3" s="23"/>
      <c r="H3"/>
    </row>
    <row r="4" spans="1:11" ht="13.5" customHeight="1">
      <c r="A4"/>
      <c r="B4"/>
      <c r="C4"/>
      <c r="D4" s="13"/>
      <c r="E4"/>
      <c r="F4" s="23"/>
      <c r="G4" s="23"/>
      <c r="H4"/>
    </row>
    <row r="5" spans="1:11" ht="13.5" customHeight="1">
      <c r="A5" s="76" t="s">
        <v>103</v>
      </c>
      <c r="B5" s="76"/>
      <c r="C5" s="69" t="s">
        <v>106</v>
      </c>
      <c r="D5" s="69"/>
      <c r="E5" s="69"/>
      <c r="F5" s="69"/>
      <c r="G5" s="69"/>
      <c r="H5"/>
    </row>
    <row r="6" spans="1:11" ht="18" customHeight="1">
      <c r="A6" s="76"/>
      <c r="B6" s="76"/>
      <c r="C6" s="69"/>
      <c r="D6" s="69"/>
      <c r="E6" s="69"/>
      <c r="F6" s="69"/>
      <c r="G6" s="69"/>
      <c r="H6"/>
    </row>
    <row r="7" spans="1:11" ht="13.5" customHeight="1">
      <c r="A7" s="76" t="s">
        <v>104</v>
      </c>
      <c r="B7" s="76"/>
      <c r="C7" s="71" t="s">
        <v>108</v>
      </c>
      <c r="D7" s="71"/>
      <c r="E7" s="71"/>
      <c r="F7" s="71"/>
      <c r="G7" s="71"/>
      <c r="H7"/>
    </row>
    <row r="8" spans="1:11" ht="21" customHeight="1">
      <c r="A8" s="76"/>
      <c r="B8" s="76"/>
      <c r="C8" s="71"/>
      <c r="D8" s="71"/>
      <c r="E8" s="71"/>
      <c r="F8" s="71"/>
      <c r="G8" s="71"/>
      <c r="H8"/>
    </row>
    <row r="9" spans="1:11" ht="13.5" customHeight="1">
      <c r="A9" s="77" t="s">
        <v>246</v>
      </c>
      <c r="B9" s="77"/>
      <c r="C9" s="77"/>
      <c r="D9" s="77"/>
      <c r="E9" s="77"/>
      <c r="F9" s="77"/>
      <c r="G9" s="77"/>
      <c r="H9"/>
    </row>
    <row r="10" spans="1:11" ht="13.5" customHeight="1">
      <c r="A10" s="77"/>
      <c r="B10" s="77"/>
      <c r="C10" s="77"/>
      <c r="D10" s="77"/>
      <c r="E10" s="77"/>
      <c r="F10" s="77"/>
      <c r="G10" s="77"/>
      <c r="H10"/>
    </row>
    <row r="11" spans="1:11" ht="13.5" customHeight="1">
      <c r="A11" s="77"/>
      <c r="B11" s="77"/>
      <c r="C11" s="77"/>
      <c r="D11" s="77"/>
      <c r="E11" s="77"/>
      <c r="F11" s="77"/>
      <c r="G11" s="77"/>
      <c r="H11"/>
    </row>
    <row r="12" spans="1:11" ht="21">
      <c r="A12" s="11"/>
      <c r="B12" s="15"/>
      <c r="C12" s="4"/>
      <c r="D12" s="4"/>
      <c r="E12" s="45" t="s">
        <v>245</v>
      </c>
      <c r="F12" s="42">
        <f>G97</f>
        <v>0</v>
      </c>
      <c r="G12" s="41" t="s">
        <v>235</v>
      </c>
      <c r="H12" s="4"/>
    </row>
    <row r="13" spans="1:11" ht="12.75" customHeight="1">
      <c r="A13" s="1" t="s">
        <v>0</v>
      </c>
      <c r="B13" s="1" t="s">
        <v>7</v>
      </c>
      <c r="C13" s="1" t="s">
        <v>2</v>
      </c>
      <c r="D13" s="1" t="s">
        <v>5</v>
      </c>
      <c r="E13" s="72" t="s">
        <v>4</v>
      </c>
      <c r="F13" s="74" t="s">
        <v>12</v>
      </c>
      <c r="G13" s="75"/>
      <c r="H13" s="36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73"/>
      <c r="F14" s="43" t="s">
        <v>9</v>
      </c>
      <c r="G14" s="25" t="s">
        <v>10</v>
      </c>
    </row>
    <row r="15" spans="1:11">
      <c r="A15" s="16"/>
      <c r="B15" s="16" t="s">
        <v>13</v>
      </c>
      <c r="C15" s="80" t="s">
        <v>122</v>
      </c>
      <c r="D15" s="81"/>
      <c r="E15" s="81"/>
      <c r="F15" s="81"/>
      <c r="G15" s="81"/>
      <c r="I15" s="37"/>
      <c r="J15" s="37"/>
      <c r="K15" s="37"/>
    </row>
    <row r="16" spans="1:11">
      <c r="A16" s="10"/>
      <c r="B16" s="10"/>
      <c r="C16" s="82"/>
      <c r="D16" s="82"/>
      <c r="E16" s="82"/>
      <c r="F16" s="82"/>
      <c r="G16" s="82"/>
      <c r="I16" s="37"/>
      <c r="J16" s="37"/>
      <c r="K16" s="37"/>
    </row>
    <row r="17" spans="1:11" ht="22.8">
      <c r="A17" s="17" t="s">
        <v>13</v>
      </c>
      <c r="B17" s="18" t="s">
        <v>123</v>
      </c>
      <c r="C17" s="19" t="s">
        <v>124</v>
      </c>
      <c r="D17" s="18" t="s">
        <v>84</v>
      </c>
      <c r="E17" s="38">
        <v>0.309</v>
      </c>
      <c r="F17" s="52">
        <v>0</v>
      </c>
      <c r="G17" s="52">
        <f>ROUND(E17*F17,2)</f>
        <v>0</v>
      </c>
      <c r="I17" s="39"/>
      <c r="J17" s="37"/>
      <c r="K17" s="37"/>
    </row>
    <row r="18" spans="1:11" ht="22.8">
      <c r="A18" s="17" t="s">
        <v>18</v>
      </c>
      <c r="B18" s="18" t="s">
        <v>123</v>
      </c>
      <c r="C18" s="19" t="s">
        <v>124</v>
      </c>
      <c r="D18" s="18" t="s">
        <v>84</v>
      </c>
      <c r="E18" s="38">
        <v>0.41299999999999998</v>
      </c>
      <c r="F18" s="52">
        <v>0</v>
      </c>
      <c r="G18" s="52">
        <f t="shared" ref="G18:G43" si="0">ROUND(E18*F18,2)</f>
        <v>0</v>
      </c>
      <c r="I18" s="39"/>
      <c r="J18" s="37"/>
      <c r="K18" s="37"/>
    </row>
    <row r="19" spans="1:11" ht="22.8">
      <c r="A19" s="17" t="s">
        <v>21</v>
      </c>
      <c r="B19" s="18" t="s">
        <v>125</v>
      </c>
      <c r="C19" s="40" t="s">
        <v>126</v>
      </c>
      <c r="D19" s="18" t="s">
        <v>6</v>
      </c>
      <c r="E19" s="38">
        <v>14</v>
      </c>
      <c r="F19" s="52">
        <v>0</v>
      </c>
      <c r="G19" s="52">
        <f t="shared" si="0"/>
        <v>0</v>
      </c>
      <c r="I19" s="39"/>
      <c r="J19" s="37"/>
      <c r="K19" s="37"/>
    </row>
    <row r="20" spans="1:11" ht="22.8">
      <c r="A20" s="17" t="s">
        <v>23</v>
      </c>
      <c r="B20" s="18" t="s">
        <v>125</v>
      </c>
      <c r="C20" s="40" t="s">
        <v>126</v>
      </c>
      <c r="D20" s="18" t="s">
        <v>6</v>
      </c>
      <c r="E20" s="38">
        <v>4</v>
      </c>
      <c r="F20" s="52">
        <v>0</v>
      </c>
      <c r="G20" s="52">
        <f t="shared" si="0"/>
        <v>0</v>
      </c>
      <c r="I20" s="39"/>
      <c r="J20" s="37"/>
      <c r="K20" s="37"/>
    </row>
    <row r="21" spans="1:11" ht="45.6">
      <c r="A21" s="17" t="s">
        <v>26</v>
      </c>
      <c r="B21" s="18" t="s">
        <v>127</v>
      </c>
      <c r="C21" s="19" t="s">
        <v>128</v>
      </c>
      <c r="D21" s="18" t="s">
        <v>129</v>
      </c>
      <c r="E21" s="38">
        <v>0.78400000000000003</v>
      </c>
      <c r="F21" s="52">
        <v>0</v>
      </c>
      <c r="G21" s="52">
        <f t="shared" si="0"/>
        <v>0</v>
      </c>
      <c r="I21" s="22"/>
    </row>
    <row r="22" spans="1:11" ht="34.200000000000003">
      <c r="A22" s="17" t="s">
        <v>30</v>
      </c>
      <c r="B22" s="18" t="s">
        <v>130</v>
      </c>
      <c r="C22" s="19" t="s">
        <v>131</v>
      </c>
      <c r="D22" s="18" t="s">
        <v>129</v>
      </c>
      <c r="E22" s="38">
        <v>0.78400000000000003</v>
      </c>
      <c r="F22" s="52">
        <v>0</v>
      </c>
      <c r="G22" s="52">
        <f t="shared" si="0"/>
        <v>0</v>
      </c>
      <c r="I22" s="22"/>
    </row>
    <row r="23" spans="1:11" ht="22.8">
      <c r="A23" s="17" t="s">
        <v>34</v>
      </c>
      <c r="B23" s="18" t="s">
        <v>132</v>
      </c>
      <c r="C23" s="19" t="s">
        <v>133</v>
      </c>
      <c r="D23" s="18" t="s">
        <v>134</v>
      </c>
      <c r="E23" s="38">
        <v>0.54</v>
      </c>
      <c r="F23" s="52">
        <v>0</v>
      </c>
      <c r="G23" s="52">
        <f t="shared" si="0"/>
        <v>0</v>
      </c>
      <c r="I23" s="22"/>
    </row>
    <row r="24" spans="1:11" ht="45.6">
      <c r="A24" s="17" t="s">
        <v>37</v>
      </c>
      <c r="B24" s="18" t="s">
        <v>135</v>
      </c>
      <c r="C24" s="19" t="s">
        <v>136</v>
      </c>
      <c r="D24" s="18" t="s">
        <v>137</v>
      </c>
      <c r="E24" s="38">
        <v>1.6</v>
      </c>
      <c r="F24" s="52">
        <v>0</v>
      </c>
      <c r="G24" s="52">
        <f t="shared" si="0"/>
        <v>0</v>
      </c>
      <c r="I24" s="22"/>
    </row>
    <row r="25" spans="1:11" ht="22.8">
      <c r="A25" s="17" t="s">
        <v>40</v>
      </c>
      <c r="B25" s="18" t="s">
        <v>138</v>
      </c>
      <c r="C25" s="19" t="s">
        <v>139</v>
      </c>
      <c r="D25" s="18" t="s">
        <v>96</v>
      </c>
      <c r="E25" s="38">
        <v>0.16</v>
      </c>
      <c r="F25" s="52">
        <v>0</v>
      </c>
      <c r="G25" s="52">
        <f t="shared" si="0"/>
        <v>0</v>
      </c>
      <c r="I25" s="22"/>
    </row>
    <row r="26" spans="1:11" ht="22.8">
      <c r="A26" s="17" t="s">
        <v>43</v>
      </c>
      <c r="B26" s="18" t="s">
        <v>140</v>
      </c>
      <c r="C26" s="19" t="s">
        <v>141</v>
      </c>
      <c r="D26" s="18" t="s">
        <v>142</v>
      </c>
      <c r="E26" s="38">
        <v>0.01</v>
      </c>
      <c r="F26" s="52">
        <v>0</v>
      </c>
      <c r="G26" s="52">
        <f t="shared" si="0"/>
        <v>0</v>
      </c>
      <c r="I26" s="22"/>
    </row>
    <row r="27" spans="1:11" ht="22.8">
      <c r="A27" s="17" t="s">
        <v>46</v>
      </c>
      <c r="B27" s="18" t="s">
        <v>140</v>
      </c>
      <c r="C27" s="19" t="s">
        <v>143</v>
      </c>
      <c r="D27" s="18" t="s">
        <v>142</v>
      </c>
      <c r="E27" s="38">
        <v>0.01</v>
      </c>
      <c r="F27" s="52">
        <v>0</v>
      </c>
      <c r="G27" s="52">
        <f t="shared" si="0"/>
        <v>0</v>
      </c>
      <c r="I27" s="22"/>
    </row>
    <row r="28" spans="1:11" ht="22.8">
      <c r="A28" s="17" t="s">
        <v>49</v>
      </c>
      <c r="B28" s="18" t="s">
        <v>140</v>
      </c>
      <c r="C28" s="19" t="s">
        <v>144</v>
      </c>
      <c r="D28" s="18" t="s">
        <v>142</v>
      </c>
      <c r="E28" s="38">
        <v>0.01</v>
      </c>
      <c r="F28" s="52">
        <v>0</v>
      </c>
      <c r="G28" s="52">
        <f t="shared" si="0"/>
        <v>0</v>
      </c>
      <c r="I28" s="22"/>
    </row>
    <row r="29" spans="1:11" ht="22.8">
      <c r="A29" s="17" t="s">
        <v>52</v>
      </c>
      <c r="B29" s="18" t="s">
        <v>145</v>
      </c>
      <c r="C29" s="19" t="s">
        <v>146</v>
      </c>
      <c r="D29" s="18" t="s">
        <v>142</v>
      </c>
      <c r="E29" s="38">
        <v>0.01</v>
      </c>
      <c r="F29" s="52">
        <v>0</v>
      </c>
      <c r="G29" s="52">
        <f t="shared" si="0"/>
        <v>0</v>
      </c>
      <c r="I29" s="22"/>
    </row>
    <row r="30" spans="1:11" ht="34.200000000000003">
      <c r="A30" s="17" t="s">
        <v>56</v>
      </c>
      <c r="B30" s="18" t="s">
        <v>145</v>
      </c>
      <c r="C30" s="19" t="s">
        <v>147</v>
      </c>
      <c r="D30" s="18" t="s">
        <v>142</v>
      </c>
      <c r="E30" s="38">
        <v>0.01</v>
      </c>
      <c r="F30" s="52">
        <v>0</v>
      </c>
      <c r="G30" s="52">
        <f t="shared" si="0"/>
        <v>0</v>
      </c>
      <c r="I30" s="22"/>
    </row>
    <row r="31" spans="1:11" ht="22.8">
      <c r="A31" s="17" t="s">
        <v>59</v>
      </c>
      <c r="B31" s="18" t="s">
        <v>145</v>
      </c>
      <c r="C31" s="19" t="s">
        <v>148</v>
      </c>
      <c r="D31" s="18" t="s">
        <v>142</v>
      </c>
      <c r="E31" s="38">
        <v>0.01</v>
      </c>
      <c r="F31" s="52">
        <v>0</v>
      </c>
      <c r="G31" s="52">
        <f t="shared" si="0"/>
        <v>0</v>
      </c>
      <c r="I31" s="22"/>
    </row>
    <row r="32" spans="1:11" ht="45.6">
      <c r="A32" s="17" t="s">
        <v>62</v>
      </c>
      <c r="B32" s="18" t="s">
        <v>135</v>
      </c>
      <c r="C32" s="19" t="s">
        <v>149</v>
      </c>
      <c r="D32" s="18" t="s">
        <v>137</v>
      </c>
      <c r="E32" s="38">
        <v>2.1000000000000001E-2</v>
      </c>
      <c r="F32" s="52">
        <v>0</v>
      </c>
      <c r="G32" s="52">
        <f t="shared" si="0"/>
        <v>0</v>
      </c>
      <c r="I32" s="22"/>
    </row>
    <row r="33" spans="1:9" ht="22.8">
      <c r="A33" s="17" t="s">
        <v>65</v>
      </c>
      <c r="B33" s="18" t="s">
        <v>138</v>
      </c>
      <c r="C33" s="19" t="s">
        <v>150</v>
      </c>
      <c r="D33" s="18" t="s">
        <v>96</v>
      </c>
      <c r="E33" s="38">
        <v>1.4E-2</v>
      </c>
      <c r="F33" s="52">
        <v>0</v>
      </c>
      <c r="G33" s="52">
        <f t="shared" si="0"/>
        <v>0</v>
      </c>
      <c r="I33" s="22"/>
    </row>
    <row r="34" spans="1:9" ht="22.8">
      <c r="A34" s="17" t="s">
        <v>68</v>
      </c>
      <c r="B34" s="18" t="s">
        <v>151</v>
      </c>
      <c r="C34" s="19" t="s">
        <v>152</v>
      </c>
      <c r="D34" s="18" t="s">
        <v>134</v>
      </c>
      <c r="E34" s="38">
        <v>11.08</v>
      </c>
      <c r="F34" s="52">
        <v>0</v>
      </c>
      <c r="G34" s="52">
        <f t="shared" si="0"/>
        <v>0</v>
      </c>
      <c r="I34" s="22"/>
    </row>
    <row r="35" spans="1:9" ht="22.8">
      <c r="A35" s="17" t="s">
        <v>71</v>
      </c>
      <c r="B35" s="18" t="s">
        <v>153</v>
      </c>
      <c r="C35" s="19" t="s">
        <v>154</v>
      </c>
      <c r="D35" s="18" t="s">
        <v>96</v>
      </c>
      <c r="E35" s="38">
        <v>0.20899999999999999</v>
      </c>
      <c r="F35" s="52">
        <v>0</v>
      </c>
      <c r="G35" s="52">
        <f t="shared" si="0"/>
        <v>0</v>
      </c>
      <c r="I35" s="22"/>
    </row>
    <row r="36" spans="1:9" ht="22.8">
      <c r="A36" s="17" t="s">
        <v>74</v>
      </c>
      <c r="B36" s="18" t="s">
        <v>155</v>
      </c>
      <c r="C36" s="19" t="s">
        <v>156</v>
      </c>
      <c r="D36" s="18" t="s">
        <v>55</v>
      </c>
      <c r="E36" s="38">
        <v>751</v>
      </c>
      <c r="F36" s="52">
        <v>0</v>
      </c>
      <c r="G36" s="52">
        <f t="shared" si="0"/>
        <v>0</v>
      </c>
      <c r="I36" s="22"/>
    </row>
    <row r="37" spans="1:9" ht="22.8">
      <c r="A37" s="17" t="s">
        <v>77</v>
      </c>
      <c r="B37" s="18" t="s">
        <v>157</v>
      </c>
      <c r="C37" s="19" t="s">
        <v>158</v>
      </c>
      <c r="D37" s="18" t="s">
        <v>93</v>
      </c>
      <c r="E37" s="38">
        <v>7.8</v>
      </c>
      <c r="F37" s="52">
        <v>0</v>
      </c>
      <c r="G37" s="52">
        <f t="shared" si="0"/>
        <v>0</v>
      </c>
      <c r="I37" s="22"/>
    </row>
    <row r="38" spans="1:9" ht="34.200000000000003">
      <c r="A38" s="17" t="s">
        <v>159</v>
      </c>
      <c r="B38" s="18" t="s">
        <v>127</v>
      </c>
      <c r="C38" s="19" t="s">
        <v>160</v>
      </c>
      <c r="D38" s="18" t="s">
        <v>129</v>
      </c>
      <c r="E38" s="38">
        <v>267</v>
      </c>
      <c r="F38" s="52">
        <v>0</v>
      </c>
      <c r="G38" s="52">
        <f t="shared" si="0"/>
        <v>0</v>
      </c>
      <c r="I38" s="22"/>
    </row>
    <row r="39" spans="1:9" ht="45.6">
      <c r="A39" s="17" t="s">
        <v>161</v>
      </c>
      <c r="B39" s="18" t="s">
        <v>162</v>
      </c>
      <c r="C39" s="19" t="s">
        <v>163</v>
      </c>
      <c r="D39" s="18" t="s">
        <v>33</v>
      </c>
      <c r="E39" s="38">
        <v>3</v>
      </c>
      <c r="F39" s="52">
        <v>0</v>
      </c>
      <c r="G39" s="52">
        <f t="shared" si="0"/>
        <v>0</v>
      </c>
      <c r="I39" s="22"/>
    </row>
    <row r="40" spans="1:9" ht="34.200000000000003">
      <c r="A40" s="17" t="s">
        <v>164</v>
      </c>
      <c r="B40" s="18" t="s">
        <v>127</v>
      </c>
      <c r="C40" s="19" t="s">
        <v>160</v>
      </c>
      <c r="D40" s="18" t="s">
        <v>129</v>
      </c>
      <c r="E40" s="38">
        <v>0.15</v>
      </c>
      <c r="F40" s="52">
        <v>0</v>
      </c>
      <c r="G40" s="52">
        <f t="shared" si="0"/>
        <v>0</v>
      </c>
      <c r="I40" s="22"/>
    </row>
    <row r="41" spans="1:9" ht="22.8">
      <c r="A41" s="17" t="s">
        <v>165</v>
      </c>
      <c r="B41" s="18" t="s">
        <v>130</v>
      </c>
      <c r="C41" s="19" t="s">
        <v>166</v>
      </c>
      <c r="D41" s="18" t="s">
        <v>129</v>
      </c>
      <c r="E41" s="38">
        <v>0.15</v>
      </c>
      <c r="F41" s="52">
        <v>0</v>
      </c>
      <c r="G41" s="52">
        <f t="shared" si="0"/>
        <v>0</v>
      </c>
      <c r="I41" s="22"/>
    </row>
    <row r="42" spans="1:9" ht="22.8">
      <c r="A42" s="17" t="s">
        <v>167</v>
      </c>
      <c r="B42" s="18" t="s">
        <v>157</v>
      </c>
      <c r="C42" s="19" t="s">
        <v>158</v>
      </c>
      <c r="D42" s="18" t="s">
        <v>93</v>
      </c>
      <c r="E42" s="38">
        <v>0.16</v>
      </c>
      <c r="F42" s="52">
        <v>0</v>
      </c>
      <c r="G42" s="52">
        <f t="shared" si="0"/>
        <v>0</v>
      </c>
      <c r="I42" s="22"/>
    </row>
    <row r="43" spans="1:9" ht="22.8">
      <c r="A43" s="17" t="s">
        <v>168</v>
      </c>
      <c r="B43" s="18" t="s">
        <v>169</v>
      </c>
      <c r="C43" s="19" t="s">
        <v>170</v>
      </c>
      <c r="D43" s="18" t="s">
        <v>93</v>
      </c>
      <c r="E43" s="38">
        <v>0.16</v>
      </c>
      <c r="F43" s="52">
        <v>0</v>
      </c>
      <c r="G43" s="52">
        <f t="shared" si="0"/>
        <v>0</v>
      </c>
      <c r="I43" s="22"/>
    </row>
    <row r="44" spans="1:9">
      <c r="A44" s="10"/>
      <c r="B44" s="10"/>
      <c r="C44" s="78" t="s">
        <v>80</v>
      </c>
      <c r="D44" s="79"/>
      <c r="E44" s="79"/>
      <c r="F44" s="52"/>
      <c r="G44" s="52">
        <f>SUM(G17:G43)</f>
        <v>0</v>
      </c>
    </row>
    <row r="45" spans="1:9">
      <c r="A45" s="16"/>
      <c r="B45" s="16" t="s">
        <v>18</v>
      </c>
      <c r="C45" s="83" t="s">
        <v>171</v>
      </c>
      <c r="D45" s="82"/>
      <c r="E45" s="82"/>
      <c r="F45" s="82"/>
      <c r="G45" s="82"/>
    </row>
    <row r="46" spans="1:9">
      <c r="A46" s="10"/>
      <c r="B46" s="10"/>
      <c r="C46" s="82"/>
      <c r="D46" s="82"/>
      <c r="E46" s="82"/>
      <c r="F46" s="82"/>
      <c r="G46" s="82"/>
    </row>
    <row r="47" spans="1:9" ht="34.200000000000003">
      <c r="A47" s="17" t="s">
        <v>13</v>
      </c>
      <c r="B47" s="18" t="s">
        <v>172</v>
      </c>
      <c r="C47" s="19" t="s">
        <v>173</v>
      </c>
      <c r="D47" s="18" t="s">
        <v>174</v>
      </c>
      <c r="E47" s="38">
        <v>3.1760000000000002</v>
      </c>
      <c r="F47" s="52">
        <v>0</v>
      </c>
      <c r="G47" s="52">
        <f>ROUND(E47*F47,2)</f>
        <v>0</v>
      </c>
      <c r="I47" s="22"/>
    </row>
    <row r="48" spans="1:9" ht="34.200000000000003">
      <c r="A48" s="17" t="s">
        <v>18</v>
      </c>
      <c r="B48" s="18" t="s">
        <v>175</v>
      </c>
      <c r="C48" s="19" t="s">
        <v>176</v>
      </c>
      <c r="D48" s="18" t="s">
        <v>174</v>
      </c>
      <c r="E48" s="38">
        <v>0.41899999999999998</v>
      </c>
      <c r="F48" s="52">
        <v>0</v>
      </c>
      <c r="G48" s="52">
        <f t="shared" ref="G48:G54" si="1">ROUND(E48*F48,2)</f>
        <v>0</v>
      </c>
      <c r="I48" s="22"/>
    </row>
    <row r="49" spans="1:9" ht="34.200000000000003">
      <c r="A49" s="17" t="s">
        <v>21</v>
      </c>
      <c r="B49" s="18" t="s">
        <v>175</v>
      </c>
      <c r="C49" s="19" t="s">
        <v>176</v>
      </c>
      <c r="D49" s="18" t="s">
        <v>174</v>
      </c>
      <c r="E49" s="38">
        <v>0.315</v>
      </c>
      <c r="F49" s="52">
        <v>0</v>
      </c>
      <c r="G49" s="52">
        <f t="shared" si="1"/>
        <v>0</v>
      </c>
      <c r="I49" s="22"/>
    </row>
    <row r="50" spans="1:9" ht="34.200000000000003">
      <c r="A50" s="17" t="s">
        <v>23</v>
      </c>
      <c r="B50" s="18" t="s">
        <v>177</v>
      </c>
      <c r="C50" s="19" t="s">
        <v>178</v>
      </c>
      <c r="D50" s="18" t="s">
        <v>96</v>
      </c>
      <c r="E50" s="38">
        <v>9.94</v>
      </c>
      <c r="F50" s="52">
        <v>0</v>
      </c>
      <c r="G50" s="52">
        <f t="shared" si="1"/>
        <v>0</v>
      </c>
      <c r="I50" s="22"/>
    </row>
    <row r="51" spans="1:9" ht="22.8">
      <c r="A51" s="17" t="s">
        <v>26</v>
      </c>
      <c r="B51" s="18" t="s">
        <v>179</v>
      </c>
      <c r="C51" s="19" t="s">
        <v>180</v>
      </c>
      <c r="D51" s="18" t="s">
        <v>174</v>
      </c>
      <c r="E51" s="38">
        <v>0.99399999999999999</v>
      </c>
      <c r="F51" s="52">
        <v>0</v>
      </c>
      <c r="G51" s="52">
        <f t="shared" si="1"/>
        <v>0</v>
      </c>
      <c r="I51" s="22"/>
    </row>
    <row r="52" spans="1:9">
      <c r="A52" s="17" t="s">
        <v>30</v>
      </c>
      <c r="B52" s="18" t="s">
        <v>181</v>
      </c>
      <c r="C52" s="19" t="s">
        <v>182</v>
      </c>
      <c r="D52" s="18" t="s">
        <v>183</v>
      </c>
      <c r="E52" s="38">
        <v>994</v>
      </c>
      <c r="F52" s="52">
        <v>0</v>
      </c>
      <c r="G52" s="52">
        <f t="shared" si="1"/>
        <v>0</v>
      </c>
      <c r="I52" s="22"/>
    </row>
    <row r="53" spans="1:9" ht="34.200000000000003">
      <c r="A53" s="17" t="s">
        <v>34</v>
      </c>
      <c r="B53" s="18" t="s">
        <v>184</v>
      </c>
      <c r="C53" s="19" t="s">
        <v>185</v>
      </c>
      <c r="D53" s="18" t="s">
        <v>93</v>
      </c>
      <c r="E53" s="38">
        <v>10.45</v>
      </c>
      <c r="F53" s="52">
        <v>0</v>
      </c>
      <c r="G53" s="52">
        <f t="shared" si="1"/>
        <v>0</v>
      </c>
      <c r="I53" s="22"/>
    </row>
    <row r="54" spans="1:9" ht="22.8">
      <c r="A54" s="17" t="s">
        <v>37</v>
      </c>
      <c r="B54" s="18" t="s">
        <v>186</v>
      </c>
      <c r="C54" s="19" t="s">
        <v>187</v>
      </c>
      <c r="D54" s="18" t="s">
        <v>93</v>
      </c>
      <c r="E54" s="38">
        <v>10.45</v>
      </c>
      <c r="F54" s="52">
        <v>0</v>
      </c>
      <c r="G54" s="52">
        <f t="shared" si="1"/>
        <v>0</v>
      </c>
      <c r="I54" s="22"/>
    </row>
    <row r="55" spans="1:9">
      <c r="A55" s="10"/>
      <c r="B55" s="10"/>
      <c r="C55" s="78" t="s">
        <v>97</v>
      </c>
      <c r="D55" s="79"/>
      <c r="E55" s="79"/>
      <c r="F55" s="52"/>
      <c r="G55" s="52">
        <f>SUM(G47:G54)</f>
        <v>0</v>
      </c>
    </row>
    <row r="56" spans="1:9">
      <c r="A56" s="16"/>
      <c r="B56" s="16" t="s">
        <v>21</v>
      </c>
      <c r="C56" s="83" t="s">
        <v>188</v>
      </c>
      <c r="D56" s="82"/>
      <c r="E56" s="82"/>
      <c r="F56" s="82"/>
      <c r="G56" s="82"/>
    </row>
    <row r="57" spans="1:9">
      <c r="A57" s="10"/>
      <c r="B57" s="10"/>
      <c r="C57" s="82"/>
      <c r="D57" s="82"/>
      <c r="E57" s="82"/>
      <c r="F57" s="82"/>
      <c r="G57" s="82"/>
    </row>
    <row r="58" spans="1:9" ht="34.200000000000003">
      <c r="A58" s="17" t="s">
        <v>13</v>
      </c>
      <c r="B58" s="18" t="s">
        <v>189</v>
      </c>
      <c r="C58" s="19" t="s">
        <v>190</v>
      </c>
      <c r="D58" s="18" t="s">
        <v>93</v>
      </c>
      <c r="E58" s="38">
        <v>31.14</v>
      </c>
      <c r="F58" s="52">
        <v>0</v>
      </c>
      <c r="G58" s="52">
        <f>ROUND(E58*F58,2)</f>
        <v>0</v>
      </c>
      <c r="I58" s="22"/>
    </row>
    <row r="59" spans="1:9" ht="22.8">
      <c r="A59" s="17" t="s">
        <v>18</v>
      </c>
      <c r="B59" s="18" t="s">
        <v>191</v>
      </c>
      <c r="C59" s="19" t="s">
        <v>192</v>
      </c>
      <c r="D59" s="18" t="s">
        <v>93</v>
      </c>
      <c r="E59" s="38">
        <v>31.14</v>
      </c>
      <c r="F59" s="52">
        <v>0</v>
      </c>
      <c r="G59" s="52">
        <f t="shared" ref="G59:G61" si="2">ROUND(E59*F59,2)</f>
        <v>0</v>
      </c>
      <c r="I59" s="22"/>
    </row>
    <row r="60" spans="1:9" ht="45.6">
      <c r="A60" s="17" t="s">
        <v>21</v>
      </c>
      <c r="B60" s="18" t="s">
        <v>193</v>
      </c>
      <c r="C60" s="19" t="s">
        <v>194</v>
      </c>
      <c r="D60" s="18" t="s">
        <v>96</v>
      </c>
      <c r="E60" s="38">
        <v>14.19</v>
      </c>
      <c r="F60" s="52">
        <v>0</v>
      </c>
      <c r="G60" s="52">
        <f t="shared" si="2"/>
        <v>0</v>
      </c>
      <c r="I60" s="22"/>
    </row>
    <row r="61" spans="1:9" ht="22.8">
      <c r="A61" s="17" t="s">
        <v>23</v>
      </c>
      <c r="B61" s="18" t="s">
        <v>195</v>
      </c>
      <c r="C61" s="19" t="s">
        <v>196</v>
      </c>
      <c r="D61" s="18" t="s">
        <v>17</v>
      </c>
      <c r="E61" s="38">
        <v>2.76</v>
      </c>
      <c r="F61" s="52">
        <v>0</v>
      </c>
      <c r="G61" s="52">
        <f t="shared" si="2"/>
        <v>0</v>
      </c>
      <c r="I61" s="22"/>
    </row>
    <row r="62" spans="1:9">
      <c r="A62" s="10"/>
      <c r="B62" s="10"/>
      <c r="C62" s="78" t="s">
        <v>197</v>
      </c>
      <c r="D62" s="79"/>
      <c r="E62" s="79"/>
      <c r="F62" s="52"/>
      <c r="G62" s="52">
        <f>SUM(G58:G61)</f>
        <v>0</v>
      </c>
    </row>
    <row r="63" spans="1:9">
      <c r="A63" s="16"/>
      <c r="B63" s="16" t="s">
        <v>23</v>
      </c>
      <c r="C63" s="83" t="s">
        <v>198</v>
      </c>
      <c r="D63" s="82"/>
      <c r="E63" s="82"/>
      <c r="F63" s="82"/>
      <c r="G63" s="82"/>
    </row>
    <row r="64" spans="1:9">
      <c r="A64" s="10"/>
      <c r="B64" s="10"/>
      <c r="C64" s="82"/>
      <c r="D64" s="82"/>
      <c r="E64" s="82"/>
      <c r="F64" s="82"/>
      <c r="G64" s="82"/>
    </row>
    <row r="65" spans="1:9" ht="22.8">
      <c r="A65" s="17" t="s">
        <v>13</v>
      </c>
      <c r="B65" s="18" t="s">
        <v>199</v>
      </c>
      <c r="C65" s="19" t="s">
        <v>200</v>
      </c>
      <c r="D65" s="18" t="s">
        <v>17</v>
      </c>
      <c r="E65" s="38">
        <v>6.37</v>
      </c>
      <c r="F65" s="52">
        <v>0</v>
      </c>
      <c r="G65" s="52">
        <f>ROUND(E65*F65,2)</f>
        <v>0</v>
      </c>
      <c r="I65" s="22"/>
    </row>
    <row r="66" spans="1:9" ht="22.8">
      <c r="A66" s="17" t="s">
        <v>18</v>
      </c>
      <c r="B66" s="18" t="s">
        <v>199</v>
      </c>
      <c r="C66" s="19" t="s">
        <v>201</v>
      </c>
      <c r="D66" s="18" t="s">
        <v>17</v>
      </c>
      <c r="E66" s="38">
        <v>8.43</v>
      </c>
      <c r="F66" s="52">
        <v>0</v>
      </c>
      <c r="G66" s="52">
        <f t="shared" ref="G66:G68" si="3">ROUND(E66*F66,2)</f>
        <v>0</v>
      </c>
      <c r="I66" s="22"/>
    </row>
    <row r="67" spans="1:9" ht="22.8">
      <c r="A67" s="17" t="s">
        <v>21</v>
      </c>
      <c r="B67" s="18" t="s">
        <v>199</v>
      </c>
      <c r="C67" s="19" t="s">
        <v>202</v>
      </c>
      <c r="D67" s="18" t="s">
        <v>17</v>
      </c>
      <c r="E67" s="38">
        <v>0.65</v>
      </c>
      <c r="F67" s="52">
        <v>0</v>
      </c>
      <c r="G67" s="52">
        <f t="shared" si="3"/>
        <v>0</v>
      </c>
      <c r="I67" s="22"/>
    </row>
    <row r="68" spans="1:9" ht="22.8">
      <c r="A68" s="17" t="s">
        <v>23</v>
      </c>
      <c r="B68" s="18" t="s">
        <v>203</v>
      </c>
      <c r="C68" s="19" t="s">
        <v>204</v>
      </c>
      <c r="D68" s="18" t="s">
        <v>17</v>
      </c>
      <c r="E68" s="38">
        <v>7.02</v>
      </c>
      <c r="F68" s="52">
        <v>0</v>
      </c>
      <c r="G68" s="52">
        <f t="shared" si="3"/>
        <v>0</v>
      </c>
      <c r="I68" s="22"/>
    </row>
    <row r="69" spans="1:9">
      <c r="A69" s="10"/>
      <c r="B69" s="10"/>
      <c r="C69" s="78" t="s">
        <v>205</v>
      </c>
      <c r="D69" s="79"/>
      <c r="E69" s="79"/>
      <c r="F69" s="52"/>
      <c r="G69" s="52">
        <f>SUM(G65:G68)</f>
        <v>0</v>
      </c>
    </row>
    <row r="70" spans="1:9">
      <c r="A70" s="16"/>
      <c r="B70" s="16" t="s">
        <v>26</v>
      </c>
      <c r="C70" s="83" t="s">
        <v>206</v>
      </c>
      <c r="D70" s="82"/>
      <c r="E70" s="82"/>
      <c r="F70" s="82"/>
      <c r="G70" s="82"/>
    </row>
    <row r="71" spans="1:9">
      <c r="A71" s="10"/>
      <c r="B71" s="10"/>
      <c r="C71" s="82"/>
      <c r="D71" s="82"/>
      <c r="E71" s="82"/>
      <c r="F71" s="82"/>
      <c r="G71" s="82"/>
    </row>
    <row r="72" spans="1:9" ht="22.8">
      <c r="A72" s="17" t="s">
        <v>13</v>
      </c>
      <c r="B72" s="18" t="s">
        <v>169</v>
      </c>
      <c r="C72" s="19" t="s">
        <v>170</v>
      </c>
      <c r="D72" s="18" t="s">
        <v>93</v>
      </c>
      <c r="E72" s="38">
        <v>13</v>
      </c>
      <c r="F72" s="52">
        <v>0</v>
      </c>
      <c r="G72" s="52">
        <f>ROUND(E72*F72,2)</f>
        <v>0</v>
      </c>
      <c r="I72" s="22"/>
    </row>
    <row r="73" spans="1:9" ht="22.8">
      <c r="A73" s="17" t="s">
        <v>18</v>
      </c>
      <c r="B73" s="18" t="s">
        <v>207</v>
      </c>
      <c r="C73" s="19" t="s">
        <v>208</v>
      </c>
      <c r="D73" s="18" t="s">
        <v>93</v>
      </c>
      <c r="E73" s="38">
        <v>13.35</v>
      </c>
      <c r="F73" s="52">
        <v>0</v>
      </c>
      <c r="G73" s="52">
        <f t="shared" ref="G73:G76" si="4">ROUND(E73*F73,2)</f>
        <v>0</v>
      </c>
      <c r="I73" s="22"/>
    </row>
    <row r="74" spans="1:9" ht="22.8">
      <c r="A74" s="17" t="s">
        <v>21</v>
      </c>
      <c r="B74" s="18" t="s">
        <v>209</v>
      </c>
      <c r="C74" s="19" t="s">
        <v>210</v>
      </c>
      <c r="D74" s="18" t="s">
        <v>93</v>
      </c>
      <c r="E74" s="38">
        <v>13.35</v>
      </c>
      <c r="F74" s="52">
        <v>0</v>
      </c>
      <c r="G74" s="52">
        <f t="shared" si="4"/>
        <v>0</v>
      </c>
      <c r="I74" s="22"/>
    </row>
    <row r="75" spans="1:9" ht="34.200000000000003">
      <c r="A75" s="17" t="s">
        <v>23</v>
      </c>
      <c r="B75" s="18" t="s">
        <v>211</v>
      </c>
      <c r="C75" s="19" t="s">
        <v>212</v>
      </c>
      <c r="D75" s="18" t="s">
        <v>93</v>
      </c>
      <c r="E75" s="38">
        <v>3.05</v>
      </c>
      <c r="F75" s="52">
        <v>0</v>
      </c>
      <c r="G75" s="52">
        <f t="shared" si="4"/>
        <v>0</v>
      </c>
      <c r="I75" s="22"/>
    </row>
    <row r="76" spans="1:9" ht="22.8">
      <c r="A76" s="17" t="s">
        <v>26</v>
      </c>
      <c r="B76" s="18" t="s">
        <v>169</v>
      </c>
      <c r="C76" s="19" t="s">
        <v>213</v>
      </c>
      <c r="D76" s="18" t="s">
        <v>93</v>
      </c>
      <c r="E76" s="38">
        <v>0.35</v>
      </c>
      <c r="F76" s="52">
        <v>0</v>
      </c>
      <c r="G76" s="52">
        <f t="shared" si="4"/>
        <v>0</v>
      </c>
      <c r="I76" s="22"/>
    </row>
    <row r="77" spans="1:9">
      <c r="A77" s="10"/>
      <c r="B77" s="10"/>
      <c r="C77" s="78" t="s">
        <v>214</v>
      </c>
      <c r="D77" s="79"/>
      <c r="E77" s="79"/>
      <c r="F77" s="52"/>
      <c r="G77" s="52">
        <f>SUM(G72:G76)</f>
        <v>0</v>
      </c>
    </row>
    <row r="78" spans="1:9">
      <c r="A78" s="16"/>
      <c r="B78" s="16" t="s">
        <v>30</v>
      </c>
      <c r="C78" s="83" t="s">
        <v>215</v>
      </c>
      <c r="D78" s="82"/>
      <c r="E78" s="82"/>
      <c r="F78" s="82"/>
      <c r="G78" s="82"/>
    </row>
    <row r="79" spans="1:9">
      <c r="A79" s="10"/>
      <c r="B79" s="10"/>
      <c r="C79" s="82"/>
      <c r="D79" s="82"/>
      <c r="E79" s="82"/>
      <c r="F79" s="82"/>
      <c r="G79" s="82"/>
    </row>
    <row r="80" spans="1:9" ht="45.6">
      <c r="A80" s="17" t="s">
        <v>13</v>
      </c>
      <c r="B80" s="18" t="s">
        <v>216</v>
      </c>
      <c r="C80" s="19" t="s">
        <v>217</v>
      </c>
      <c r="D80" s="18" t="s">
        <v>84</v>
      </c>
      <c r="E80" s="38">
        <v>0.35299999999999998</v>
      </c>
      <c r="F80" s="52">
        <v>0</v>
      </c>
      <c r="G80" s="52">
        <f>ROUND(E80*F80,2)</f>
        <v>0</v>
      </c>
      <c r="I80" s="22"/>
    </row>
    <row r="81" spans="1:9" ht="45.6">
      <c r="A81" s="17" t="s">
        <v>18</v>
      </c>
      <c r="B81" s="18" t="s">
        <v>216</v>
      </c>
      <c r="C81" s="19" t="s">
        <v>218</v>
      </c>
      <c r="D81" s="18" t="s">
        <v>84</v>
      </c>
      <c r="E81" s="38">
        <v>0.25</v>
      </c>
      <c r="F81" s="52">
        <v>0</v>
      </c>
      <c r="G81" s="52">
        <f t="shared" ref="G81:G84" si="5">ROUND(E81*F81,2)</f>
        <v>0</v>
      </c>
      <c r="I81" s="22"/>
    </row>
    <row r="82" spans="1:9" ht="34.200000000000003">
      <c r="A82" s="17" t="s">
        <v>21</v>
      </c>
      <c r="B82" s="18" t="s">
        <v>219</v>
      </c>
      <c r="C82" s="19" t="s">
        <v>220</v>
      </c>
      <c r="D82" s="18" t="s">
        <v>221</v>
      </c>
      <c r="E82" s="38">
        <v>15</v>
      </c>
      <c r="F82" s="52">
        <v>0</v>
      </c>
      <c r="G82" s="52">
        <f t="shared" si="5"/>
        <v>0</v>
      </c>
      <c r="I82" s="22"/>
    </row>
    <row r="83" spans="1:9" ht="34.200000000000003">
      <c r="A83" s="17" t="s">
        <v>23</v>
      </c>
      <c r="B83" s="18" t="s">
        <v>219</v>
      </c>
      <c r="C83" s="19" t="s">
        <v>222</v>
      </c>
      <c r="D83" s="18" t="s">
        <v>221</v>
      </c>
      <c r="E83" s="38">
        <v>4.3</v>
      </c>
      <c r="F83" s="52">
        <v>0</v>
      </c>
      <c r="G83" s="52">
        <f t="shared" si="5"/>
        <v>0</v>
      </c>
      <c r="I83" s="22"/>
    </row>
    <row r="84" spans="1:9" ht="34.200000000000003">
      <c r="A84" s="17" t="s">
        <v>26</v>
      </c>
      <c r="B84" s="18" t="s">
        <v>219</v>
      </c>
      <c r="C84" s="19" t="s">
        <v>223</v>
      </c>
      <c r="D84" s="18" t="s">
        <v>221</v>
      </c>
      <c r="E84" s="38">
        <v>14.7</v>
      </c>
      <c r="F84" s="52">
        <v>0</v>
      </c>
      <c r="G84" s="52">
        <f t="shared" si="5"/>
        <v>0</v>
      </c>
      <c r="I84" s="22"/>
    </row>
    <row r="85" spans="1:9">
      <c r="A85" s="10"/>
      <c r="B85" s="10"/>
      <c r="C85" s="78" t="s">
        <v>224</v>
      </c>
      <c r="D85" s="79"/>
      <c r="E85" s="79"/>
      <c r="F85" s="52"/>
      <c r="G85" s="52">
        <f>SUM(G80:G84)</f>
        <v>0</v>
      </c>
    </row>
    <row r="86" spans="1:9">
      <c r="A86" s="16"/>
      <c r="B86" s="16" t="s">
        <v>34</v>
      </c>
      <c r="C86" s="83" t="s">
        <v>225</v>
      </c>
      <c r="D86" s="82"/>
      <c r="E86" s="82"/>
      <c r="F86" s="82"/>
      <c r="G86" s="82"/>
    </row>
    <row r="87" spans="1:9">
      <c r="A87" s="10"/>
      <c r="B87" s="10"/>
      <c r="C87" s="82"/>
      <c r="D87" s="82"/>
      <c r="E87" s="82"/>
      <c r="F87" s="82"/>
      <c r="G87" s="82"/>
    </row>
    <row r="88" spans="1:9" ht="34.200000000000003">
      <c r="A88" s="17" t="s">
        <v>13</v>
      </c>
      <c r="B88" s="18" t="s">
        <v>226</v>
      </c>
      <c r="C88" s="19" t="s">
        <v>227</v>
      </c>
      <c r="D88" s="18" t="s">
        <v>33</v>
      </c>
      <c r="E88" s="38">
        <v>10</v>
      </c>
      <c r="F88" s="52">
        <v>0</v>
      </c>
      <c r="G88" s="52">
        <f>ROUND(E88*F88,2)</f>
        <v>0</v>
      </c>
      <c r="I88" s="22"/>
    </row>
    <row r="89" spans="1:9" ht="22.8">
      <c r="A89" s="17" t="s">
        <v>18</v>
      </c>
      <c r="B89" s="18" t="s">
        <v>228</v>
      </c>
      <c r="C89" s="19" t="s">
        <v>229</v>
      </c>
      <c r="D89" s="18" t="s">
        <v>33</v>
      </c>
      <c r="E89" s="38">
        <v>14</v>
      </c>
      <c r="F89" s="52">
        <v>0</v>
      </c>
      <c r="G89" s="52">
        <f>ROUND(E89*F89,2)</f>
        <v>0</v>
      </c>
      <c r="I89" s="22"/>
    </row>
    <row r="90" spans="1:9">
      <c r="A90" s="10"/>
      <c r="B90" s="10"/>
      <c r="C90" s="78" t="s">
        <v>230</v>
      </c>
      <c r="D90" s="79"/>
      <c r="E90" s="79"/>
      <c r="F90" s="52"/>
      <c r="G90" s="52">
        <f>SUM(G88:G89)</f>
        <v>0</v>
      </c>
    </row>
    <row r="91" spans="1:9">
      <c r="A91" s="16"/>
      <c r="B91" s="16" t="s">
        <v>37</v>
      </c>
      <c r="C91" s="83" t="s">
        <v>231</v>
      </c>
      <c r="D91" s="82"/>
      <c r="E91" s="82"/>
      <c r="F91" s="82"/>
      <c r="G91" s="82"/>
    </row>
    <row r="92" spans="1:9">
      <c r="A92" s="10"/>
      <c r="B92" s="10"/>
      <c r="C92" s="82"/>
      <c r="D92" s="82"/>
      <c r="E92" s="82"/>
      <c r="F92" s="82"/>
      <c r="G92" s="82"/>
    </row>
    <row r="93" spans="1:9">
      <c r="A93" s="17" t="s">
        <v>13</v>
      </c>
      <c r="B93" s="18" t="s">
        <v>232</v>
      </c>
      <c r="C93" s="19" t="s">
        <v>233</v>
      </c>
      <c r="D93" s="18" t="s">
        <v>33</v>
      </c>
      <c r="E93" s="38">
        <v>4</v>
      </c>
      <c r="F93" s="52">
        <v>0</v>
      </c>
      <c r="G93" s="52">
        <f>ROUND(E93*F93,2)</f>
        <v>0</v>
      </c>
      <c r="I93" s="22"/>
    </row>
    <row r="94" spans="1:9">
      <c r="A94" s="10"/>
      <c r="B94" s="10"/>
      <c r="C94" s="78" t="s">
        <v>234</v>
      </c>
      <c r="D94" s="79"/>
      <c r="E94" s="79"/>
      <c r="F94" s="52"/>
      <c r="G94" s="52">
        <f>G93</f>
        <v>0</v>
      </c>
    </row>
    <row r="95" spans="1:9">
      <c r="A95" s="10"/>
      <c r="B95" s="10"/>
      <c r="C95" s="78" t="s">
        <v>98</v>
      </c>
      <c r="D95" s="79"/>
      <c r="E95" s="79"/>
      <c r="F95" s="52"/>
      <c r="G95" s="52">
        <f>G94+G90+G85+G77+G69+G62+G55+G44</f>
        <v>0</v>
      </c>
    </row>
    <row r="96" spans="1:9">
      <c r="A96" s="10"/>
      <c r="B96" s="10"/>
      <c r="C96" s="85" t="s">
        <v>99</v>
      </c>
      <c r="D96" s="86"/>
      <c r="E96" s="86"/>
      <c r="F96" s="52"/>
      <c r="G96" s="52">
        <f>G95*0.21</f>
        <v>0</v>
      </c>
    </row>
    <row r="97" spans="1:8">
      <c r="A97" s="10"/>
      <c r="B97" s="10"/>
      <c r="C97" s="78" t="s">
        <v>100</v>
      </c>
      <c r="D97" s="79"/>
      <c r="E97" s="79"/>
      <c r="F97" s="52"/>
      <c r="G97" s="52">
        <f>G95+G96</f>
        <v>0</v>
      </c>
    </row>
    <row r="98" spans="1:8">
      <c r="A98" s="10"/>
      <c r="B98" s="10"/>
    </row>
    <row r="99" spans="1:8">
      <c r="A99" s="10"/>
      <c r="B99" s="10"/>
    </row>
    <row r="100" spans="1:8">
      <c r="A100" s="7"/>
      <c r="B100"/>
      <c r="C100"/>
      <c r="D100"/>
      <c r="E100"/>
      <c r="F100" s="23"/>
      <c r="G100"/>
      <c r="H100"/>
    </row>
    <row r="101" spans="1:8">
      <c r="A101" s="7"/>
      <c r="B101"/>
      <c r="C101"/>
      <c r="D101"/>
      <c r="E101"/>
      <c r="F101" s="23"/>
      <c r="G101"/>
      <c r="H101"/>
    </row>
    <row r="102" spans="1:8">
      <c r="A102" s="7"/>
      <c r="B102"/>
      <c r="C102"/>
      <c r="D102"/>
      <c r="E102"/>
      <c r="F102" s="23"/>
      <c r="G102"/>
      <c r="H102"/>
    </row>
    <row r="103" spans="1:8">
      <c r="A103" s="7"/>
      <c r="B103"/>
      <c r="C103"/>
      <c r="D103"/>
      <c r="E103"/>
      <c r="F103" s="23"/>
      <c r="G103"/>
      <c r="H103"/>
    </row>
    <row r="104" spans="1:8">
      <c r="A104" s="7"/>
      <c r="B104"/>
      <c r="C104"/>
      <c r="D104"/>
      <c r="E104"/>
      <c r="F104" s="23"/>
      <c r="G104"/>
      <c r="H104"/>
    </row>
    <row r="106" spans="1:8">
      <c r="B106" s="84" t="s">
        <v>101</v>
      </c>
      <c r="C106" s="84"/>
      <c r="D106" s="84"/>
      <c r="E106" s="84"/>
      <c r="F106" s="84"/>
      <c r="G106" s="84"/>
    </row>
    <row r="107" spans="1:8">
      <c r="B107" s="84" t="s">
        <v>101</v>
      </c>
      <c r="C107" s="84"/>
      <c r="D107" s="84"/>
      <c r="E107" s="84"/>
      <c r="F107" s="84"/>
      <c r="G107" s="84"/>
    </row>
    <row r="108" spans="1:8">
      <c r="B108" s="84" t="s">
        <v>101</v>
      </c>
      <c r="C108" s="84"/>
      <c r="D108" s="84"/>
      <c r="E108" s="84"/>
      <c r="F108" s="84"/>
      <c r="G108" s="84"/>
    </row>
    <row r="109" spans="1:8">
      <c r="B109" s="84" t="s">
        <v>101</v>
      </c>
      <c r="C109" s="84"/>
      <c r="D109" s="84"/>
      <c r="E109" s="84"/>
      <c r="F109" s="84"/>
      <c r="G109" s="84"/>
    </row>
    <row r="110" spans="1:8">
      <c r="B110" s="84" t="s">
        <v>101</v>
      </c>
      <c r="C110" s="84"/>
      <c r="D110" s="84"/>
      <c r="E110" s="84"/>
      <c r="F110" s="84"/>
      <c r="G110" s="84"/>
    </row>
    <row r="111" spans="1:8">
      <c r="B111" s="84" t="s">
        <v>101</v>
      </c>
      <c r="C111" s="84"/>
      <c r="D111" s="84"/>
      <c r="E111" s="84"/>
      <c r="F111" s="84"/>
      <c r="G111" s="84"/>
    </row>
    <row r="112" spans="1:8">
      <c r="B112" s="84" t="s">
        <v>101</v>
      </c>
      <c r="C112" s="84"/>
      <c r="D112" s="84"/>
      <c r="E112" s="84"/>
      <c r="F112" s="84"/>
      <c r="G112" s="84"/>
    </row>
    <row r="113" spans="2:7">
      <c r="B113" s="84" t="s">
        <v>101</v>
      </c>
      <c r="C113" s="84"/>
      <c r="D113" s="84"/>
      <c r="E113" s="84"/>
      <c r="F113" s="84"/>
      <c r="G113" s="84"/>
    </row>
    <row r="114" spans="2:7">
      <c r="B114" s="84" t="s">
        <v>101</v>
      </c>
      <c r="C114" s="84"/>
      <c r="D114" s="84"/>
      <c r="E114" s="84"/>
      <c r="F114" s="84"/>
      <c r="G114" s="84"/>
    </row>
    <row r="115" spans="2:7">
      <c r="B115" s="84" t="s">
        <v>101</v>
      </c>
      <c r="C115" s="84"/>
      <c r="D115" s="84"/>
      <c r="E115" s="84"/>
      <c r="F115" s="84"/>
      <c r="G115" s="84"/>
    </row>
  </sheetData>
  <sheetProtection algorithmName="SHA-512" hashValue="tChz91sQp6/7DBja9BeYzP2j2QUufyGU3TTEDmXVUNiQNsDwXjN2FwNGdBsqv5E1KNOwdsOokO9E6DwnwS1mBw==" saltValue="eimj3Z8+5JuHuRonyb0kMQ==" spinCount="100000" sheet="1" objects="1" scenarios="1"/>
  <mergeCells count="36">
    <mergeCell ref="B113:G113"/>
    <mergeCell ref="B114:G114"/>
    <mergeCell ref="B115:G115"/>
    <mergeCell ref="B107:G107"/>
    <mergeCell ref="B108:G108"/>
    <mergeCell ref="B109:G109"/>
    <mergeCell ref="B110:G110"/>
    <mergeCell ref="B111:G111"/>
    <mergeCell ref="B112:G112"/>
    <mergeCell ref="C97:E97"/>
    <mergeCell ref="B106:G106"/>
    <mergeCell ref="C86:G87"/>
    <mergeCell ref="C90:E90"/>
    <mergeCell ref="C91:G92"/>
    <mergeCell ref="C94:E94"/>
    <mergeCell ref="C95:E95"/>
    <mergeCell ref="C96:E96"/>
    <mergeCell ref="C85:E85"/>
    <mergeCell ref="C15:G16"/>
    <mergeCell ref="C44:E44"/>
    <mergeCell ref="C45:G46"/>
    <mergeCell ref="C55:E55"/>
    <mergeCell ref="C56:G57"/>
    <mergeCell ref="C62:E62"/>
    <mergeCell ref="C63:G64"/>
    <mergeCell ref="C69:E69"/>
    <mergeCell ref="C70:G71"/>
    <mergeCell ref="C77:E77"/>
    <mergeCell ref="C78:G79"/>
    <mergeCell ref="E13:E14"/>
    <mergeCell ref="F13:G13"/>
    <mergeCell ref="A5:B6"/>
    <mergeCell ref="C5:G6"/>
    <mergeCell ref="A7:B8"/>
    <mergeCell ref="C7:G8"/>
    <mergeCell ref="A9:G11"/>
  </mergeCells>
  <phoneticPr fontId="0" type="noConversion"/>
  <pageMargins left="0.75" right="0.75" top="1" bottom="1" header="0.5" footer="0.5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E6D6E-3FAF-44C1-9E0C-8E39B019ADAF}">
  <dimension ref="A2:K106"/>
  <sheetViews>
    <sheetView workbookViewId="0">
      <selection activeCell="E56" sqref="E56"/>
    </sheetView>
  </sheetViews>
  <sheetFormatPr defaultRowHeight="13.2"/>
  <cols>
    <col min="1" max="1" width="3.5546875" style="9" customWidth="1"/>
    <col min="2" max="2" width="8.44140625" style="9" customWidth="1"/>
    <col min="3" max="3" width="35.33203125" style="6" customWidth="1"/>
    <col min="4" max="4" width="5.88671875" style="6" customWidth="1"/>
    <col min="5" max="5" width="10.88671875" style="8" customWidth="1"/>
    <col min="6" max="6" width="9.5546875" style="26" customWidth="1"/>
    <col min="7" max="7" width="10.88671875" style="26" customWidth="1"/>
    <col min="8" max="8" width="11.88671875" style="7" customWidth="1"/>
  </cols>
  <sheetData>
    <row r="2" spans="1:11">
      <c r="A2"/>
      <c r="B2"/>
      <c r="C2"/>
      <c r="D2" s="5"/>
      <c r="E2"/>
      <c r="F2" s="23"/>
      <c r="G2" s="23"/>
      <c r="H2"/>
    </row>
    <row r="3" spans="1:11" ht="16.5" customHeight="1">
      <c r="A3"/>
      <c r="B3"/>
      <c r="C3"/>
      <c r="D3" s="12" t="s">
        <v>238</v>
      </c>
      <c r="E3"/>
      <c r="F3" s="23"/>
      <c r="G3" s="23"/>
      <c r="H3"/>
    </row>
    <row r="4" spans="1:11" ht="13.5" customHeight="1">
      <c r="A4"/>
      <c r="B4"/>
      <c r="C4"/>
      <c r="D4" s="13"/>
      <c r="E4"/>
      <c r="F4" s="23"/>
      <c r="G4" s="23"/>
      <c r="H4"/>
    </row>
    <row r="5" spans="1:11" ht="13.5" customHeight="1">
      <c r="A5" s="76" t="s">
        <v>103</v>
      </c>
      <c r="B5" s="76"/>
      <c r="C5" s="69" t="s">
        <v>106</v>
      </c>
      <c r="D5" s="69"/>
      <c r="E5" s="69"/>
      <c r="F5" s="69"/>
      <c r="G5" s="69"/>
      <c r="H5"/>
    </row>
    <row r="6" spans="1:11" ht="18" customHeight="1">
      <c r="A6" s="76"/>
      <c r="B6" s="76"/>
      <c r="C6" s="69"/>
      <c r="D6" s="69"/>
      <c r="E6" s="69"/>
      <c r="F6" s="69"/>
      <c r="G6" s="69"/>
      <c r="H6"/>
    </row>
    <row r="7" spans="1:11" ht="13.5" customHeight="1">
      <c r="A7" s="76" t="s">
        <v>104</v>
      </c>
      <c r="B7" s="76"/>
      <c r="C7" s="71" t="s">
        <v>108</v>
      </c>
      <c r="D7" s="71"/>
      <c r="E7" s="71"/>
      <c r="F7" s="71"/>
      <c r="G7" s="71"/>
      <c r="H7"/>
    </row>
    <row r="8" spans="1:11" ht="21" customHeight="1">
      <c r="A8" s="76"/>
      <c r="B8" s="76"/>
      <c r="C8" s="71"/>
      <c r="D8" s="71"/>
      <c r="E8" s="71"/>
      <c r="F8" s="71"/>
      <c r="G8" s="71"/>
      <c r="H8"/>
    </row>
    <row r="9" spans="1:11" ht="13.5" customHeight="1">
      <c r="A9" s="77" t="s">
        <v>247</v>
      </c>
      <c r="B9" s="66"/>
      <c r="C9" s="66"/>
      <c r="D9" s="66"/>
      <c r="E9" s="66"/>
      <c r="F9" s="66"/>
      <c r="G9" s="66"/>
      <c r="H9"/>
    </row>
    <row r="10" spans="1:11" ht="13.5" customHeight="1">
      <c r="A10" s="77"/>
      <c r="B10" s="66"/>
      <c r="C10" s="66"/>
      <c r="D10" s="66"/>
      <c r="E10" s="66"/>
      <c r="F10" s="66"/>
      <c r="G10" s="66"/>
      <c r="H10"/>
    </row>
    <row r="11" spans="1:11" ht="13.5" customHeight="1">
      <c r="A11" s="66"/>
      <c r="B11" s="66"/>
      <c r="C11" s="66"/>
      <c r="D11" s="66"/>
      <c r="E11" s="66"/>
      <c r="F11" s="66"/>
      <c r="G11" s="66"/>
      <c r="H11"/>
    </row>
    <row r="12" spans="1:11" ht="21">
      <c r="A12" s="11"/>
      <c r="B12" s="15"/>
      <c r="C12" s="4"/>
      <c r="D12" s="4"/>
      <c r="E12" s="45" t="s">
        <v>245</v>
      </c>
      <c r="F12" s="35">
        <f>G88</f>
        <v>0</v>
      </c>
      <c r="G12" s="44" t="s">
        <v>235</v>
      </c>
      <c r="H12" s="4"/>
    </row>
    <row r="13" spans="1:11" ht="12.75" customHeight="1">
      <c r="A13" s="1" t="s">
        <v>0</v>
      </c>
      <c r="B13" s="1" t="s">
        <v>7</v>
      </c>
      <c r="C13" s="1" t="s">
        <v>2</v>
      </c>
      <c r="D13" s="1" t="s">
        <v>5</v>
      </c>
      <c r="E13" s="72" t="s">
        <v>4</v>
      </c>
      <c r="F13" s="74" t="s">
        <v>12</v>
      </c>
      <c r="G13" s="75"/>
      <c r="H13" s="36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73"/>
      <c r="F14" s="46" t="s">
        <v>9</v>
      </c>
      <c r="G14" s="25" t="s">
        <v>10</v>
      </c>
    </row>
    <row r="15" spans="1:11">
      <c r="A15" s="16"/>
      <c r="B15" s="16" t="s">
        <v>13</v>
      </c>
      <c r="C15" s="80" t="s">
        <v>122</v>
      </c>
      <c r="D15" s="81"/>
      <c r="E15" s="81"/>
      <c r="F15" s="81"/>
      <c r="G15" s="81"/>
      <c r="I15" s="3"/>
      <c r="J15" s="3"/>
      <c r="K15" s="3"/>
    </row>
    <row r="16" spans="1:11">
      <c r="A16" s="10"/>
      <c r="B16" s="10"/>
      <c r="C16" s="82"/>
      <c r="D16" s="82"/>
      <c r="E16" s="82"/>
      <c r="F16" s="82"/>
      <c r="G16" s="82"/>
      <c r="I16" s="3"/>
      <c r="J16" s="3"/>
      <c r="K16" s="3"/>
    </row>
    <row r="17" spans="1:11" ht="22.8">
      <c r="A17" s="17" t="s">
        <v>13</v>
      </c>
      <c r="B17" s="18" t="s">
        <v>123</v>
      </c>
      <c r="C17" s="19" t="s">
        <v>124</v>
      </c>
      <c r="D17" s="18" t="s">
        <v>84</v>
      </c>
      <c r="E17" s="47">
        <v>0.28399999999999997</v>
      </c>
      <c r="F17" s="51">
        <v>0</v>
      </c>
      <c r="G17" s="51">
        <f>ROUND(E17*F17,2)</f>
        <v>0</v>
      </c>
      <c r="I17" s="20"/>
      <c r="J17" s="3"/>
      <c r="K17" s="3"/>
    </row>
    <row r="18" spans="1:11" ht="22.8">
      <c r="A18" s="17" t="s">
        <v>18</v>
      </c>
      <c r="B18" s="18" t="s">
        <v>123</v>
      </c>
      <c r="C18" s="19" t="s">
        <v>124</v>
      </c>
      <c r="D18" s="18" t="s">
        <v>84</v>
      </c>
      <c r="E18" s="47">
        <v>0.42099999999999999</v>
      </c>
      <c r="F18" s="51">
        <v>0</v>
      </c>
      <c r="G18" s="51">
        <f>ROUND(E18*F18,2)</f>
        <v>0</v>
      </c>
      <c r="I18" s="20"/>
      <c r="J18" s="3"/>
      <c r="K18" s="3"/>
    </row>
    <row r="19" spans="1:11" ht="22.8">
      <c r="A19" s="17" t="s">
        <v>21</v>
      </c>
      <c r="B19" s="18" t="s">
        <v>125</v>
      </c>
      <c r="C19" s="40" t="s">
        <v>126</v>
      </c>
      <c r="D19" s="18" t="s">
        <v>6</v>
      </c>
      <c r="E19" s="47">
        <v>20</v>
      </c>
      <c r="F19" s="51">
        <v>0</v>
      </c>
      <c r="G19" s="51">
        <f t="shared" ref="G19:G34" si="0">ROUND(E19*F19,2)</f>
        <v>0</v>
      </c>
      <c r="I19" s="20"/>
      <c r="J19" s="3"/>
      <c r="K19" s="3"/>
    </row>
    <row r="20" spans="1:11" ht="22.8">
      <c r="A20" s="17" t="s">
        <v>23</v>
      </c>
      <c r="B20" s="18" t="s">
        <v>125</v>
      </c>
      <c r="C20" s="40" t="s">
        <v>126</v>
      </c>
      <c r="D20" s="18" t="s">
        <v>6</v>
      </c>
      <c r="E20" s="47">
        <v>4</v>
      </c>
      <c r="F20" s="51">
        <v>0</v>
      </c>
      <c r="G20" s="51">
        <f t="shared" si="0"/>
        <v>0</v>
      </c>
      <c r="I20" s="20"/>
      <c r="J20" s="3"/>
      <c r="K20" s="3"/>
    </row>
    <row r="21" spans="1:11" ht="45.6">
      <c r="A21" s="17" t="s">
        <v>26</v>
      </c>
      <c r="B21" s="18" t="s">
        <v>127</v>
      </c>
      <c r="C21" s="19" t="s">
        <v>128</v>
      </c>
      <c r="D21" s="18" t="s">
        <v>129</v>
      </c>
      <c r="E21" s="47">
        <v>1.0940000000000001</v>
      </c>
      <c r="F21" s="51">
        <v>0</v>
      </c>
      <c r="G21" s="51">
        <f t="shared" si="0"/>
        <v>0</v>
      </c>
      <c r="I21" s="22"/>
    </row>
    <row r="22" spans="1:11" ht="34.200000000000003">
      <c r="A22" s="17" t="s">
        <v>30</v>
      </c>
      <c r="B22" s="18" t="s">
        <v>130</v>
      </c>
      <c r="C22" s="19" t="s">
        <v>131</v>
      </c>
      <c r="D22" s="18" t="s">
        <v>129</v>
      </c>
      <c r="E22" s="47">
        <v>1.0940000000000001</v>
      </c>
      <c r="F22" s="51">
        <v>0</v>
      </c>
      <c r="G22" s="51">
        <f t="shared" si="0"/>
        <v>0</v>
      </c>
      <c r="I22" s="22"/>
    </row>
    <row r="23" spans="1:11" ht="22.8">
      <c r="A23" s="17" t="s">
        <v>34</v>
      </c>
      <c r="B23" s="18" t="s">
        <v>151</v>
      </c>
      <c r="C23" s="19" t="s">
        <v>152</v>
      </c>
      <c r="D23" s="18" t="s">
        <v>134</v>
      </c>
      <c r="E23" s="47">
        <v>16.54</v>
      </c>
      <c r="F23" s="51">
        <v>0</v>
      </c>
      <c r="G23" s="51">
        <f t="shared" si="0"/>
        <v>0</v>
      </c>
      <c r="I23" s="22"/>
    </row>
    <row r="24" spans="1:11" ht="22.8">
      <c r="A24" s="17" t="s">
        <v>37</v>
      </c>
      <c r="B24" s="18" t="s">
        <v>153</v>
      </c>
      <c r="C24" s="19" t="s">
        <v>154</v>
      </c>
      <c r="D24" s="18" t="s">
        <v>96</v>
      </c>
      <c r="E24" s="47">
        <v>0.45219999999999999</v>
      </c>
      <c r="F24" s="51">
        <v>0</v>
      </c>
      <c r="G24" s="51">
        <f t="shared" si="0"/>
        <v>0</v>
      </c>
      <c r="I24" s="22"/>
    </row>
    <row r="25" spans="1:11" ht="22.8">
      <c r="A25" s="17" t="s">
        <v>40</v>
      </c>
      <c r="B25" s="18" t="s">
        <v>155</v>
      </c>
      <c r="C25" s="19" t="s">
        <v>156</v>
      </c>
      <c r="D25" s="18" t="s">
        <v>55</v>
      </c>
      <c r="E25" s="47">
        <v>892</v>
      </c>
      <c r="F25" s="51">
        <v>0</v>
      </c>
      <c r="G25" s="51">
        <f t="shared" si="0"/>
        <v>0</v>
      </c>
      <c r="I25" s="22"/>
    </row>
    <row r="26" spans="1:11" ht="22.8">
      <c r="A26" s="17" t="s">
        <v>43</v>
      </c>
      <c r="B26" s="18" t="s">
        <v>157</v>
      </c>
      <c r="C26" s="19" t="s">
        <v>158</v>
      </c>
      <c r="D26" s="18" t="s">
        <v>93</v>
      </c>
      <c r="E26" s="47">
        <v>0.125</v>
      </c>
      <c r="F26" s="51">
        <v>0</v>
      </c>
      <c r="G26" s="51">
        <f t="shared" si="0"/>
        <v>0</v>
      </c>
      <c r="I26" s="22"/>
    </row>
    <row r="27" spans="1:11" ht="34.200000000000003">
      <c r="A27" s="17" t="s">
        <v>46</v>
      </c>
      <c r="B27" s="18" t="s">
        <v>127</v>
      </c>
      <c r="C27" s="19" t="s">
        <v>160</v>
      </c>
      <c r="D27" s="18" t="s">
        <v>129</v>
      </c>
      <c r="E27" s="47">
        <v>349</v>
      </c>
      <c r="F27" s="51">
        <v>0</v>
      </c>
      <c r="G27" s="51">
        <f t="shared" si="0"/>
        <v>0</v>
      </c>
      <c r="I27" s="22"/>
    </row>
    <row r="28" spans="1:11" ht="45.6">
      <c r="A28" s="17" t="s">
        <v>49</v>
      </c>
      <c r="B28" s="18" t="s">
        <v>226</v>
      </c>
      <c r="C28" s="19" t="s">
        <v>239</v>
      </c>
      <c r="D28" s="18" t="s">
        <v>33</v>
      </c>
      <c r="E28" s="21">
        <v>1</v>
      </c>
      <c r="F28" s="51">
        <v>0</v>
      </c>
      <c r="G28" s="51">
        <f t="shared" si="0"/>
        <v>0</v>
      </c>
      <c r="I28" s="22"/>
    </row>
    <row r="29" spans="1:11" ht="22.8">
      <c r="A29" s="17" t="s">
        <v>52</v>
      </c>
      <c r="B29" s="18" t="s">
        <v>240</v>
      </c>
      <c r="C29" s="19" t="s">
        <v>241</v>
      </c>
      <c r="D29" s="18" t="s">
        <v>33</v>
      </c>
      <c r="E29" s="21">
        <v>2</v>
      </c>
      <c r="F29" s="51">
        <v>0</v>
      </c>
      <c r="G29" s="51">
        <f t="shared" si="0"/>
        <v>0</v>
      </c>
      <c r="I29" s="22"/>
    </row>
    <row r="30" spans="1:11" ht="45.6">
      <c r="A30" s="17" t="s">
        <v>56</v>
      </c>
      <c r="B30" s="18" t="s">
        <v>162</v>
      </c>
      <c r="C30" s="19" t="s">
        <v>163</v>
      </c>
      <c r="D30" s="18" t="s">
        <v>33</v>
      </c>
      <c r="E30" s="21">
        <v>2</v>
      </c>
      <c r="F30" s="51">
        <v>0</v>
      </c>
      <c r="G30" s="51">
        <f>ROUND(E30*F30,2)</f>
        <v>0</v>
      </c>
      <c r="I30" s="22"/>
    </row>
    <row r="31" spans="1:11" ht="34.200000000000003">
      <c r="A31" s="17" t="s">
        <v>59</v>
      </c>
      <c r="B31" s="18" t="s">
        <v>127</v>
      </c>
      <c r="C31" s="19" t="s">
        <v>160</v>
      </c>
      <c r="D31" s="18" t="s">
        <v>129</v>
      </c>
      <c r="E31" s="21">
        <v>0.13</v>
      </c>
      <c r="F31" s="51">
        <v>0</v>
      </c>
      <c r="G31" s="51">
        <f t="shared" si="0"/>
        <v>0</v>
      </c>
      <c r="I31" s="22"/>
    </row>
    <row r="32" spans="1:11" ht="34.200000000000003">
      <c r="A32" s="17" t="s">
        <v>62</v>
      </c>
      <c r="B32" s="18" t="s">
        <v>130</v>
      </c>
      <c r="C32" s="19" t="s">
        <v>166</v>
      </c>
      <c r="D32" s="18" t="s">
        <v>129</v>
      </c>
      <c r="E32" s="21">
        <v>0.13</v>
      </c>
      <c r="F32" s="51">
        <v>0</v>
      </c>
      <c r="G32" s="51">
        <f t="shared" si="0"/>
        <v>0</v>
      </c>
      <c r="I32" s="22"/>
    </row>
    <row r="33" spans="1:9" ht="22.8">
      <c r="A33" s="17" t="s">
        <v>65</v>
      </c>
      <c r="B33" s="18" t="s">
        <v>157</v>
      </c>
      <c r="C33" s="19" t="s">
        <v>158</v>
      </c>
      <c r="D33" s="18" t="s">
        <v>93</v>
      </c>
      <c r="E33" s="21">
        <v>0.43</v>
      </c>
      <c r="F33" s="51">
        <v>0</v>
      </c>
      <c r="G33" s="51">
        <f t="shared" si="0"/>
        <v>0</v>
      </c>
      <c r="I33" s="22"/>
    </row>
    <row r="34" spans="1:9" ht="22.8">
      <c r="A34" s="17" t="s">
        <v>68</v>
      </c>
      <c r="B34" s="18" t="s">
        <v>169</v>
      </c>
      <c r="C34" s="19" t="s">
        <v>170</v>
      </c>
      <c r="D34" s="18" t="s">
        <v>93</v>
      </c>
      <c r="E34" s="21">
        <v>0.43</v>
      </c>
      <c r="F34" s="51">
        <v>0</v>
      </c>
      <c r="G34" s="51">
        <f t="shared" si="0"/>
        <v>0</v>
      </c>
      <c r="I34" s="22"/>
    </row>
    <row r="35" spans="1:9">
      <c r="A35" s="10"/>
      <c r="B35" s="10"/>
      <c r="C35" s="78" t="s">
        <v>80</v>
      </c>
      <c r="D35" s="87"/>
      <c r="E35" s="87"/>
      <c r="F35" s="51"/>
      <c r="G35" s="51">
        <f>SUM(G17:G34)</f>
        <v>0</v>
      </c>
    </row>
    <row r="36" spans="1:9">
      <c r="A36" s="16"/>
      <c r="B36" s="16" t="s">
        <v>18</v>
      </c>
      <c r="C36" s="83" t="s">
        <v>171</v>
      </c>
      <c r="D36" s="82"/>
      <c r="E36" s="82"/>
      <c r="F36" s="82"/>
      <c r="G36" s="82"/>
    </row>
    <row r="37" spans="1:9">
      <c r="A37" s="10"/>
      <c r="B37" s="10"/>
      <c r="C37" s="82"/>
      <c r="D37" s="82"/>
      <c r="E37" s="82"/>
      <c r="F37" s="82"/>
      <c r="G37" s="82"/>
    </row>
    <row r="38" spans="1:9" ht="34.200000000000003">
      <c r="A38" s="17" t="s">
        <v>13</v>
      </c>
      <c r="B38" s="18" t="s">
        <v>172</v>
      </c>
      <c r="C38" s="19" t="s">
        <v>173</v>
      </c>
      <c r="D38" s="18" t="s">
        <v>174</v>
      </c>
      <c r="E38" s="21">
        <v>4.3369999999999997</v>
      </c>
      <c r="F38" s="51">
        <v>0</v>
      </c>
      <c r="G38" s="51">
        <f>ROUND(E38*F38,2)</f>
        <v>0</v>
      </c>
      <c r="I38" s="22"/>
    </row>
    <row r="39" spans="1:9" ht="34.200000000000003">
      <c r="A39" s="17" t="s">
        <v>18</v>
      </c>
      <c r="B39" s="18" t="s">
        <v>175</v>
      </c>
      <c r="C39" s="19" t="s">
        <v>176</v>
      </c>
      <c r="D39" s="18" t="s">
        <v>174</v>
      </c>
      <c r="E39" s="21">
        <v>9.9000000000000005E-2</v>
      </c>
      <c r="F39" s="51">
        <v>0</v>
      </c>
      <c r="G39" s="51">
        <f t="shared" ref="G39:G45" si="1">ROUND(E39*F39,2)</f>
        <v>0</v>
      </c>
      <c r="I39" s="22"/>
    </row>
    <row r="40" spans="1:9" ht="34.200000000000003">
      <c r="A40" s="17" t="s">
        <v>21</v>
      </c>
      <c r="B40" s="18" t="s">
        <v>175</v>
      </c>
      <c r="C40" s="19" t="s">
        <v>176</v>
      </c>
      <c r="D40" s="18" t="s">
        <v>174</v>
      </c>
      <c r="E40" s="21">
        <v>2.5999999999999999E-2</v>
      </c>
      <c r="F40" s="51">
        <v>0</v>
      </c>
      <c r="G40" s="51">
        <f t="shared" si="1"/>
        <v>0</v>
      </c>
      <c r="I40" s="22"/>
    </row>
    <row r="41" spans="1:9" ht="34.200000000000003">
      <c r="A41" s="17" t="s">
        <v>23</v>
      </c>
      <c r="B41" s="18" t="s">
        <v>177</v>
      </c>
      <c r="C41" s="19" t="s">
        <v>178</v>
      </c>
      <c r="D41" s="18" t="s">
        <v>96</v>
      </c>
      <c r="E41" s="21">
        <v>8.16</v>
      </c>
      <c r="F41" s="51">
        <v>0</v>
      </c>
      <c r="G41" s="51">
        <f t="shared" si="1"/>
        <v>0</v>
      </c>
      <c r="I41" s="22"/>
    </row>
    <row r="42" spans="1:9" ht="22.8">
      <c r="A42" s="17" t="s">
        <v>26</v>
      </c>
      <c r="B42" s="18" t="s">
        <v>179</v>
      </c>
      <c r="C42" s="19" t="s">
        <v>180</v>
      </c>
      <c r="D42" s="18" t="s">
        <v>174</v>
      </c>
      <c r="E42" s="21">
        <v>0.81599999999999995</v>
      </c>
      <c r="F42" s="51">
        <v>0</v>
      </c>
      <c r="G42" s="51">
        <f t="shared" si="1"/>
        <v>0</v>
      </c>
      <c r="I42" s="22"/>
    </row>
    <row r="43" spans="1:9">
      <c r="A43" s="17" t="s">
        <v>30</v>
      </c>
      <c r="B43" s="18" t="s">
        <v>181</v>
      </c>
      <c r="C43" s="19" t="s">
        <v>182</v>
      </c>
      <c r="D43" s="18" t="s">
        <v>183</v>
      </c>
      <c r="E43" s="21">
        <v>816</v>
      </c>
      <c r="F43" s="51">
        <v>0</v>
      </c>
      <c r="G43" s="51">
        <f t="shared" si="1"/>
        <v>0</v>
      </c>
      <c r="I43" s="22"/>
    </row>
    <row r="44" spans="1:9" ht="34.200000000000003">
      <c r="A44" s="17" t="s">
        <v>34</v>
      </c>
      <c r="B44" s="18" t="s">
        <v>184</v>
      </c>
      <c r="C44" s="19" t="s">
        <v>242</v>
      </c>
      <c r="D44" s="18" t="s">
        <v>93</v>
      </c>
      <c r="E44" s="21">
        <v>7.28</v>
      </c>
      <c r="F44" s="51">
        <v>0</v>
      </c>
      <c r="G44" s="51">
        <f t="shared" si="1"/>
        <v>0</v>
      </c>
      <c r="I44" s="22"/>
    </row>
    <row r="45" spans="1:9" ht="22.8">
      <c r="A45" s="17" t="s">
        <v>37</v>
      </c>
      <c r="B45" s="18" t="s">
        <v>186</v>
      </c>
      <c r="C45" s="19" t="s">
        <v>187</v>
      </c>
      <c r="D45" s="18" t="s">
        <v>93</v>
      </c>
      <c r="E45" s="21">
        <v>7.28</v>
      </c>
      <c r="F45" s="51">
        <v>0</v>
      </c>
      <c r="G45" s="51">
        <f t="shared" si="1"/>
        <v>0</v>
      </c>
      <c r="I45" s="22"/>
    </row>
    <row r="46" spans="1:9">
      <c r="A46" s="10"/>
      <c r="B46" s="10"/>
      <c r="C46" s="78" t="s">
        <v>97</v>
      </c>
      <c r="D46" s="87"/>
      <c r="E46" s="87"/>
      <c r="F46" s="51"/>
      <c r="G46" s="51">
        <f>SUM(G38:G45)</f>
        <v>0</v>
      </c>
    </row>
    <row r="47" spans="1:9">
      <c r="A47" s="16"/>
      <c r="B47" s="16" t="s">
        <v>21</v>
      </c>
      <c r="C47" s="83" t="s">
        <v>188</v>
      </c>
      <c r="D47" s="82"/>
      <c r="E47" s="82"/>
      <c r="F47" s="82"/>
      <c r="G47" s="82"/>
    </row>
    <row r="48" spans="1:9">
      <c r="A48" s="10"/>
      <c r="B48" s="10"/>
      <c r="C48" s="82"/>
      <c r="D48" s="82"/>
      <c r="E48" s="82"/>
      <c r="F48" s="82"/>
      <c r="G48" s="82"/>
    </row>
    <row r="49" spans="1:9" ht="45.6">
      <c r="A49" s="17" t="s">
        <v>13</v>
      </c>
      <c r="B49" s="18" t="s">
        <v>189</v>
      </c>
      <c r="C49" s="19" t="s">
        <v>190</v>
      </c>
      <c r="D49" s="18" t="s">
        <v>93</v>
      </c>
      <c r="E49" s="21">
        <v>25.48</v>
      </c>
      <c r="F49" s="51">
        <v>0</v>
      </c>
      <c r="G49" s="51">
        <f>ROUND(E49*F49,2)</f>
        <v>0</v>
      </c>
      <c r="I49" s="22"/>
    </row>
    <row r="50" spans="1:9" ht="22.8">
      <c r="A50" s="17" t="s">
        <v>18</v>
      </c>
      <c r="B50" s="18" t="s">
        <v>191</v>
      </c>
      <c r="C50" s="19" t="s">
        <v>192</v>
      </c>
      <c r="D50" s="18" t="s">
        <v>93</v>
      </c>
      <c r="E50" s="21">
        <v>25.48</v>
      </c>
      <c r="F50" s="51">
        <v>0</v>
      </c>
      <c r="G50" s="51">
        <f t="shared" ref="G50:G52" si="2">ROUND(E50*F50,2)</f>
        <v>0</v>
      </c>
      <c r="I50" s="22"/>
    </row>
    <row r="51" spans="1:9" ht="45.6">
      <c r="A51" s="17" t="s">
        <v>21</v>
      </c>
      <c r="B51" s="18" t="s">
        <v>193</v>
      </c>
      <c r="C51" s="19" t="s">
        <v>194</v>
      </c>
      <c r="D51" s="18" t="s">
        <v>96</v>
      </c>
      <c r="E51" s="21">
        <v>11.27</v>
      </c>
      <c r="F51" s="51">
        <v>0</v>
      </c>
      <c r="G51" s="51">
        <f t="shared" si="2"/>
        <v>0</v>
      </c>
      <c r="I51" s="22"/>
    </row>
    <row r="52" spans="1:9" ht="22.8">
      <c r="A52" s="17" t="s">
        <v>23</v>
      </c>
      <c r="B52" s="18" t="s">
        <v>195</v>
      </c>
      <c r="C52" s="19" t="s">
        <v>196</v>
      </c>
      <c r="D52" s="18" t="s">
        <v>17</v>
      </c>
      <c r="E52" s="21">
        <v>2.2000000000000002</v>
      </c>
      <c r="F52" s="51">
        <v>0</v>
      </c>
      <c r="G52" s="51">
        <f t="shared" si="2"/>
        <v>0</v>
      </c>
      <c r="I52" s="22"/>
    </row>
    <row r="53" spans="1:9">
      <c r="A53" s="10"/>
      <c r="B53" s="10"/>
      <c r="C53" s="78" t="s">
        <v>197</v>
      </c>
      <c r="D53" s="87"/>
      <c r="E53" s="87"/>
      <c r="F53" s="51"/>
      <c r="G53" s="51">
        <f>SUM(G49:G52)</f>
        <v>0</v>
      </c>
    </row>
    <row r="54" spans="1:9">
      <c r="A54" s="16"/>
      <c r="B54" s="16" t="s">
        <v>23</v>
      </c>
      <c r="C54" s="83" t="s">
        <v>198</v>
      </c>
      <c r="D54" s="82"/>
      <c r="E54" s="82"/>
      <c r="F54" s="82"/>
      <c r="G54" s="82"/>
    </row>
    <row r="55" spans="1:9">
      <c r="A55" s="10"/>
      <c r="B55" s="10"/>
      <c r="C55" s="82"/>
      <c r="D55" s="82"/>
      <c r="E55" s="82"/>
      <c r="F55" s="82"/>
      <c r="G55" s="82"/>
    </row>
    <row r="56" spans="1:9" ht="22.8">
      <c r="A56" s="17" t="s">
        <v>13</v>
      </c>
      <c r="B56" s="18" t="s">
        <v>199</v>
      </c>
      <c r="C56" s="19" t="s">
        <v>200</v>
      </c>
      <c r="D56" s="18" t="s">
        <v>17</v>
      </c>
      <c r="E56" s="21">
        <v>8.3000000000000007</v>
      </c>
      <c r="F56" s="51">
        <v>0</v>
      </c>
      <c r="G56" s="51">
        <f>ROUND(E56*F56,2)</f>
        <v>0</v>
      </c>
      <c r="I56" s="22"/>
    </row>
    <row r="57" spans="1:9" ht="22.8">
      <c r="A57" s="17" t="s">
        <v>18</v>
      </c>
      <c r="B57" s="18" t="s">
        <v>199</v>
      </c>
      <c r="C57" s="19" t="s">
        <v>201</v>
      </c>
      <c r="D57" s="18" t="s">
        <v>17</v>
      </c>
      <c r="E57" s="21">
        <v>8.42</v>
      </c>
      <c r="F57" s="51">
        <v>0</v>
      </c>
      <c r="G57" s="51">
        <f t="shared" ref="G57:G59" si="3">ROUND(E57*F57,2)</f>
        <v>0</v>
      </c>
      <c r="I57" s="22"/>
    </row>
    <row r="58" spans="1:9" ht="22.8">
      <c r="A58" s="17" t="s">
        <v>21</v>
      </c>
      <c r="B58" s="18" t="s">
        <v>199</v>
      </c>
      <c r="C58" s="19" t="s">
        <v>202</v>
      </c>
      <c r="D58" s="18" t="s">
        <v>17</v>
      </c>
      <c r="E58" s="21">
        <v>0.75</v>
      </c>
      <c r="F58" s="51">
        <v>0</v>
      </c>
      <c r="G58" s="51">
        <f t="shared" si="3"/>
        <v>0</v>
      </c>
      <c r="I58" s="22"/>
    </row>
    <row r="59" spans="1:9" ht="22.8">
      <c r="A59" s="17" t="s">
        <v>23</v>
      </c>
      <c r="B59" s="18" t="s">
        <v>203</v>
      </c>
      <c r="C59" s="19" t="s">
        <v>204</v>
      </c>
      <c r="D59" s="18" t="s">
        <v>17</v>
      </c>
      <c r="E59" s="21">
        <v>9.0500000000000007</v>
      </c>
      <c r="F59" s="51">
        <v>0</v>
      </c>
      <c r="G59" s="51">
        <f t="shared" si="3"/>
        <v>0</v>
      </c>
      <c r="I59" s="22"/>
    </row>
    <row r="60" spans="1:9">
      <c r="A60" s="10"/>
      <c r="B60" s="10"/>
      <c r="C60" s="78" t="s">
        <v>205</v>
      </c>
      <c r="D60" s="87"/>
      <c r="E60" s="87"/>
      <c r="F60" s="51"/>
      <c r="G60" s="51">
        <f>SUM(G56:G59)</f>
        <v>0</v>
      </c>
    </row>
    <row r="61" spans="1:9">
      <c r="A61" s="16"/>
      <c r="B61" s="16" t="s">
        <v>26</v>
      </c>
      <c r="C61" s="83" t="s">
        <v>206</v>
      </c>
      <c r="D61" s="82"/>
      <c r="E61" s="82"/>
      <c r="F61" s="82"/>
      <c r="G61" s="82"/>
    </row>
    <row r="62" spans="1:9">
      <c r="A62" s="10"/>
      <c r="B62" s="10"/>
      <c r="C62" s="82"/>
      <c r="D62" s="82"/>
      <c r="E62" s="82"/>
      <c r="F62" s="82"/>
      <c r="G62" s="82"/>
    </row>
    <row r="63" spans="1:9" ht="22.8">
      <c r="A63" s="17" t="s">
        <v>13</v>
      </c>
      <c r="B63" s="18" t="s">
        <v>169</v>
      </c>
      <c r="C63" s="19" t="s">
        <v>170</v>
      </c>
      <c r="D63" s="18" t="s">
        <v>93</v>
      </c>
      <c r="E63" s="21">
        <v>13.15</v>
      </c>
      <c r="F63" s="51">
        <v>0</v>
      </c>
      <c r="G63" s="51">
        <f>ROUND(E63*F63,2)</f>
        <v>0</v>
      </c>
      <c r="I63" s="22"/>
    </row>
    <row r="64" spans="1:9" ht="22.8">
      <c r="A64" s="17" t="s">
        <v>18</v>
      </c>
      <c r="B64" s="18" t="s">
        <v>207</v>
      </c>
      <c r="C64" s="19" t="s">
        <v>208</v>
      </c>
      <c r="D64" s="18" t="s">
        <v>93</v>
      </c>
      <c r="E64" s="21">
        <v>13.48</v>
      </c>
      <c r="F64" s="51">
        <v>0</v>
      </c>
      <c r="G64" s="51">
        <f t="shared" ref="G64:G67" si="4">ROUND(E64*F64,2)</f>
        <v>0</v>
      </c>
      <c r="I64" s="22"/>
    </row>
    <row r="65" spans="1:9" ht="22.8">
      <c r="A65" s="17" t="s">
        <v>21</v>
      </c>
      <c r="B65" s="18" t="s">
        <v>209</v>
      </c>
      <c r="C65" s="19" t="s">
        <v>210</v>
      </c>
      <c r="D65" s="18" t="s">
        <v>93</v>
      </c>
      <c r="E65" s="21">
        <v>13.48</v>
      </c>
      <c r="F65" s="51">
        <v>0</v>
      </c>
      <c r="G65" s="51">
        <f t="shared" si="4"/>
        <v>0</v>
      </c>
      <c r="I65" s="22"/>
    </row>
    <row r="66" spans="1:9" ht="34.200000000000003">
      <c r="A66" s="17" t="s">
        <v>23</v>
      </c>
      <c r="B66" s="18" t="s">
        <v>211</v>
      </c>
      <c r="C66" s="19" t="s">
        <v>212</v>
      </c>
      <c r="D66" s="18" t="s">
        <v>93</v>
      </c>
      <c r="E66" s="21">
        <v>2.95</v>
      </c>
      <c r="F66" s="51">
        <v>0</v>
      </c>
      <c r="G66" s="51">
        <f t="shared" si="4"/>
        <v>0</v>
      </c>
      <c r="I66" s="22"/>
    </row>
    <row r="67" spans="1:9" ht="22.8">
      <c r="A67" s="17" t="s">
        <v>26</v>
      </c>
      <c r="B67" s="18" t="s">
        <v>169</v>
      </c>
      <c r="C67" s="19" t="s">
        <v>213</v>
      </c>
      <c r="D67" s="18" t="s">
        <v>93</v>
      </c>
      <c r="E67" s="21">
        <v>0.33</v>
      </c>
      <c r="F67" s="51">
        <v>0</v>
      </c>
      <c r="G67" s="51">
        <f t="shared" si="4"/>
        <v>0</v>
      </c>
      <c r="I67" s="22"/>
    </row>
    <row r="68" spans="1:9">
      <c r="A68" s="10"/>
      <c r="B68" s="10"/>
      <c r="C68" s="78" t="s">
        <v>214</v>
      </c>
      <c r="D68" s="87"/>
      <c r="E68" s="87"/>
      <c r="F68" s="51"/>
      <c r="G68" s="51">
        <f>SUM(G63:G67)</f>
        <v>0</v>
      </c>
    </row>
    <row r="69" spans="1:9">
      <c r="A69" s="16"/>
      <c r="B69" s="16" t="s">
        <v>30</v>
      </c>
      <c r="C69" s="83" t="s">
        <v>215</v>
      </c>
      <c r="D69" s="82"/>
      <c r="E69" s="82"/>
      <c r="F69" s="82"/>
      <c r="G69" s="82"/>
    </row>
    <row r="70" spans="1:9">
      <c r="A70" s="10"/>
      <c r="B70" s="10"/>
      <c r="C70" s="82"/>
      <c r="D70" s="82"/>
      <c r="E70" s="82"/>
      <c r="F70" s="82"/>
      <c r="G70" s="82"/>
    </row>
    <row r="71" spans="1:9" ht="45.6">
      <c r="A71" s="17" t="s">
        <v>13</v>
      </c>
      <c r="B71" s="18" t="s">
        <v>216</v>
      </c>
      <c r="C71" s="19" t="s">
        <v>217</v>
      </c>
      <c r="D71" s="18" t="s">
        <v>84</v>
      </c>
      <c r="E71" s="21">
        <v>0.245</v>
      </c>
      <c r="F71" s="51">
        <v>0</v>
      </c>
      <c r="G71" s="51">
        <f>ROUND(E71*F71,2)</f>
        <v>0</v>
      </c>
      <c r="I71" s="22"/>
    </row>
    <row r="72" spans="1:9" ht="45.6">
      <c r="A72" s="17" t="s">
        <v>18</v>
      </c>
      <c r="B72" s="18" t="s">
        <v>216</v>
      </c>
      <c r="C72" s="19" t="s">
        <v>218</v>
      </c>
      <c r="D72" s="18" t="s">
        <v>84</v>
      </c>
      <c r="E72" s="21">
        <v>0.40899999999999997</v>
      </c>
      <c r="F72" s="51">
        <v>0</v>
      </c>
      <c r="G72" s="51">
        <f t="shared" ref="G72:G75" si="5">ROUND(E72*F72,2)</f>
        <v>0</v>
      </c>
      <c r="I72" s="22"/>
    </row>
    <row r="73" spans="1:9" ht="34.200000000000003">
      <c r="A73" s="17" t="s">
        <v>21</v>
      </c>
      <c r="B73" s="18" t="s">
        <v>219</v>
      </c>
      <c r="C73" s="19" t="s">
        <v>220</v>
      </c>
      <c r="D73" s="18" t="s">
        <v>221</v>
      </c>
      <c r="E73" s="21">
        <v>3.8</v>
      </c>
      <c r="F73" s="51">
        <v>0</v>
      </c>
      <c r="G73" s="51">
        <f t="shared" si="5"/>
        <v>0</v>
      </c>
      <c r="I73" s="22"/>
    </row>
    <row r="74" spans="1:9" ht="34.200000000000003">
      <c r="A74" s="17" t="s">
        <v>23</v>
      </c>
      <c r="B74" s="18" t="s">
        <v>219</v>
      </c>
      <c r="C74" s="19" t="s">
        <v>222</v>
      </c>
      <c r="D74" s="18" t="s">
        <v>221</v>
      </c>
      <c r="E74" s="21">
        <v>2.2000000000000002</v>
      </c>
      <c r="F74" s="51">
        <v>0</v>
      </c>
      <c r="G74" s="51">
        <f t="shared" si="5"/>
        <v>0</v>
      </c>
      <c r="I74" s="22"/>
    </row>
    <row r="75" spans="1:9" ht="34.200000000000003">
      <c r="A75" s="17" t="s">
        <v>26</v>
      </c>
      <c r="B75" s="18" t="s">
        <v>219</v>
      </c>
      <c r="C75" s="19" t="s">
        <v>223</v>
      </c>
      <c r="D75" s="18" t="s">
        <v>221</v>
      </c>
      <c r="E75" s="21">
        <v>11.3</v>
      </c>
      <c r="F75" s="51">
        <v>0</v>
      </c>
      <c r="G75" s="51">
        <f t="shared" si="5"/>
        <v>0</v>
      </c>
      <c r="I75" s="22"/>
    </row>
    <row r="76" spans="1:9">
      <c r="A76" s="10"/>
      <c r="B76" s="10"/>
      <c r="C76" s="78" t="s">
        <v>224</v>
      </c>
      <c r="D76" s="87"/>
      <c r="E76" s="87"/>
      <c r="F76" s="51"/>
      <c r="G76" s="51">
        <f>SUM(G71:G75)</f>
        <v>0</v>
      </c>
    </row>
    <row r="77" spans="1:9">
      <c r="A77" s="16"/>
      <c r="B77" s="16" t="s">
        <v>34</v>
      </c>
      <c r="C77" s="83" t="s">
        <v>225</v>
      </c>
      <c r="D77" s="82"/>
      <c r="E77" s="82"/>
      <c r="F77" s="82"/>
      <c r="G77" s="82"/>
    </row>
    <row r="78" spans="1:9">
      <c r="A78" s="10"/>
      <c r="B78" s="10"/>
      <c r="C78" s="82"/>
      <c r="D78" s="82"/>
      <c r="E78" s="82"/>
      <c r="F78" s="82"/>
      <c r="G78" s="82"/>
    </row>
    <row r="79" spans="1:9" ht="34.200000000000003">
      <c r="A79" s="17" t="s">
        <v>13</v>
      </c>
      <c r="B79" s="18" t="s">
        <v>226</v>
      </c>
      <c r="C79" s="19" t="s">
        <v>227</v>
      </c>
      <c r="D79" s="18" t="s">
        <v>33</v>
      </c>
      <c r="E79" s="21">
        <v>8</v>
      </c>
      <c r="F79" s="51">
        <v>0</v>
      </c>
      <c r="G79" s="51">
        <f>ROUND(E79*F79,2)</f>
        <v>0</v>
      </c>
      <c r="I79" s="22"/>
    </row>
    <row r="80" spans="1:9" ht="22.8">
      <c r="A80" s="17" t="s">
        <v>18</v>
      </c>
      <c r="B80" s="18" t="s">
        <v>228</v>
      </c>
      <c r="C80" s="19" t="s">
        <v>229</v>
      </c>
      <c r="D80" s="18" t="s">
        <v>33</v>
      </c>
      <c r="E80" s="21">
        <v>11</v>
      </c>
      <c r="F80" s="51">
        <v>0</v>
      </c>
      <c r="G80" s="51">
        <f>ROUND(E80*F80,2)</f>
        <v>0</v>
      </c>
      <c r="I80" s="22"/>
    </row>
    <row r="81" spans="1:9">
      <c r="A81" s="10"/>
      <c r="B81" s="10"/>
      <c r="C81" s="78" t="s">
        <v>230</v>
      </c>
      <c r="D81" s="87"/>
      <c r="E81" s="87"/>
      <c r="F81" s="51"/>
      <c r="G81" s="51">
        <f>SUM(G79:G80)</f>
        <v>0</v>
      </c>
    </row>
    <row r="82" spans="1:9">
      <c r="A82" s="16"/>
      <c r="B82" s="16" t="s">
        <v>37</v>
      </c>
      <c r="C82" s="83" t="s">
        <v>231</v>
      </c>
      <c r="D82" s="82"/>
      <c r="E82" s="82"/>
      <c r="F82" s="82"/>
      <c r="G82" s="82"/>
    </row>
    <row r="83" spans="1:9">
      <c r="A83" s="10"/>
      <c r="B83" s="10"/>
      <c r="C83" s="82"/>
      <c r="D83" s="82"/>
      <c r="E83" s="82"/>
      <c r="F83" s="82"/>
      <c r="G83" s="82"/>
    </row>
    <row r="84" spans="1:9">
      <c r="A84" s="17" t="s">
        <v>13</v>
      </c>
      <c r="B84" s="18" t="s">
        <v>232</v>
      </c>
      <c r="C84" s="19" t="s">
        <v>233</v>
      </c>
      <c r="D84" s="18" t="s">
        <v>33</v>
      </c>
      <c r="E84" s="21">
        <v>4</v>
      </c>
      <c r="F84" s="51">
        <v>0</v>
      </c>
      <c r="G84" s="51">
        <f>ROUND(E84*F84,2)</f>
        <v>0</v>
      </c>
      <c r="I84" s="22"/>
    </row>
    <row r="85" spans="1:9">
      <c r="A85" s="10"/>
      <c r="B85" s="10"/>
      <c r="C85" s="78" t="s">
        <v>234</v>
      </c>
      <c r="D85" s="87"/>
      <c r="E85" s="87"/>
      <c r="F85" s="51"/>
      <c r="G85" s="51">
        <f>G84</f>
        <v>0</v>
      </c>
    </row>
    <row r="86" spans="1:9">
      <c r="A86" s="10"/>
      <c r="B86" s="10"/>
      <c r="C86" s="78" t="s">
        <v>243</v>
      </c>
      <c r="D86" s="87"/>
      <c r="E86" s="87"/>
      <c r="F86" s="51"/>
      <c r="G86" s="51">
        <f>G85+G81+G76+G68+G60+G53+G46+G35</f>
        <v>0</v>
      </c>
    </row>
    <row r="87" spans="1:9">
      <c r="A87" s="10"/>
      <c r="B87" s="10"/>
      <c r="C87" s="85" t="s">
        <v>99</v>
      </c>
      <c r="D87" s="86"/>
      <c r="E87" s="86"/>
      <c r="F87" s="51"/>
      <c r="G87" s="51">
        <f>G86*0.21</f>
        <v>0</v>
      </c>
    </row>
    <row r="88" spans="1:9">
      <c r="A88" s="10"/>
      <c r="B88" s="10"/>
      <c r="C88" s="78" t="s">
        <v>244</v>
      </c>
      <c r="D88" s="87"/>
      <c r="E88" s="87"/>
      <c r="F88" s="51"/>
      <c r="G88" s="51">
        <f>G86+G87</f>
        <v>0</v>
      </c>
    </row>
    <row r="89" spans="1:9">
      <c r="A89" s="10"/>
      <c r="B89" s="10"/>
    </row>
    <row r="90" spans="1:9">
      <c r="A90" s="10"/>
      <c r="B90" s="10"/>
    </row>
    <row r="91" spans="1:9">
      <c r="A91" s="10"/>
      <c r="B91" s="7"/>
      <c r="C91"/>
      <c r="D91"/>
      <c r="E91"/>
      <c r="F91" s="23"/>
      <c r="G91" s="23"/>
      <c r="H91"/>
    </row>
    <row r="92" spans="1:9">
      <c r="A92" s="10"/>
      <c r="B92" s="7"/>
      <c r="C92"/>
      <c r="D92"/>
      <c r="E92"/>
      <c r="F92" s="23"/>
      <c r="G92" s="23"/>
      <c r="H92"/>
    </row>
    <row r="93" spans="1:9">
      <c r="A93" s="10"/>
      <c r="B93" s="7"/>
      <c r="C93"/>
      <c r="D93"/>
      <c r="E93"/>
      <c r="F93" s="23"/>
      <c r="G93" s="23"/>
      <c r="H93"/>
    </row>
    <row r="94" spans="1:9">
      <c r="A94" s="10"/>
      <c r="B94" s="7"/>
      <c r="C94"/>
      <c r="D94"/>
      <c r="E94"/>
      <c r="F94" s="23"/>
      <c r="G94" s="23"/>
      <c r="H94"/>
    </row>
    <row r="95" spans="1:9">
      <c r="A95" s="10"/>
      <c r="B95" s="7"/>
      <c r="C95"/>
      <c r="D95"/>
      <c r="E95"/>
      <c r="F95" s="23"/>
      <c r="G95" s="23"/>
      <c r="H95"/>
    </row>
    <row r="96" spans="1:9">
      <c r="A96" s="10"/>
      <c r="B96" s="7"/>
      <c r="C96"/>
      <c r="D96"/>
      <c r="E96"/>
      <c r="F96" s="23"/>
      <c r="G96" s="23"/>
      <c r="H96"/>
    </row>
    <row r="97" spans="1:7">
      <c r="A97" s="10"/>
      <c r="B97" s="88" t="s">
        <v>101</v>
      </c>
      <c r="C97" s="88"/>
      <c r="D97" s="88"/>
      <c r="E97" s="88"/>
      <c r="F97" s="88"/>
      <c r="G97" s="88"/>
    </row>
    <row r="98" spans="1:7">
      <c r="A98" s="10"/>
      <c r="B98" s="88" t="s">
        <v>101</v>
      </c>
      <c r="C98" s="88"/>
      <c r="D98" s="88"/>
      <c r="E98" s="88"/>
      <c r="F98" s="88"/>
      <c r="G98" s="88"/>
    </row>
    <row r="99" spans="1:7">
      <c r="A99" s="10"/>
      <c r="B99" s="88" t="s">
        <v>101</v>
      </c>
      <c r="C99" s="88"/>
      <c r="D99" s="88"/>
      <c r="E99" s="88"/>
      <c r="F99" s="88"/>
      <c r="G99" s="88"/>
    </row>
    <row r="100" spans="1:7">
      <c r="A100" s="10"/>
      <c r="B100" s="88" t="s">
        <v>101</v>
      </c>
      <c r="C100" s="88"/>
      <c r="D100" s="88"/>
      <c r="E100" s="88"/>
      <c r="F100" s="88"/>
      <c r="G100" s="88"/>
    </row>
    <row r="101" spans="1:7">
      <c r="A101" s="10"/>
      <c r="B101" s="88" t="s">
        <v>101</v>
      </c>
      <c r="C101" s="88"/>
      <c r="D101" s="88"/>
      <c r="E101" s="88"/>
      <c r="F101" s="88"/>
      <c r="G101" s="88"/>
    </row>
    <row r="102" spans="1:7">
      <c r="A102" s="10"/>
      <c r="B102" s="88" t="s">
        <v>101</v>
      </c>
      <c r="C102" s="88"/>
      <c r="D102" s="88"/>
      <c r="E102" s="88"/>
      <c r="F102" s="88"/>
      <c r="G102" s="88"/>
    </row>
    <row r="103" spans="1:7">
      <c r="A103" s="10"/>
      <c r="B103" s="88" t="s">
        <v>101</v>
      </c>
      <c r="C103" s="88"/>
      <c r="D103" s="88"/>
      <c r="E103" s="88"/>
      <c r="F103" s="88"/>
      <c r="G103" s="88"/>
    </row>
    <row r="104" spans="1:7">
      <c r="B104" s="84" t="s">
        <v>101</v>
      </c>
      <c r="C104" s="84"/>
      <c r="D104" s="84"/>
      <c r="E104" s="84"/>
      <c r="F104" s="84"/>
      <c r="G104" s="84"/>
    </row>
    <row r="105" spans="1:7">
      <c r="B105" s="84" t="s">
        <v>101</v>
      </c>
      <c r="C105" s="84"/>
      <c r="D105" s="84"/>
      <c r="E105" s="84"/>
      <c r="F105" s="84"/>
      <c r="G105" s="84"/>
    </row>
    <row r="106" spans="1:7">
      <c r="B106" s="84" t="s">
        <v>101</v>
      </c>
      <c r="C106" s="84"/>
      <c r="D106" s="84"/>
      <c r="E106" s="84"/>
      <c r="F106" s="84"/>
      <c r="G106" s="84"/>
    </row>
  </sheetData>
  <sheetProtection algorithmName="SHA-512" hashValue="7vqyS+ytS3FxslCHD+9SAXGKWWw5DGpjKYtbmRHR4sWSc+JDOV8Cr5WPyE7Twzen/RKa3PbrWgeSIl7YDsBlgQ==" saltValue="SSne6FB8hosUtV2sjkhKyQ==" spinCount="100000" sheet="1" objects="1" scenarios="1"/>
  <mergeCells count="36">
    <mergeCell ref="B102:G102"/>
    <mergeCell ref="B103:G103"/>
    <mergeCell ref="B104:G104"/>
    <mergeCell ref="B105:G105"/>
    <mergeCell ref="B106:G106"/>
    <mergeCell ref="B101:G101"/>
    <mergeCell ref="C77:G78"/>
    <mergeCell ref="C81:E81"/>
    <mergeCell ref="C82:G83"/>
    <mergeCell ref="C85:E85"/>
    <mergeCell ref="C86:E86"/>
    <mergeCell ref="C87:E87"/>
    <mergeCell ref="C88:E88"/>
    <mergeCell ref="B97:G97"/>
    <mergeCell ref="B98:G98"/>
    <mergeCell ref="B99:G99"/>
    <mergeCell ref="B100:G100"/>
    <mergeCell ref="C76:E76"/>
    <mergeCell ref="C15:G16"/>
    <mergeCell ref="C35:E35"/>
    <mergeCell ref="C36:G37"/>
    <mergeCell ref="C46:E46"/>
    <mergeCell ref="C47:G48"/>
    <mergeCell ref="C53:E53"/>
    <mergeCell ref="C54:G55"/>
    <mergeCell ref="C60:E60"/>
    <mergeCell ref="C61:G62"/>
    <mergeCell ref="C68:E68"/>
    <mergeCell ref="C69:G70"/>
    <mergeCell ref="E13:E14"/>
    <mergeCell ref="F13:G13"/>
    <mergeCell ref="A5:B6"/>
    <mergeCell ref="C5:G6"/>
    <mergeCell ref="A7:B8"/>
    <mergeCell ref="C7:G8"/>
    <mergeCell ref="A9:G11"/>
  </mergeCells>
  <pageMargins left="0.7" right="0.7" top="0.75" bottom="0.75" header="0.3" footer="0.3"/>
  <pageSetup paperSize="9" orientation="portrait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9185B-C40B-4F2F-938F-8A9ABA09504A}">
  <sheetPr codeName="Sheet1"/>
  <dimension ref="A1:K103"/>
  <sheetViews>
    <sheetView topLeftCell="A8" workbookViewId="0">
      <selection activeCell="N24" sqref="N24"/>
    </sheetView>
  </sheetViews>
  <sheetFormatPr defaultRowHeight="13.2"/>
  <cols>
    <col min="1" max="1" width="4" style="9" customWidth="1"/>
    <col min="2" max="2" width="8.5546875" style="9" bestFit="1" customWidth="1"/>
    <col min="3" max="3" width="36.44140625" style="6" customWidth="1"/>
    <col min="4" max="4" width="6.88671875" style="6" customWidth="1"/>
    <col min="5" max="5" width="14.109375" style="8" customWidth="1"/>
    <col min="6" max="6" width="12.6640625" style="26" customWidth="1"/>
    <col min="7" max="7" width="15.44140625" style="26" customWidth="1"/>
    <col min="8" max="8" width="11.88671875" style="7" customWidth="1"/>
  </cols>
  <sheetData>
    <row r="1" spans="1:11" ht="12.75" customHeight="1">
      <c r="A1"/>
      <c r="B1"/>
      <c r="C1"/>
      <c r="D1" s="5"/>
      <c r="E1"/>
      <c r="F1" s="23"/>
      <c r="G1" s="23"/>
      <c r="H1"/>
    </row>
    <row r="2" spans="1:11" ht="15.6">
      <c r="A2"/>
      <c r="B2"/>
      <c r="C2"/>
      <c r="D2" s="12" t="s">
        <v>121</v>
      </c>
      <c r="E2"/>
      <c r="F2" s="23"/>
      <c r="G2" s="23"/>
      <c r="H2"/>
    </row>
    <row r="3" spans="1:11" ht="13.5" customHeight="1">
      <c r="A3"/>
      <c r="B3"/>
      <c r="C3"/>
      <c r="D3" s="13"/>
      <c r="E3"/>
      <c r="F3" s="23"/>
      <c r="G3" s="23"/>
      <c r="H3"/>
    </row>
    <row r="4" spans="1:11" ht="13.5" customHeight="1">
      <c r="A4" s="76" t="s">
        <v>103</v>
      </c>
      <c r="B4" s="76"/>
      <c r="C4" s="69" t="s">
        <v>106</v>
      </c>
      <c r="D4" s="69"/>
      <c r="E4" s="69"/>
      <c r="F4" s="69"/>
      <c r="G4" s="69"/>
      <c r="H4"/>
    </row>
    <row r="5" spans="1:11" ht="18" customHeight="1">
      <c r="A5" s="76"/>
      <c r="B5" s="76"/>
      <c r="C5" s="69"/>
      <c r="D5" s="69"/>
      <c r="E5" s="69"/>
      <c r="F5" s="69"/>
      <c r="G5" s="69"/>
      <c r="H5"/>
    </row>
    <row r="6" spans="1:11" ht="13.5" customHeight="1">
      <c r="A6" s="76" t="s">
        <v>104</v>
      </c>
      <c r="B6" s="76"/>
      <c r="C6" s="71" t="s">
        <v>108</v>
      </c>
      <c r="D6" s="71"/>
      <c r="E6" s="71"/>
      <c r="F6" s="71"/>
      <c r="G6" s="71"/>
      <c r="H6"/>
    </row>
    <row r="7" spans="1:11" ht="18.75" customHeight="1">
      <c r="A7" s="76"/>
      <c r="B7" s="76"/>
      <c r="C7" s="71"/>
      <c r="D7" s="71"/>
      <c r="E7" s="71"/>
      <c r="F7" s="71"/>
      <c r="G7" s="71"/>
      <c r="H7"/>
    </row>
    <row r="8" spans="1:11" ht="13.5" customHeight="1">
      <c r="A8" s="76" t="s">
        <v>105</v>
      </c>
      <c r="B8" s="76"/>
      <c r="C8" s="69" t="s">
        <v>107</v>
      </c>
      <c r="D8" s="69"/>
      <c r="E8" s="69"/>
      <c r="F8" s="69"/>
      <c r="G8" s="69"/>
      <c r="H8"/>
    </row>
    <row r="9" spans="1:11" ht="13.5" customHeight="1">
      <c r="A9" s="76"/>
      <c r="B9" s="76"/>
      <c r="C9" s="69"/>
      <c r="D9" s="69"/>
      <c r="E9" s="69"/>
      <c r="F9" s="69"/>
      <c r="G9" s="69"/>
      <c r="H9"/>
    </row>
    <row r="10" spans="1:11">
      <c r="A10" s="89"/>
      <c r="B10" s="82"/>
      <c r="C10" s="82"/>
      <c r="D10" s="82"/>
      <c r="E10" s="82"/>
      <c r="F10" s="82"/>
      <c r="G10" s="82"/>
      <c r="I10" s="3"/>
      <c r="J10" s="3"/>
      <c r="K10" s="3"/>
    </row>
    <row r="11" spans="1:11">
      <c r="A11" s="82"/>
      <c r="B11" s="82"/>
      <c r="C11" s="82"/>
      <c r="D11" s="82"/>
      <c r="E11" s="82"/>
      <c r="F11" s="82"/>
      <c r="G11" s="82"/>
      <c r="I11" s="20"/>
      <c r="J11" s="3"/>
      <c r="K11" s="3"/>
    </row>
    <row r="12" spans="1:11">
      <c r="A12" s="11"/>
      <c r="B12" s="15"/>
      <c r="C12" s="4"/>
      <c r="D12" s="4"/>
      <c r="E12" s="14" t="s">
        <v>11</v>
      </c>
      <c r="F12" s="35">
        <f>G50</f>
        <v>0</v>
      </c>
      <c r="G12" s="24"/>
      <c r="I12" s="20"/>
      <c r="J12" s="3"/>
      <c r="K12" s="3"/>
    </row>
    <row r="13" spans="1:11">
      <c r="A13" s="1" t="s">
        <v>0</v>
      </c>
      <c r="B13" s="1" t="s">
        <v>7</v>
      </c>
      <c r="C13" s="1" t="s">
        <v>2</v>
      </c>
      <c r="D13" s="1" t="s">
        <v>5</v>
      </c>
      <c r="E13" s="72" t="s">
        <v>4</v>
      </c>
      <c r="F13" s="74" t="s">
        <v>12</v>
      </c>
      <c r="G13" s="75"/>
      <c r="I13" s="20"/>
      <c r="J13" s="3"/>
      <c r="K13" s="3"/>
    </row>
    <row r="14" spans="1:11">
      <c r="A14" s="2" t="s">
        <v>1</v>
      </c>
      <c r="B14" s="2" t="s">
        <v>8</v>
      </c>
      <c r="C14" s="2" t="s">
        <v>3</v>
      </c>
      <c r="D14" s="2" t="s">
        <v>6</v>
      </c>
      <c r="E14" s="73"/>
      <c r="F14" s="43" t="s">
        <v>9</v>
      </c>
      <c r="G14" s="25" t="s">
        <v>10</v>
      </c>
      <c r="I14" s="20"/>
      <c r="J14" s="3"/>
      <c r="K14" s="3"/>
    </row>
    <row r="15" spans="1:11">
      <c r="A15" s="16"/>
      <c r="B15" s="16" t="s">
        <v>13</v>
      </c>
      <c r="C15" s="80" t="s">
        <v>14</v>
      </c>
      <c r="D15" s="81"/>
      <c r="E15" s="81"/>
      <c r="F15" s="81"/>
      <c r="G15" s="81"/>
      <c r="I15" s="22"/>
    </row>
    <row r="16" spans="1:11">
      <c r="A16" s="10"/>
      <c r="B16" s="10"/>
      <c r="C16" s="82"/>
      <c r="D16" s="82"/>
      <c r="E16" s="82"/>
      <c r="F16" s="82"/>
      <c r="G16" s="82"/>
      <c r="I16" s="22"/>
    </row>
    <row r="17" spans="1:9" ht="34.200000000000003">
      <c r="A17" s="17" t="s">
        <v>13</v>
      </c>
      <c r="B17" s="18" t="s">
        <v>16</v>
      </c>
      <c r="C17" s="19" t="s">
        <v>15</v>
      </c>
      <c r="D17" s="18" t="s">
        <v>17</v>
      </c>
      <c r="E17" s="21">
        <v>4.93</v>
      </c>
      <c r="F17" s="51">
        <v>0</v>
      </c>
      <c r="G17" s="51">
        <f>ROUND(E17*F17,2)</f>
        <v>0</v>
      </c>
      <c r="I17" s="22"/>
    </row>
    <row r="18" spans="1:9" ht="22.8">
      <c r="A18" s="17" t="s">
        <v>18</v>
      </c>
      <c r="B18" s="18" t="s">
        <v>20</v>
      </c>
      <c r="C18" s="19" t="s">
        <v>19</v>
      </c>
      <c r="D18" s="18" t="s">
        <v>17</v>
      </c>
      <c r="E18" s="21">
        <v>2.68</v>
      </c>
      <c r="F18" s="51">
        <v>0</v>
      </c>
      <c r="G18" s="51">
        <f t="shared" ref="G18:G37" si="0">ROUND(E18*F18,2)</f>
        <v>0</v>
      </c>
      <c r="I18" s="22"/>
    </row>
    <row r="19" spans="1:9" ht="34.200000000000003">
      <c r="A19" s="17" t="s">
        <v>21</v>
      </c>
      <c r="B19" s="18" t="s">
        <v>20</v>
      </c>
      <c r="C19" s="19" t="s">
        <v>22</v>
      </c>
      <c r="D19" s="18" t="s">
        <v>17</v>
      </c>
      <c r="E19" s="21">
        <v>1.31</v>
      </c>
      <c r="F19" s="51">
        <v>0</v>
      </c>
      <c r="G19" s="51">
        <f t="shared" si="0"/>
        <v>0</v>
      </c>
      <c r="I19" s="22"/>
    </row>
    <row r="20" spans="1:9" ht="22.8">
      <c r="A20" s="17" t="s">
        <v>23</v>
      </c>
      <c r="B20" s="18" t="s">
        <v>25</v>
      </c>
      <c r="C20" s="19" t="s">
        <v>24</v>
      </c>
      <c r="D20" s="18" t="s">
        <v>17</v>
      </c>
      <c r="E20" s="21">
        <v>0.56999999999999995</v>
      </c>
      <c r="F20" s="51">
        <v>0</v>
      </c>
      <c r="G20" s="51">
        <f t="shared" si="0"/>
        <v>0</v>
      </c>
      <c r="I20" s="22"/>
    </row>
    <row r="21" spans="1:9" ht="22.8">
      <c r="A21" s="17" t="s">
        <v>26</v>
      </c>
      <c r="B21" s="18" t="s">
        <v>28</v>
      </c>
      <c r="C21" s="19" t="s">
        <v>27</v>
      </c>
      <c r="D21" s="18" t="s">
        <v>29</v>
      </c>
      <c r="E21" s="21">
        <v>0.1</v>
      </c>
      <c r="F21" s="51">
        <v>0</v>
      </c>
      <c r="G21" s="51">
        <f t="shared" si="0"/>
        <v>0</v>
      </c>
      <c r="I21" s="22"/>
    </row>
    <row r="22" spans="1:9" ht="34.200000000000003">
      <c r="A22" s="17" t="s">
        <v>30</v>
      </c>
      <c r="B22" s="18" t="s">
        <v>32</v>
      </c>
      <c r="C22" s="19" t="s">
        <v>31</v>
      </c>
      <c r="D22" s="18" t="s">
        <v>33</v>
      </c>
      <c r="E22" s="21">
        <v>8</v>
      </c>
      <c r="F22" s="51">
        <v>0</v>
      </c>
      <c r="G22" s="51">
        <f t="shared" si="0"/>
        <v>0</v>
      </c>
      <c r="I22" s="22"/>
    </row>
    <row r="23" spans="1:9" ht="34.200000000000003">
      <c r="A23" s="17" t="s">
        <v>34</v>
      </c>
      <c r="B23" s="18" t="s">
        <v>36</v>
      </c>
      <c r="C23" s="19" t="s">
        <v>35</v>
      </c>
      <c r="D23" s="18" t="s">
        <v>33</v>
      </c>
      <c r="E23" s="21">
        <v>2</v>
      </c>
      <c r="F23" s="51">
        <v>0</v>
      </c>
      <c r="G23" s="51">
        <f t="shared" si="0"/>
        <v>0</v>
      </c>
      <c r="I23" s="22"/>
    </row>
    <row r="24" spans="1:9">
      <c r="A24" s="17" t="s">
        <v>37</v>
      </c>
      <c r="B24" s="18" t="s">
        <v>39</v>
      </c>
      <c r="C24" s="19" t="s">
        <v>38</v>
      </c>
      <c r="D24" s="18" t="s">
        <v>6</v>
      </c>
      <c r="E24" s="21">
        <v>4</v>
      </c>
      <c r="F24" s="51">
        <v>0</v>
      </c>
      <c r="G24" s="51">
        <f t="shared" si="0"/>
        <v>0</v>
      </c>
      <c r="I24" s="22"/>
    </row>
    <row r="25" spans="1:9" ht="22.8">
      <c r="A25" s="17" t="s">
        <v>40</v>
      </c>
      <c r="B25" s="18" t="s">
        <v>42</v>
      </c>
      <c r="C25" s="19" t="s">
        <v>41</v>
      </c>
      <c r="D25" s="18" t="s">
        <v>6</v>
      </c>
      <c r="E25" s="21">
        <v>1</v>
      </c>
      <c r="F25" s="51">
        <v>0</v>
      </c>
      <c r="G25" s="51">
        <f t="shared" si="0"/>
        <v>0</v>
      </c>
      <c r="I25" s="22"/>
    </row>
    <row r="26" spans="1:9" ht="22.8">
      <c r="A26" s="17" t="s">
        <v>43</v>
      </c>
      <c r="B26" s="18" t="s">
        <v>45</v>
      </c>
      <c r="C26" s="19" t="s">
        <v>44</v>
      </c>
      <c r="D26" s="18" t="s">
        <v>6</v>
      </c>
      <c r="E26" s="21">
        <v>1</v>
      </c>
      <c r="F26" s="51">
        <v>0</v>
      </c>
      <c r="G26" s="51">
        <f t="shared" si="0"/>
        <v>0</v>
      </c>
      <c r="I26" s="22"/>
    </row>
    <row r="27" spans="1:9" ht="34.200000000000003">
      <c r="A27" s="17" t="s">
        <v>46</v>
      </c>
      <c r="B27" s="18" t="s">
        <v>48</v>
      </c>
      <c r="C27" s="19" t="s">
        <v>47</v>
      </c>
      <c r="D27" s="18" t="s">
        <v>33</v>
      </c>
      <c r="E27" s="21">
        <v>2</v>
      </c>
      <c r="F27" s="51">
        <v>0</v>
      </c>
      <c r="G27" s="51">
        <f t="shared" si="0"/>
        <v>0</v>
      </c>
      <c r="I27" s="22"/>
    </row>
    <row r="28" spans="1:9" ht="34.200000000000003">
      <c r="A28" s="17" t="s">
        <v>49</v>
      </c>
      <c r="B28" s="18" t="s">
        <v>51</v>
      </c>
      <c r="C28" s="19" t="s">
        <v>50</v>
      </c>
      <c r="D28" s="18" t="s">
        <v>6</v>
      </c>
      <c r="E28" s="21">
        <v>3</v>
      </c>
      <c r="F28" s="51">
        <v>0</v>
      </c>
      <c r="G28" s="51">
        <f t="shared" si="0"/>
        <v>0</v>
      </c>
      <c r="I28" s="22"/>
    </row>
    <row r="29" spans="1:9">
      <c r="A29" s="17" t="s">
        <v>52</v>
      </c>
      <c r="B29" s="18" t="s">
        <v>54</v>
      </c>
      <c r="C29" s="19" t="s">
        <v>53</v>
      </c>
      <c r="D29" s="18" t="s">
        <v>55</v>
      </c>
      <c r="E29" s="21">
        <v>320</v>
      </c>
      <c r="F29" s="51">
        <v>0</v>
      </c>
      <c r="G29" s="51">
        <f t="shared" si="0"/>
        <v>0</v>
      </c>
      <c r="I29" s="22"/>
    </row>
    <row r="30" spans="1:9" ht="22.8">
      <c r="A30" s="17" t="s">
        <v>56</v>
      </c>
      <c r="B30" s="18" t="s">
        <v>58</v>
      </c>
      <c r="C30" s="19" t="s">
        <v>57</v>
      </c>
      <c r="D30" s="18" t="s">
        <v>6</v>
      </c>
      <c r="E30" s="21">
        <v>8</v>
      </c>
      <c r="F30" s="51">
        <v>0</v>
      </c>
      <c r="G30" s="51">
        <f t="shared" si="0"/>
        <v>0</v>
      </c>
      <c r="I30" s="22"/>
    </row>
    <row r="31" spans="1:9" ht="22.8">
      <c r="A31" s="17" t="s">
        <v>59</v>
      </c>
      <c r="B31" s="18" t="s">
        <v>61</v>
      </c>
      <c r="C31" s="19" t="s">
        <v>60</v>
      </c>
      <c r="D31" s="18" t="s">
        <v>6</v>
      </c>
      <c r="E31" s="21">
        <v>3</v>
      </c>
      <c r="F31" s="51">
        <v>0</v>
      </c>
      <c r="G31" s="51">
        <f t="shared" si="0"/>
        <v>0</v>
      </c>
      <c r="I31" s="22"/>
    </row>
    <row r="32" spans="1:9" ht="22.8">
      <c r="A32" s="17" t="s">
        <v>62</v>
      </c>
      <c r="B32" s="18" t="s">
        <v>64</v>
      </c>
      <c r="C32" s="19" t="s">
        <v>63</v>
      </c>
      <c r="D32" s="18" t="s">
        <v>55</v>
      </c>
      <c r="E32" s="21">
        <v>136</v>
      </c>
      <c r="F32" s="51">
        <v>0</v>
      </c>
      <c r="G32" s="51">
        <f t="shared" si="0"/>
        <v>0</v>
      </c>
    </row>
    <row r="33" spans="1:9">
      <c r="A33" s="17" t="s">
        <v>65</v>
      </c>
      <c r="B33" s="18" t="s">
        <v>67</v>
      </c>
      <c r="C33" s="19" t="s">
        <v>66</v>
      </c>
      <c r="D33" s="18" t="s">
        <v>6</v>
      </c>
      <c r="E33" s="21">
        <v>1</v>
      </c>
      <c r="F33" s="51">
        <v>0</v>
      </c>
      <c r="G33" s="51">
        <f t="shared" si="0"/>
        <v>0</v>
      </c>
    </row>
    <row r="34" spans="1:9">
      <c r="A34" s="17" t="s">
        <v>68</v>
      </c>
      <c r="B34" s="18" t="s">
        <v>70</v>
      </c>
      <c r="C34" s="19" t="s">
        <v>69</v>
      </c>
      <c r="D34" s="18" t="s">
        <v>55</v>
      </c>
      <c r="E34" s="21">
        <v>402</v>
      </c>
      <c r="F34" s="51">
        <v>0</v>
      </c>
      <c r="G34" s="51">
        <f t="shared" si="0"/>
        <v>0</v>
      </c>
    </row>
    <row r="35" spans="1:9" ht="22.8">
      <c r="A35" s="17" t="s">
        <v>71</v>
      </c>
      <c r="B35" s="18" t="s">
        <v>73</v>
      </c>
      <c r="C35" s="19" t="s">
        <v>72</v>
      </c>
      <c r="D35" s="18" t="s">
        <v>55</v>
      </c>
      <c r="E35" s="21">
        <v>94</v>
      </c>
      <c r="F35" s="51">
        <v>0</v>
      </c>
      <c r="G35" s="51">
        <f t="shared" si="0"/>
        <v>0</v>
      </c>
      <c r="I35" s="22"/>
    </row>
    <row r="36" spans="1:9" ht="22.8">
      <c r="A36" s="17" t="s">
        <v>74</v>
      </c>
      <c r="B36" s="18" t="s">
        <v>76</v>
      </c>
      <c r="C36" s="19" t="s">
        <v>75</v>
      </c>
      <c r="D36" s="18" t="s">
        <v>55</v>
      </c>
      <c r="E36" s="21">
        <v>348</v>
      </c>
      <c r="F36" s="51">
        <v>0</v>
      </c>
      <c r="G36" s="51">
        <f t="shared" si="0"/>
        <v>0</v>
      </c>
      <c r="I36" s="22"/>
    </row>
    <row r="37" spans="1:9" ht="22.8">
      <c r="A37" s="17" t="s">
        <v>77</v>
      </c>
      <c r="B37" s="18" t="s">
        <v>79</v>
      </c>
      <c r="C37" s="19" t="s">
        <v>78</v>
      </c>
      <c r="D37" s="18" t="s">
        <v>55</v>
      </c>
      <c r="E37" s="21">
        <v>148</v>
      </c>
      <c r="F37" s="51">
        <v>0</v>
      </c>
      <c r="G37" s="51">
        <f t="shared" si="0"/>
        <v>0</v>
      </c>
      <c r="I37" s="22"/>
    </row>
    <row r="38" spans="1:9">
      <c r="A38" s="10"/>
      <c r="B38" s="10"/>
      <c r="C38" s="78" t="s">
        <v>80</v>
      </c>
      <c r="D38" s="79"/>
      <c r="E38" s="79"/>
      <c r="F38" s="51"/>
      <c r="G38" s="51">
        <f>SUM(G17:G37)</f>
        <v>0</v>
      </c>
      <c r="I38" s="22"/>
    </row>
    <row r="39" spans="1:9">
      <c r="A39" s="16"/>
      <c r="B39" s="16" t="s">
        <v>18</v>
      </c>
      <c r="C39" s="83" t="s">
        <v>81</v>
      </c>
      <c r="D39" s="82"/>
      <c r="E39" s="82"/>
      <c r="F39" s="82"/>
      <c r="G39" s="82"/>
      <c r="I39" s="22"/>
    </row>
    <row r="40" spans="1:9">
      <c r="A40" s="10"/>
      <c r="B40" s="10"/>
      <c r="C40" s="82"/>
      <c r="D40" s="82"/>
      <c r="E40" s="82"/>
      <c r="F40" s="82"/>
      <c r="G40" s="82"/>
      <c r="I40" s="22"/>
    </row>
    <row r="41" spans="1:9" ht="34.200000000000003">
      <c r="A41" s="17" t="s">
        <v>13</v>
      </c>
      <c r="B41" s="18" t="s">
        <v>83</v>
      </c>
      <c r="C41" s="19" t="s">
        <v>82</v>
      </c>
      <c r="D41" s="18" t="s">
        <v>84</v>
      </c>
      <c r="E41" s="21">
        <v>0.29899999999999999</v>
      </c>
      <c r="F41" s="51">
        <v>0</v>
      </c>
      <c r="G41" s="51">
        <f>ROUND(E41*F41,2)</f>
        <v>0</v>
      </c>
    </row>
    <row r="42" spans="1:9" ht="34.200000000000003">
      <c r="A42" s="17" t="s">
        <v>18</v>
      </c>
      <c r="B42" s="18" t="s">
        <v>86</v>
      </c>
      <c r="C42" s="19" t="s">
        <v>85</v>
      </c>
      <c r="D42" s="18" t="s">
        <v>17</v>
      </c>
      <c r="E42" s="21">
        <v>0.94</v>
      </c>
      <c r="F42" s="51">
        <v>0</v>
      </c>
      <c r="G42" s="51">
        <f t="shared" ref="G42:G46" si="1">ROUND(E42*F42,2)</f>
        <v>0</v>
      </c>
    </row>
    <row r="43" spans="1:9" ht="22.8">
      <c r="A43" s="17" t="s">
        <v>21</v>
      </c>
      <c r="B43" s="18" t="s">
        <v>88</v>
      </c>
      <c r="C43" s="19" t="s">
        <v>87</v>
      </c>
      <c r="D43" s="18" t="s">
        <v>84</v>
      </c>
      <c r="E43" s="21">
        <v>0.40200000000000002</v>
      </c>
      <c r="F43" s="51">
        <v>0</v>
      </c>
      <c r="G43" s="51">
        <f t="shared" si="1"/>
        <v>0</v>
      </c>
    </row>
    <row r="44" spans="1:9" ht="45.6">
      <c r="A44" s="17" t="s">
        <v>23</v>
      </c>
      <c r="B44" s="18" t="s">
        <v>90</v>
      </c>
      <c r="C44" s="19" t="s">
        <v>89</v>
      </c>
      <c r="D44" s="18" t="s">
        <v>84</v>
      </c>
      <c r="E44" s="21">
        <v>0.29899999999999999</v>
      </c>
      <c r="F44" s="51">
        <v>0</v>
      </c>
      <c r="G44" s="51">
        <f t="shared" si="1"/>
        <v>0</v>
      </c>
    </row>
    <row r="45" spans="1:9" ht="22.8">
      <c r="A45" s="17" t="s">
        <v>26</v>
      </c>
      <c r="B45" s="18" t="s">
        <v>92</v>
      </c>
      <c r="C45" s="19" t="s">
        <v>91</v>
      </c>
      <c r="D45" s="18" t="s">
        <v>93</v>
      </c>
      <c r="E45" s="21">
        <v>1.96</v>
      </c>
      <c r="F45" s="51">
        <v>0</v>
      </c>
      <c r="G45" s="51">
        <f t="shared" si="1"/>
        <v>0</v>
      </c>
    </row>
    <row r="46" spans="1:9" ht="22.8">
      <c r="A46" s="17" t="s">
        <v>30</v>
      </c>
      <c r="B46" s="18" t="s">
        <v>95</v>
      </c>
      <c r="C46" s="19" t="s">
        <v>94</v>
      </c>
      <c r="D46" s="18" t="s">
        <v>96</v>
      </c>
      <c r="E46" s="21">
        <v>0.59</v>
      </c>
      <c r="F46" s="51">
        <v>0</v>
      </c>
      <c r="G46" s="51">
        <f t="shared" si="1"/>
        <v>0</v>
      </c>
    </row>
    <row r="47" spans="1:9">
      <c r="A47" s="10"/>
      <c r="B47" s="10"/>
      <c r="C47" s="78" t="s">
        <v>97</v>
      </c>
      <c r="D47" s="79"/>
      <c r="E47" s="79"/>
      <c r="F47" s="51"/>
      <c r="G47" s="51">
        <f>SUM(G41:G46)</f>
        <v>0</v>
      </c>
    </row>
    <row r="48" spans="1:9">
      <c r="A48" s="10"/>
      <c r="B48" s="10"/>
      <c r="C48" s="78" t="s">
        <v>236</v>
      </c>
      <c r="D48" s="79"/>
      <c r="E48" s="79"/>
      <c r="F48" s="51"/>
      <c r="G48" s="51">
        <f>G38+G47</f>
        <v>0</v>
      </c>
    </row>
    <row r="49" spans="1:8">
      <c r="A49" s="10"/>
      <c r="B49" s="10"/>
      <c r="C49" s="85" t="s">
        <v>99</v>
      </c>
      <c r="D49" s="86"/>
      <c r="E49" s="86"/>
      <c r="F49" s="51"/>
      <c r="G49" s="51">
        <f>G48*0.21</f>
        <v>0</v>
      </c>
    </row>
    <row r="50" spans="1:8">
      <c r="A50" s="10"/>
      <c r="B50" s="10"/>
      <c r="C50" s="78" t="s">
        <v>237</v>
      </c>
      <c r="D50" s="79"/>
      <c r="E50" s="79"/>
      <c r="F50" s="51"/>
      <c r="G50" s="51">
        <f>G48+G49</f>
        <v>0</v>
      </c>
    </row>
    <row r="51" spans="1:8">
      <c r="A51" s="10"/>
      <c r="B51" s="10"/>
    </row>
    <row r="52" spans="1:8">
      <c r="A52" s="10"/>
      <c r="B52" s="10"/>
    </row>
    <row r="53" spans="1:8">
      <c r="A53" s="7"/>
      <c r="B53"/>
      <c r="C53"/>
      <c r="D53"/>
      <c r="E53"/>
      <c r="F53" s="23"/>
      <c r="G53" s="23"/>
      <c r="H53"/>
    </row>
    <row r="54" spans="1:8">
      <c r="A54" s="7"/>
      <c r="B54"/>
      <c r="C54"/>
      <c r="D54"/>
      <c r="E54"/>
      <c r="F54" s="23"/>
      <c r="G54" s="23"/>
      <c r="H54"/>
    </row>
    <row r="55" spans="1:8">
      <c r="A55" s="7"/>
      <c r="B55"/>
      <c r="C55"/>
      <c r="D55"/>
      <c r="E55"/>
      <c r="F55" s="23"/>
      <c r="G55" s="23"/>
      <c r="H55"/>
    </row>
    <row r="56" spans="1:8">
      <c r="A56" s="7"/>
      <c r="B56"/>
      <c r="C56"/>
      <c r="D56"/>
      <c r="E56"/>
      <c r="F56" s="23"/>
      <c r="G56" s="23"/>
      <c r="H56"/>
    </row>
    <row r="57" spans="1:8">
      <c r="A57" s="7"/>
      <c r="B57"/>
      <c r="C57"/>
      <c r="D57"/>
      <c r="E57"/>
      <c r="F57" s="23"/>
      <c r="G57" s="23"/>
      <c r="H57"/>
    </row>
    <row r="58" spans="1:8">
      <c r="A58" s="7"/>
      <c r="B58"/>
      <c r="C58"/>
      <c r="D58"/>
      <c r="E58"/>
      <c r="F58" s="23"/>
      <c r="G58" s="23"/>
      <c r="H58"/>
    </row>
    <row r="59" spans="1:8">
      <c r="A59" s="10"/>
      <c r="B59" s="88" t="s">
        <v>101</v>
      </c>
      <c r="C59" s="88"/>
      <c r="D59" s="88"/>
      <c r="E59" s="88"/>
      <c r="F59" s="88"/>
      <c r="G59" s="88"/>
    </row>
    <row r="60" spans="1:8">
      <c r="A60" s="10"/>
      <c r="B60" s="88" t="s">
        <v>101</v>
      </c>
      <c r="C60" s="88"/>
      <c r="D60" s="88"/>
      <c r="E60" s="88"/>
      <c r="F60" s="88"/>
      <c r="G60" s="88"/>
    </row>
    <row r="61" spans="1:8">
      <c r="A61" s="10"/>
      <c r="B61" s="88" t="s">
        <v>101</v>
      </c>
      <c r="C61" s="88"/>
      <c r="D61" s="88"/>
      <c r="E61" s="88"/>
      <c r="F61" s="88"/>
      <c r="G61" s="88"/>
    </row>
    <row r="62" spans="1:8">
      <c r="A62" s="10"/>
      <c r="B62" s="88" t="s">
        <v>101</v>
      </c>
      <c r="C62" s="88"/>
      <c r="D62" s="88"/>
      <c r="E62" s="88"/>
      <c r="F62" s="88"/>
      <c r="G62" s="88"/>
    </row>
    <row r="63" spans="1:8">
      <c r="A63" s="10"/>
      <c r="B63" s="88" t="s">
        <v>101</v>
      </c>
      <c r="C63" s="88"/>
      <c r="D63" s="88"/>
      <c r="E63" s="88"/>
      <c r="F63" s="88"/>
      <c r="G63" s="88"/>
    </row>
    <row r="64" spans="1:8">
      <c r="A64" s="10"/>
      <c r="B64" s="88" t="s">
        <v>101</v>
      </c>
      <c r="C64" s="88"/>
      <c r="D64" s="88"/>
      <c r="E64" s="88"/>
      <c r="F64" s="88"/>
      <c r="G64" s="88"/>
    </row>
    <row r="65" spans="1:7">
      <c r="A65" s="10"/>
      <c r="B65" s="88" t="s">
        <v>101</v>
      </c>
      <c r="C65" s="88"/>
      <c r="D65" s="88"/>
      <c r="E65" s="88"/>
      <c r="F65" s="88"/>
      <c r="G65" s="88"/>
    </row>
    <row r="66" spans="1:7">
      <c r="A66" s="10"/>
      <c r="B66" s="88" t="s">
        <v>101</v>
      </c>
      <c r="C66" s="88"/>
      <c r="D66" s="88"/>
      <c r="E66" s="88"/>
      <c r="F66" s="88"/>
      <c r="G66" s="88"/>
    </row>
    <row r="67" spans="1:7">
      <c r="A67" s="10"/>
      <c r="B67" s="88" t="s">
        <v>101</v>
      </c>
      <c r="C67" s="88"/>
      <c r="D67" s="88"/>
      <c r="E67" s="88"/>
      <c r="F67" s="88"/>
      <c r="G67" s="88"/>
    </row>
    <row r="68" spans="1:7">
      <c r="A68" s="10"/>
      <c r="B68" s="88" t="s">
        <v>101</v>
      </c>
      <c r="C68" s="88"/>
      <c r="D68" s="88"/>
      <c r="E68" s="88"/>
      <c r="F68" s="88"/>
      <c r="G68" s="88"/>
    </row>
    <row r="69" spans="1:7">
      <c r="A69" s="10"/>
      <c r="B69" s="10"/>
    </row>
    <row r="70" spans="1:7">
      <c r="A70" s="10"/>
      <c r="B70" s="10"/>
    </row>
    <row r="71" spans="1:7">
      <c r="A71" s="10"/>
      <c r="B71" s="10"/>
    </row>
    <row r="72" spans="1:7">
      <c r="A72" s="10"/>
      <c r="B72" s="10"/>
    </row>
    <row r="73" spans="1:7">
      <c r="A73" s="10"/>
      <c r="B73" s="10"/>
    </row>
    <row r="74" spans="1:7">
      <c r="A74" s="10"/>
      <c r="B74" s="10"/>
    </row>
    <row r="75" spans="1:7">
      <c r="A75" s="10"/>
      <c r="B75" s="10"/>
    </row>
    <row r="76" spans="1:7">
      <c r="A76" s="10"/>
      <c r="B76" s="10"/>
    </row>
    <row r="77" spans="1:7">
      <c r="A77" s="10"/>
      <c r="B77" s="10"/>
    </row>
    <row r="78" spans="1:7">
      <c r="A78" s="10"/>
      <c r="B78" s="10"/>
    </row>
    <row r="79" spans="1:7">
      <c r="A79" s="10"/>
      <c r="B79" s="10"/>
    </row>
    <row r="80" spans="1:7">
      <c r="A80" s="10"/>
      <c r="B80" s="10"/>
    </row>
    <row r="81" spans="1:2">
      <c r="A81" s="10"/>
      <c r="B81" s="10"/>
    </row>
    <row r="82" spans="1:2">
      <c r="A82" s="10"/>
      <c r="B82" s="10"/>
    </row>
    <row r="83" spans="1:2">
      <c r="A83" s="10"/>
      <c r="B83" s="10"/>
    </row>
    <row r="84" spans="1:2">
      <c r="A84" s="10"/>
      <c r="B84" s="10"/>
    </row>
    <row r="85" spans="1:2">
      <c r="A85" s="10"/>
      <c r="B85" s="10"/>
    </row>
    <row r="86" spans="1:2">
      <c r="A86" s="10"/>
      <c r="B86" s="10"/>
    </row>
    <row r="87" spans="1:2">
      <c r="A87" s="10"/>
      <c r="B87" s="10"/>
    </row>
    <row r="88" spans="1:2">
      <c r="A88" s="10"/>
      <c r="B88" s="10"/>
    </row>
    <row r="89" spans="1:2">
      <c r="A89" s="10"/>
      <c r="B89" s="10"/>
    </row>
    <row r="90" spans="1:2">
      <c r="A90" s="10"/>
      <c r="B90" s="10"/>
    </row>
    <row r="91" spans="1:2">
      <c r="A91" s="10"/>
      <c r="B91" s="10"/>
    </row>
    <row r="92" spans="1:2">
      <c r="A92" s="10"/>
      <c r="B92" s="10"/>
    </row>
    <row r="93" spans="1:2">
      <c r="A93" s="10"/>
      <c r="B93" s="10"/>
    </row>
    <row r="94" spans="1:2">
      <c r="A94" s="10"/>
      <c r="B94" s="10"/>
    </row>
    <row r="95" spans="1:2">
      <c r="A95" s="10"/>
      <c r="B95" s="10"/>
    </row>
    <row r="96" spans="1:2">
      <c r="A96" s="10"/>
      <c r="B96" s="10"/>
    </row>
    <row r="97" spans="1:2">
      <c r="A97" s="10"/>
      <c r="B97" s="10"/>
    </row>
    <row r="98" spans="1:2">
      <c r="A98" s="10"/>
      <c r="B98" s="10"/>
    </row>
    <row r="99" spans="1:2">
      <c r="A99" s="10"/>
      <c r="B99" s="10"/>
    </row>
    <row r="100" spans="1:2">
      <c r="A100" s="10"/>
      <c r="B100" s="10"/>
    </row>
    <row r="101" spans="1:2">
      <c r="A101" s="10"/>
      <c r="B101" s="10"/>
    </row>
    <row r="102" spans="1:2">
      <c r="A102" s="10"/>
      <c r="B102" s="10"/>
    </row>
    <row r="103" spans="1:2">
      <c r="A103" s="10"/>
      <c r="B103" s="10"/>
    </row>
  </sheetData>
  <sheetProtection algorithmName="SHA-512" hashValue="lINu3r2p5BhXi6k2secNytawoOURnnJ7XoseARD9qldfwDY7EgwuGaRxT34pGbqEbCmKAgDVqImguYI/qiC0gQ==" saltValue="dLOSqOxQjckfLA38OCr8XQ==" spinCount="100000" sheet="1" objects="1" scenarios="1"/>
  <mergeCells count="26">
    <mergeCell ref="B67:G67"/>
    <mergeCell ref="B68:G68"/>
    <mergeCell ref="B61:G61"/>
    <mergeCell ref="B62:G62"/>
    <mergeCell ref="B63:G63"/>
    <mergeCell ref="B64:G64"/>
    <mergeCell ref="B65:G65"/>
    <mergeCell ref="B66:G66"/>
    <mergeCell ref="B60:G60"/>
    <mergeCell ref="C38:E38"/>
    <mergeCell ref="C39:G40"/>
    <mergeCell ref="C47:E47"/>
    <mergeCell ref="C48:E48"/>
    <mergeCell ref="C49:E49"/>
    <mergeCell ref="C50:E50"/>
    <mergeCell ref="B59:G59"/>
    <mergeCell ref="C15:G16"/>
    <mergeCell ref="E13:E14"/>
    <mergeCell ref="F13:G13"/>
    <mergeCell ref="A10:G11"/>
    <mergeCell ref="A4:B5"/>
    <mergeCell ref="C4:G5"/>
    <mergeCell ref="A6:B7"/>
    <mergeCell ref="C6:G7"/>
    <mergeCell ref="A8:B9"/>
    <mergeCell ref="C8:G9"/>
  </mergeCells>
  <phoneticPr fontId="0" type="noConversion"/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4</vt:i4>
      </vt:variant>
    </vt:vector>
  </HeadingPairs>
  <TitlesOfParts>
    <vt:vector size="4" baseType="lpstr">
      <vt:lpstr>Suvestinis</vt:lpstr>
      <vt:lpstr>Susisiekimas I etapas</vt:lpstr>
      <vt:lpstr>Susisiekimas II etapas</vt:lpstr>
      <vt:lpstr>Elektrotechninė</vt:lpstr>
    </vt:vector>
  </TitlesOfParts>
  <Company>sistela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Titanas</dc:creator>
  <cp:lastModifiedBy>Jolanta Kavaliauskienė</cp:lastModifiedBy>
  <cp:lastPrinted>2025-01-08T13:25:25Z</cp:lastPrinted>
  <dcterms:created xsi:type="dcterms:W3CDTF">2000-03-15T14:19:55Z</dcterms:created>
  <dcterms:modified xsi:type="dcterms:W3CDTF">2025-01-23T08:06:09Z</dcterms:modified>
</cp:coreProperties>
</file>