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regvyta/Dropbox/VU 2024/TARCEGET/8. 1161373 Lazerinė vaizdinimo sistema (fluorescencija, fosforescencija)/"/>
    </mc:Choice>
  </mc:AlternateContent>
  <xr:revisionPtr revIDLastSave="0" documentId="13_ncr:1_{DB41FC80-D529-5F49-A86F-364776072771}" xr6:coauthVersionLast="47" xr6:coauthVersionMax="47" xr10:uidLastSave="{00000000-0000-0000-0000-000000000000}"/>
  <bookViews>
    <workbookView xWindow="0" yWindow="720" windowWidth="29400" windowHeight="18400" activeTab="6" xr2:uid="{5483DBAB-F8D9-4D07-8840-AC47F9C153B4}"/>
  </bookViews>
  <sheets>
    <sheet name="Pasiūlymo forma" sheetId="1" r:id="rId1"/>
    <sheet name="Vertinimo sąlygos" sheetId="16" r:id="rId2"/>
    <sheet name="Vertinimo tvarka" sheetId="13" r:id="rId3"/>
    <sheet name="Subtiekėjai ir priedai" sheetId="2" r:id="rId4"/>
    <sheet name="Bendrieji reikalavimai" sheetId="9" r:id="rId5"/>
    <sheet name="Techninė specifikacija" sheetId="3" r:id="rId6"/>
    <sheet name="Pasiūlymų suvestinė_Bendra" sheetId="17" r:id="rId7"/>
    <sheet name="Pasiūlymų suvestinė_Koreguota" sheetId="18" r:id="rId8"/>
    <sheet name="Pasiūlymų vertinimo rezultatai" sheetId="19" r:id="rId9"/>
    <sheet name="Sheet6" sheetId="8"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9" l="1"/>
  <c r="D9" i="19"/>
  <c r="D8" i="19"/>
  <c r="C10" i="19"/>
  <c r="C9" i="19"/>
  <c r="C8" i="19"/>
  <c r="B10" i="19"/>
  <c r="B9" i="19"/>
  <c r="B8" i="19"/>
  <c r="D3" i="19" l="1"/>
  <c r="D4" i="18"/>
  <c r="D5" i="18" s="1"/>
  <c r="D4" i="19" s="1"/>
  <c r="D7" i="19" l="1"/>
  <c r="C7" i="19" l="1"/>
  <c r="B7" i="19"/>
  <c r="C3" i="19"/>
  <c r="B3" i="19"/>
  <c r="C4" i="18"/>
  <c r="C5" i="18" s="1"/>
  <c r="C4" i="19" s="1"/>
  <c r="B4" i="18"/>
  <c r="B5" i="18" s="1"/>
  <c r="B4" i="19" s="1"/>
  <c r="D6" i="19" l="1"/>
  <c r="D11" i="19" s="1"/>
  <c r="C6" i="19"/>
  <c r="B6" i="19"/>
  <c r="D5" i="19"/>
  <c r="C5" i="19"/>
  <c r="B5" i="19"/>
  <c r="C11" i="19" l="1"/>
  <c r="B11" i="19"/>
  <c r="A2" i="3"/>
  <c r="G30" i="1"/>
  <c r="H30" i="1" s="1"/>
  <c r="B12" i="19" l="1"/>
  <c r="D12" i="19"/>
  <c r="C12" i="19"/>
</calcChain>
</file>

<file path=xl/sharedStrings.xml><?xml version="1.0" encoding="utf-8"?>
<sst xmlns="http://schemas.openxmlformats.org/spreadsheetml/2006/main" count="209" uniqueCount="185">
  <si>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</si>
  <si>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</si>
  <si>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</si>
  <si>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</si>
  <si>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</si>
  <si>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</si>
  <si>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</si>
  <si>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</si>
  <si>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</si>
  <si>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</si>
  <si>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</si>
  <si>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</si>
  <si>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</si>
  <si>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</si>
  <si>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</si>
  <si>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</si>
  <si>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</si>
  <si>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</si>
  <si>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</si>
  <si>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</si>
  <si>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</si>
  <si>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</si>
  <si>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</si>
  <si>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</si>
  <si>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</si>
  <si>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</si>
  <si>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</si>
  <si>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</si>
  <si>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</si>
  <si>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</si>
  <si>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</si>
  <si>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</si>
  <si>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</si>
  <si>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</si>
  <si>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</si>
  <si>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</si>
  <si>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</si>
  <si>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</si>
  <si>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</si>
  <si>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</si>
  <si>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</si>
  <si>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</si>
  <si>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</si>
  <si>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</si>
  <si>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</si>
  <si>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</si>
  <si>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</si>
  <si>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</si>
  <si>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</si>
  <si>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</si>
  <si>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</si>
  <si>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</si>
  <si>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</si>
  <si>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1. Naudojimo instrukcija lietuvių kalba,</t>
  </si>
  <si>
    <t>2. Serviso dokumentacija lietuvių arba anglų kalba.</t>
  </si>
  <si>
    <t>PASIŪLYMŲ VERTINIMAS</t>
  </si>
  <si>
    <r>
      <t xml:space="preserve">1. Perkančiosios organizacijos neatmesti pasiūlymai vertinami taikant ekonomiškai naudingiausio pasiūlymo vertinimo kriterijus, kai vertinama </t>
    </r>
    <r>
      <rPr>
        <b/>
        <sz val="12"/>
        <color theme="1"/>
        <rFont val="Times New Roman"/>
        <family val="1"/>
      </rPr>
      <t>kaina ir kokybė.</t>
    </r>
  </si>
  <si>
    <t>2. Ekonomiškai naudingiausias pasiūlymas – tai pasiūlymas, kurio balų suma, apskaičiuota pagal toliau nustatytus pasiūlymų vertinimo kriterijus ir sąlygas, yra didžiausia.</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</si>
  <si>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</si>
  <si>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</si>
  <si>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</si>
  <si>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</si>
  <si>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</si>
  <si>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</si>
  <si>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</si>
  <si>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</si>
  <si>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</si>
  <si>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Pasiūlymo ekonominio naudingumo (kainos ir kokybės santykio) apskaičiavimo tvarka (formulė) yra pateikiama žemiau:</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</si>
  <si>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</si>
  <si>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</si>
  <si>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2. Pasiūlymo kainos (K) balai apskaičiuojami mažiausios pasiūlytos kainos (Kmin) ir vertinamo pasiūlymo kainos (Kv) santykį padauginant iš kainos lyginamojo svorio (X):</t>
  </si>
  <si>
    <t>Gamintojas, kilmės šalis</t>
  </si>
  <si>
    <t>Modelis, konkreti modifikacija</t>
  </si>
  <si>
    <t>Kiekis, mato vnt.</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</si>
  <si>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</si>
  <si>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</si>
  <si>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</si>
  <si>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</si>
  <si>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</si>
  <si>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</si>
  <si>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</si>
  <si>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</si>
  <si>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</si>
  <si>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metai</t>
  </si>
  <si>
    <r>
      <t>1. Siūlomos prekės pavadinimas ir kaina (</t>
    </r>
    <r>
      <rPr>
        <b/>
        <sz val="12"/>
        <color rgb="FFFF0000"/>
        <rFont val="Times New Roman"/>
        <family val="1"/>
      </rPr>
      <t>Pildo Tiekėjas</t>
    </r>
    <r>
      <rPr>
        <b/>
        <sz val="12"/>
        <color theme="1"/>
        <rFont val="Times New Roman"/>
        <family val="1"/>
      </rPr>
      <t>):</t>
    </r>
  </si>
  <si>
    <t>BENDRIEJI REIKALAVIMAI:</t>
  </si>
  <si>
    <t>E = K + T</t>
  </si>
  <si>
    <t>Vertinimo sąlygos</t>
  </si>
  <si>
    <t>Minimalus garantinis laikotarpis (gamintojo garantija arba garantija pagal įstatymą) (MGL)</t>
  </si>
  <si>
    <t>%</t>
  </si>
  <si>
    <t>Formulės:</t>
  </si>
  <si>
    <t>Tiekėjas 1</t>
  </si>
  <si>
    <t>Tiekėjas 2</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</si>
  <si>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</si>
  <si>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</si>
  <si>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</si>
  <si>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</si>
  <si>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</si>
  <si>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t>Žymėjimų paaiškinimai:</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</si>
  <si>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siūlomos Sistemos kaina (€ su PVM), nurodyta komerciniame pasiūlyme.</t>
    </r>
  </si>
  <si>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</si>
  <si>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</si>
  <si>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</si>
  <si>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</si>
  <si>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</si>
  <si>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EpPG</t>
    </r>
    <r>
      <rPr>
        <i/>
        <vertAlign val="subscript"/>
        <sz val="12"/>
        <rFont val="Times New Roman"/>
        <family val="1"/>
      </rPr>
      <t>n</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</si>
  <si>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</si>
  <si>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</si>
  <si>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</si>
  <si>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</si>
  <si>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</si>
  <si>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</si>
  <si>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</si>
  <si>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</si>
  <si>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</si>
  <si>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</si>
  <si>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</si>
  <si>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X =</t>
  </si>
  <si>
    <t>Y =</t>
  </si>
  <si>
    <t>Formulės rūšis</t>
  </si>
  <si>
    <t>L3 =</t>
  </si>
  <si>
    <t>Ekonominis pranašumas už 1 (vienus) papildomus garantijos metus (EpPG)</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</si>
  <si>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1 (vienus) papildomus garantijos metus, € su PVM.</t>
    </r>
  </si>
  <si>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</si>
  <si>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Personalo mokymai (po apmokymų pateikti apmokymų aktą / sertifikatą arba kitą mokymų faktą įrodantį dokumentą):</t>
  </si>
  <si>
    <t>L1 =</t>
  </si>
  <si>
    <t>L2 =</t>
  </si>
  <si>
    <t>Įrašyti parametro vertę</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</si>
  <si>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</si>
  <si>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1. Pasiūlymo ekonominis naudingumas (E) apskaičiuojamas sudedant tiekėjo pasiūlymo kainos (K) ir techninių pranašumų (T) balus:</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</si>
  <si>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Sistemos garantinis laikotarpis (metais). Minimalus garantinis laikorpis yra 2 m., tačiau kiekvienas Tiekėjas gali duoti papildomą 1 (vienų) metų garantiją už kurią gaus ekonominį pranašumą, t.y. už kiekvienus 1 (vienus) papildomus metus Tiekėjui bus minusuojami 8% nuo pasiūlymo kainos.</t>
    </r>
  </si>
  <si>
    <t>Statinis:
(yra/nėra)</t>
  </si>
  <si>
    <t xml:space="preserve"> VšĮ Vilniaus universitetas</t>
  </si>
  <si>
    <t>Į pasiūlymo kainą turi būti įskaičiuotas įrangos pristatymas į Vilniaus universiteto,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</si>
  <si>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Tiekėjas 3</t>
  </si>
  <si>
    <t xml:space="preserve"> </t>
  </si>
  <si>
    <t>2. Mokymų trukmė:</t>
  </si>
  <si>
    <t>1. Mokymai ≥ 2 darbuotojams.</t>
  </si>
  <si>
    <t xml:space="preserve">Komplektacija </t>
  </si>
  <si>
    <t>Lazerinė vaizdinimo sistema (fluorescencija, fosforescencija)</t>
  </si>
  <si>
    <t>Pikselio dydis</t>
  </si>
  <si>
    <t>Dinaminis diapazonas</t>
  </si>
  <si>
    <t>Ne mažesnis nei 5 eilės</t>
  </si>
  <si>
    <t>Filtrų rinkinys</t>
  </si>
  <si>
    <t>Skenavimo plotas</t>
  </si>
  <si>
    <t>Būtina prietaiso valdymui ir vaizdų analizei</t>
  </si>
  <si>
    <t>Paskirtis ir vaizdinimo būdai</t>
  </si>
  <si>
    <t>1. Prietaisas skirtas biomolekulinių vaizdinimui,</t>
  </si>
  <si>
    <t>2. Vaizdinimo būdai:</t>
  </si>
  <si>
    <t>2.1 Fosforo (angl. Phosphor) vaizdinimas,</t>
  </si>
  <si>
    <t>Ne mažiau trys 3B klasės lazeriai sužadinimui</t>
  </si>
  <si>
    <t>Galima pasirinkti ne mažiau nei šiuos pikselio dydžius: 10, 25, 50, 100, 200 μm</t>
  </si>
  <si>
    <t>Galima dirbti su šiais radioizotopais (arba lygiaverčiais)</t>
  </si>
  <si>
    <t>1. 488 nm ± 15 nm,</t>
  </si>
  <si>
    <t>2. 532 nm ± 10 nm,</t>
  </si>
  <si>
    <t>3. 635 nm ± 10 nm.</t>
  </si>
  <si>
    <t>2.2 RGB fluorescencinis vaizdinimas.</t>
  </si>
  <si>
    <t>1. 390 nm +/- 10 nm,</t>
  </si>
  <si>
    <t>2. 525 nm +/- 15 nm,</t>
  </si>
  <si>
    <t>3. 570 nm +/- 10 nm,</t>
  </si>
  <si>
    <t>4. 670 nm +/- 10 nm.</t>
  </si>
  <si>
    <t>3H, 14C, 125I, 32P, 33P, 35S</t>
  </si>
  <si>
    <t>Ne mažesnis nei 35 x 40 cm</t>
  </si>
  <si>
    <t>1. Lazerinė vaizdinimo sistema - 1 vnt,</t>
  </si>
  <si>
    <t>2. Gamintojo rekomenduojamų parametrų kompiuteris, klaviatūra ir pelė - 1 komplektas,</t>
  </si>
  <si>
    <t>3. Programinė įranga - 1 vnt,</t>
  </si>
  <si>
    <t>4. Ekranas radioaktyviems geliams eksponuoti 20 x 25 cm +/- 5 cm - 1 vnt,</t>
  </si>
  <si>
    <t>Su prietaisu turi būti komplektuojamas gamintojo rekomenduojamų parametrų kompiuteris, monitorius (ne mažesnės kaip 23" įstrižainės) klaviatūra ir pelė</t>
  </si>
  <si>
    <t>Reikalavimai kompiuterinei techninei įrangai</t>
  </si>
  <si>
    <t>Reikalavimai programinei įrangai</t>
  </si>
  <si>
    <t>4. Ekranas radioaktyviems geliams eksponuoti 20 x 40 cm +/- 5 cm - 1 vnt.</t>
  </si>
  <si>
    <t>2.1 Ne mažiau 4 akad. val. pirkėjo vietoje.</t>
  </si>
  <si>
    <t>1. Ne mažiau nei 24 mėn. (garantinio aptarnavimo laikas pradedamas skaičiuoti nuo perdavimo-priėmimo akto pasirašymo datos),</t>
  </si>
  <si>
    <t>Lazerinės vaizdinimo sistemos (fluorescencija, fosforescencija) garantinis laikotarpis</t>
  </si>
  <si>
    <t>Densitometrinis vaizdinimas</t>
  </si>
  <si>
    <t>1. 488 nm ± 15 nm.  Veikimo galia ne mažesnė nei 25 mW. Maksimali galia ne mažesnė nei 70 mW,</t>
  </si>
  <si>
    <t>2. 532 nm ± 10 nm. Veikimo galia ne mažesnė nei 10 mW. Maksimali galia ne mažesnė nei 80 mW,</t>
  </si>
  <si>
    <t>3. 635 nm ± 10 nm. Veikimo galia ne mažesnė nei 80 mW. Maksimali galia ne mažesnė nei 200 mW</t>
  </si>
  <si>
    <t>Galima dirbti su šiais radioizotopais (arba lygiaverčiais): 3H, 11C, 14C, 125I, 18F, 32P, 33P, 35S, 99mTc</t>
  </si>
  <si>
    <t>3B klasės (arba lygiavertės) lazerių techninės savybės:</t>
  </si>
  <si>
    <t>3. Kadangi siūlomo objekto T1, T2 ir T3 techniniai parametrai neturi skaitinės išraiškos (yra arba nėra), todėl parametrų įvertinimas apskaičiuojamas pagal metodiką:</t>
  </si>
  <si>
    <t>3.1 Jei siūlomas objektas turi nurodytą pranašumą gauna maksimalų balų skaičių pagal lyginamąjį svorį: T1 = L1 = 0.40, T2 = L2 = 0.20, T3 = L3 = 0.40. Jei siūlomas objektas neturi nurodyto pranašumo gauna 0 balų: T1 = L1 = 0, T2 = L2 = 0, T3 = L3 = 0.</t>
  </si>
  <si>
    <r>
      <rPr>
        <b/>
        <sz val="12"/>
        <color theme="1"/>
        <rFont val="Times New Roman"/>
        <family val="1"/>
      </rPr>
      <t>T1</t>
    </r>
    <r>
      <rPr>
        <b/>
        <vertAlign val="subscript"/>
        <sz val="12"/>
        <color theme="1"/>
        <rFont val="Times New Roman"/>
        <family val="1"/>
      </rPr>
      <t>n</t>
    </r>
    <r>
      <rPr>
        <b/>
        <sz val="12"/>
        <color theme="1"/>
        <rFont val="Times New Roman"/>
        <family val="1"/>
      </rPr>
      <t xml:space="preserve"> - T3</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t>
    </r>
  </si>
  <si>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sutarties įvykdymo užtikrinimu.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</si>
  <si>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Tiekėjo siūlomos prekės parametrų reikšmės (Failo, dokumento pavadinimas ir puslapio Nr., pažymintis vietą, kurioje yra siūlomus techninius parametrus patvirtinantys dokumentai, pagal  TS “Bendrieji reikalavimai” 1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</si>
</sst>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sz val="12"/>
      <color rgb="FFFF0000"/>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b/>
      <sz val="12"/>
      <color rgb="FFFF0000"/>
      <name val="Times New Roman"/>
      <family val="1"/>
    </font>
    <font>
      <b/>
      <u/>
      <sz val="12"/>
      <color theme="1"/>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i/>
      <sz val="12"/>
      <name val="Times New Roman"/>
      <family val="1"/>
    </font>
    <font>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12"/>
      <name val="Times New Roman"/>
      <family val="1"/>
      <charset val="186"/>
    </font>
    <font>
      <sz val="11"/>
      <name val="Calibri"/>
      <family val="2"/>
      <scheme val="minor"/>
    </font>
    <font>
      <sz val="22"/>
      <color rgb="FFFF0000"/>
      <name val="Times New Roman"/>
      <family val="1"/>
    </font>
    <font>
      <sz val="8"/>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235">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1" fillId="5" borderId="1" xfId="0" applyFont="1" applyFill="1" applyBorder="1" applyAlignment="1">
      <alignment horizontal="center" vertical="center" wrapText="1"/>
    </xf>
    <xf numFmtId="0" fontId="2" fillId="5" borderId="0" xfId="0" applyFont="1" applyFill="1" applyAlignment="1">
      <alignment vertical="top"/>
    </xf>
    <xf numFmtId="0" fontId="2" fillId="5" borderId="0" xfId="0" applyFont="1" applyFill="1" applyAlignment="1">
      <alignment vertical="top" wrapText="1"/>
    </xf>
    <xf numFmtId="0" fontId="2" fillId="5" borderId="0" xfId="0" applyFont="1" applyFill="1"/>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6" fillId="5" borderId="0" xfId="0" applyFont="1" applyFill="1" applyAlignment="1">
      <alignment vertical="center"/>
    </xf>
    <xf numFmtId="0" fontId="7" fillId="5" borderId="0" xfId="0" applyFont="1" applyFill="1"/>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5" fillId="5" borderId="0" xfId="0" applyFont="1" applyFill="1" applyAlignment="1">
      <alignment vertical="center" wrapText="1"/>
    </xf>
    <xf numFmtId="0" fontId="12" fillId="0" borderId="1" xfId="0" applyFont="1" applyBorder="1" applyAlignment="1" applyProtection="1">
      <alignment horizontal="center" vertical="center" wrapText="1"/>
      <protection locked="0"/>
    </xf>
    <xf numFmtId="0" fontId="1" fillId="5" borderId="0" xfId="0" applyFont="1" applyFill="1" applyAlignment="1">
      <alignment horizontal="justify"/>
    </xf>
    <xf numFmtId="0" fontId="1" fillId="4" borderId="0" xfId="0" applyFont="1" applyFill="1"/>
    <xf numFmtId="0" fontId="1" fillId="4" borderId="0" xfId="0" applyFont="1" applyFill="1" applyAlignment="1">
      <alignment horizontal="right"/>
    </xf>
    <xf numFmtId="0" fontId="1" fillId="5" borderId="1" xfId="0" applyFont="1" applyFill="1" applyBorder="1" applyAlignment="1">
      <alignment horizontal="center"/>
    </xf>
    <xf numFmtId="0" fontId="2" fillId="4" borderId="33" xfId="0" applyFont="1" applyFill="1" applyBorder="1" applyAlignment="1">
      <alignment horizontal="center" vertical="center"/>
    </xf>
    <xf numFmtId="0" fontId="1" fillId="4" borderId="17" xfId="0" applyFont="1" applyFill="1" applyBorder="1" applyAlignment="1">
      <alignment horizontal="center" vertical="center"/>
    </xf>
    <xf numFmtId="0" fontId="14" fillId="4" borderId="0" xfId="0" applyFont="1" applyFill="1" applyAlignment="1">
      <alignment horizontal="left"/>
    </xf>
    <xf numFmtId="0" fontId="1" fillId="4" borderId="0" xfId="0" applyFont="1" applyFill="1" applyAlignment="1">
      <alignment horizontal="left"/>
    </xf>
    <xf numFmtId="0" fontId="8" fillId="4" borderId="0" xfId="0" applyFont="1" applyFill="1" applyAlignment="1">
      <alignment vertical="center" wrapText="1"/>
    </xf>
    <xf numFmtId="0" fontId="1" fillId="4" borderId="0" xfId="0" applyFont="1" applyFill="1" applyAlignment="1">
      <alignment horizontal="center" vertical="center"/>
    </xf>
    <xf numFmtId="0" fontId="5" fillId="4" borderId="33" xfId="0" applyFont="1" applyFill="1" applyBorder="1" applyAlignment="1">
      <alignment horizontal="justify" wrapText="1"/>
    </xf>
    <xf numFmtId="0" fontId="5" fillId="4" borderId="17" xfId="0" applyFont="1" applyFill="1" applyBorder="1" applyAlignment="1">
      <alignment horizontal="center" vertical="center"/>
    </xf>
    <xf numFmtId="0" fontId="5" fillId="4" borderId="33" xfId="0" applyFont="1" applyFill="1" applyBorder="1" applyAlignment="1">
      <alignment horizontal="justify"/>
    </xf>
    <xf numFmtId="0" fontId="19" fillId="4" borderId="0" xfId="0" applyFont="1" applyFill="1" applyAlignment="1">
      <alignment horizontal="left"/>
    </xf>
    <xf numFmtId="0" fontId="5" fillId="4" borderId="0" xfId="0" applyFont="1" applyFill="1"/>
    <xf numFmtId="0" fontId="20" fillId="4" borderId="0" xfId="0" applyFont="1" applyFill="1" applyAlignment="1">
      <alignment horizontal="left"/>
    </xf>
    <xf numFmtId="0" fontId="5" fillId="4" borderId="0" xfId="0" applyFont="1" applyFill="1" applyAlignment="1">
      <alignment horizontal="left"/>
    </xf>
    <xf numFmtId="0" fontId="1" fillId="5" borderId="26" xfId="0" applyFont="1" applyFill="1" applyBorder="1" applyAlignment="1">
      <alignment horizontal="center" vertical="center"/>
    </xf>
    <xf numFmtId="0" fontId="2" fillId="5" borderId="33" xfId="0" applyFont="1" applyFill="1" applyBorder="1" applyAlignment="1">
      <alignment horizontal="center" vertical="center" wrapText="1"/>
    </xf>
    <xf numFmtId="0" fontId="25" fillId="5" borderId="0" xfId="0" applyFont="1" applyFill="1" applyAlignment="1">
      <alignment horizontal="justify" vertical="top" wrapText="1"/>
    </xf>
    <xf numFmtId="0" fontId="1" fillId="5" borderId="0" xfId="0" applyFont="1" applyFill="1" applyAlignment="1">
      <alignment horizontal="center" vertical="top"/>
    </xf>
    <xf numFmtId="0" fontId="5" fillId="5" borderId="0" xfId="0" applyFont="1" applyFill="1" applyAlignment="1">
      <alignment horizontal="center" vertical="center" wrapText="1"/>
    </xf>
    <xf numFmtId="0" fontId="11" fillId="5" borderId="0" xfId="0" applyFont="1" applyFill="1" applyAlignment="1">
      <alignment horizontal="center" vertical="center" wrapText="1"/>
    </xf>
    <xf numFmtId="2" fontId="5" fillId="5" borderId="0" xfId="0" applyNumberFormat="1" applyFont="1" applyFill="1" applyAlignment="1">
      <alignment vertical="center" wrapText="1"/>
    </xf>
    <xf numFmtId="0" fontId="5" fillId="0" borderId="1" xfId="0" applyFont="1" applyBorder="1" applyAlignment="1" applyProtection="1">
      <alignment horizontal="center" vertical="center" wrapText="1"/>
      <protection locked="0"/>
    </xf>
    <xf numFmtId="0" fontId="2" fillId="7" borderId="33" xfId="0" applyFont="1" applyFill="1" applyBorder="1" applyAlignment="1">
      <alignment horizontal="center" vertical="center"/>
    </xf>
    <xf numFmtId="0" fontId="16" fillId="4" borderId="33" xfId="0" applyFont="1" applyFill="1" applyBorder="1" applyAlignment="1">
      <alignment horizontal="center" vertical="center"/>
    </xf>
    <xf numFmtId="2" fontId="1" fillId="6" borderId="33" xfId="0" applyNumberFormat="1" applyFont="1" applyFill="1" applyBorder="1" applyAlignment="1">
      <alignment horizontal="center" vertical="center"/>
    </xf>
    <xf numFmtId="0" fontId="1" fillId="6" borderId="33" xfId="0" applyFont="1" applyFill="1" applyBorder="1" applyAlignment="1">
      <alignment horizontal="center" vertical="center"/>
    </xf>
    <xf numFmtId="2" fontId="1" fillId="8" borderId="29" xfId="0" applyNumberFormat="1" applyFont="1" applyFill="1" applyBorder="1" applyAlignment="1">
      <alignment horizontal="center" vertical="center"/>
    </xf>
    <xf numFmtId="0" fontId="1" fillId="0" borderId="33" xfId="0" applyFont="1" applyBorder="1" applyAlignment="1">
      <alignment horizontal="center" vertical="center"/>
    </xf>
    <xf numFmtId="0" fontId="14" fillId="0" borderId="0" xfId="0" applyFont="1" applyAlignment="1">
      <alignment horizontal="left"/>
    </xf>
    <xf numFmtId="0" fontId="24" fillId="0" borderId="0" xfId="0" applyFont="1"/>
    <xf numFmtId="0" fontId="2" fillId="5" borderId="33" xfId="0" applyFont="1" applyFill="1" applyBorder="1" applyAlignment="1">
      <alignment vertical="center" wrapText="1"/>
    </xf>
    <xf numFmtId="0" fontId="11"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1" fillId="0" borderId="29" xfId="0" applyFont="1" applyBorder="1" applyAlignment="1">
      <alignment horizontal="center" vertical="center" wrapText="1"/>
    </xf>
    <xf numFmtId="0" fontId="5" fillId="0" borderId="33" xfId="0" applyFont="1" applyBorder="1" applyAlignment="1">
      <alignment horizontal="center" vertical="center" wrapText="1"/>
    </xf>
    <xf numFmtId="2" fontId="5" fillId="4" borderId="39" xfId="0" applyNumberFormat="1" applyFont="1" applyFill="1" applyBorder="1" applyAlignment="1">
      <alignment horizontal="right" vertical="center" wrapText="1"/>
    </xf>
    <xf numFmtId="2" fontId="5" fillId="4" borderId="40" xfId="0" applyNumberFormat="1" applyFont="1" applyFill="1" applyBorder="1" applyAlignment="1">
      <alignment vertical="center" wrapText="1"/>
    </xf>
    <xf numFmtId="14" fontId="26" fillId="3" borderId="1" xfId="0" applyNumberFormat="1" applyFont="1" applyFill="1" applyBorder="1" applyAlignment="1" applyProtection="1">
      <alignment vertical="top" wrapText="1"/>
      <protection locked="0"/>
    </xf>
    <xf numFmtId="0" fontId="20" fillId="0" borderId="1" xfId="0" applyFont="1" applyBorder="1" applyAlignment="1" applyProtection="1">
      <alignment horizontal="justify" vertical="center" wrapText="1"/>
      <protection locked="0"/>
    </xf>
    <xf numFmtId="0" fontId="2" fillId="5" borderId="0" xfId="0" applyFont="1" applyFill="1" applyAlignment="1">
      <alignment horizontal="right" vertical="center" wrapText="1"/>
    </xf>
    <xf numFmtId="0" fontId="2" fillId="6" borderId="33" xfId="0" applyFont="1" applyFill="1" applyBorder="1" applyAlignment="1">
      <alignment horizontal="center" vertical="center"/>
    </xf>
    <xf numFmtId="0" fontId="2" fillId="6" borderId="33" xfId="0" applyFont="1" applyFill="1" applyBorder="1" applyAlignment="1">
      <alignment horizontal="justify" vertical="center" wrapText="1"/>
    </xf>
    <xf numFmtId="0" fontId="1" fillId="4" borderId="37" xfId="0" applyFont="1" applyFill="1" applyBorder="1" applyAlignment="1">
      <alignment horizontal="center" vertical="center"/>
    </xf>
    <xf numFmtId="0" fontId="14" fillId="5" borderId="0" xfId="0" applyFont="1" applyFill="1" applyAlignment="1">
      <alignment horizontal="left"/>
    </xf>
    <xf numFmtId="0" fontId="1" fillId="5" borderId="0" xfId="0" applyFont="1" applyFill="1" applyAlignment="1">
      <alignment horizontal="left"/>
    </xf>
    <xf numFmtId="0" fontId="1" fillId="5" borderId="0" xfId="0" applyFont="1" applyFill="1" applyAlignment="1">
      <alignment horizontal="right"/>
    </xf>
    <xf numFmtId="0" fontId="1" fillId="5" borderId="1" xfId="0" applyFont="1" applyFill="1" applyBorder="1" applyAlignment="1">
      <alignment horizontal="justify" vertical="top" wrapText="1"/>
    </xf>
    <xf numFmtId="0" fontId="5" fillId="5" borderId="34"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0" borderId="17" xfId="0" applyFont="1" applyBorder="1" applyAlignment="1" applyProtection="1">
      <alignment horizontal="center" vertical="center" wrapText="1"/>
      <protection locked="0"/>
    </xf>
    <xf numFmtId="0" fontId="1" fillId="5" borderId="0" xfId="0" applyFont="1" applyFill="1" applyAlignment="1">
      <alignment horizontal="justify" vertical="top" wrapText="1"/>
    </xf>
    <xf numFmtId="0" fontId="0" fillId="6" borderId="0" xfId="0" applyFill="1"/>
    <xf numFmtId="0" fontId="27" fillId="5" borderId="0" xfId="0" applyFont="1" applyFill="1"/>
    <xf numFmtId="0" fontId="8" fillId="4" borderId="17" xfId="0" applyFont="1" applyFill="1" applyBorder="1" applyAlignment="1" applyProtection="1">
      <alignment horizontal="justify" vertical="top" wrapText="1"/>
      <protection locked="0"/>
    </xf>
    <xf numFmtId="0" fontId="2" fillId="5" borderId="0" xfId="0" applyFont="1" applyFill="1" applyAlignment="1">
      <alignment horizontal="justify" vertical="center" wrapText="1"/>
    </xf>
    <xf numFmtId="0" fontId="5" fillId="4" borderId="27" xfId="0" applyFont="1" applyFill="1" applyBorder="1" applyAlignment="1">
      <alignment horizontal="center" vertical="center"/>
    </xf>
    <xf numFmtId="0" fontId="1" fillId="0" borderId="0" xfId="0" applyFont="1" applyAlignment="1">
      <alignment horizontal="right" indent="4"/>
    </xf>
    <xf numFmtId="0" fontId="1" fillId="0" borderId="0" xfId="0" applyFont="1" applyAlignment="1">
      <alignment horizontal="right" indent="2"/>
    </xf>
    <xf numFmtId="0" fontId="5" fillId="0" borderId="0" xfId="0" applyFont="1" applyAlignment="1">
      <alignment horizontal="right" indent="2"/>
    </xf>
    <xf numFmtId="0" fontId="1" fillId="0" borderId="0" xfId="0" applyFont="1" applyAlignment="1">
      <alignment horizontal="right" vertical="center" wrapText="1" indent="2"/>
    </xf>
    <xf numFmtId="0" fontId="5" fillId="0" borderId="0" xfId="0" applyFont="1" applyAlignment="1">
      <alignment horizontal="right" vertical="center" wrapText="1" indent="2"/>
    </xf>
    <xf numFmtId="0" fontId="2" fillId="5" borderId="26" xfId="0" applyFont="1" applyFill="1" applyBorder="1" applyAlignment="1">
      <alignment horizontal="center" vertical="center" wrapText="1"/>
    </xf>
    <xf numFmtId="0" fontId="1" fillId="5" borderId="18" xfId="0" applyFont="1" applyFill="1" applyBorder="1" applyAlignment="1">
      <alignment horizontal="center" vertical="top" wrapText="1"/>
    </xf>
    <xf numFmtId="0" fontId="1" fillId="5" borderId="26" xfId="0" applyFont="1" applyFill="1" applyBorder="1" applyAlignment="1">
      <alignment horizontal="center" vertical="top" wrapText="1"/>
    </xf>
    <xf numFmtId="0" fontId="12" fillId="0" borderId="17" xfId="0" applyFont="1" applyBorder="1" applyAlignment="1">
      <alignment horizontal="justify" vertical="top" wrapText="1"/>
    </xf>
    <xf numFmtId="0" fontId="5" fillId="0" borderId="17" xfId="0" applyFont="1" applyBorder="1" applyAlignment="1">
      <alignment horizontal="justify" vertical="top" wrapText="1"/>
    </xf>
    <xf numFmtId="0" fontId="1" fillId="5" borderId="0" xfId="0" applyFont="1" applyFill="1" applyAlignment="1">
      <alignment horizontal="left" vertical="center"/>
    </xf>
    <xf numFmtId="0" fontId="5" fillId="5" borderId="1" xfId="0" applyFont="1" applyFill="1" applyBorder="1" applyAlignment="1">
      <alignment horizontal="justify" vertical="top" wrapText="1"/>
    </xf>
    <xf numFmtId="2" fontId="5" fillId="4" borderId="42" xfId="0" applyNumberFormat="1" applyFont="1" applyFill="1" applyBorder="1" applyAlignment="1">
      <alignment horizontal="right" vertical="center" wrapText="1"/>
    </xf>
    <xf numFmtId="2" fontId="5" fillId="4" borderId="44" xfId="0" applyNumberFormat="1" applyFont="1" applyFill="1" applyBorder="1" applyAlignment="1">
      <alignment vertical="center" wrapText="1"/>
    </xf>
    <xf numFmtId="2" fontId="5" fillId="4" borderId="43" xfId="0" applyNumberFormat="1" applyFont="1" applyFill="1" applyBorder="1" applyAlignment="1">
      <alignment vertical="center" wrapText="1"/>
    </xf>
    <xf numFmtId="2" fontId="5" fillId="4" borderId="25" xfId="0" applyNumberFormat="1" applyFont="1" applyFill="1" applyBorder="1" applyAlignment="1">
      <alignment vertical="center" wrapText="1"/>
    </xf>
    <xf numFmtId="2" fontId="5" fillId="4" borderId="39" xfId="0" applyNumberFormat="1" applyFont="1" applyFill="1" applyBorder="1" applyAlignment="1">
      <alignment vertical="center" wrapText="1"/>
    </xf>
    <xf numFmtId="0" fontId="2" fillId="5" borderId="0" xfId="0" applyFont="1" applyFill="1" applyAlignment="1">
      <alignment horizontal="left"/>
    </xf>
    <xf numFmtId="0" fontId="2" fillId="5" borderId="26" xfId="0" applyFont="1" applyFill="1" applyBorder="1" applyAlignment="1">
      <alignment horizontal="center" vertical="center" wrapText="1"/>
    </xf>
    <xf numFmtId="0" fontId="5" fillId="0" borderId="1" xfId="0" applyFont="1" applyBorder="1" applyAlignment="1">
      <alignment horizontal="justify" vertical="center" wrapText="1"/>
    </xf>
    <xf numFmtId="0" fontId="12" fillId="5" borderId="1" xfId="0" applyFont="1" applyFill="1" applyBorder="1" applyAlignment="1">
      <alignment horizontal="justify" vertical="center" wrapText="1"/>
    </xf>
    <xf numFmtId="0" fontId="5" fillId="0" borderId="26" xfId="0" applyFont="1" applyBorder="1" applyAlignment="1">
      <alignment horizontal="justify" vertical="center" wrapText="1"/>
    </xf>
    <xf numFmtId="0" fontId="2" fillId="5" borderId="1" xfId="0" applyFont="1" applyFill="1" applyBorder="1" applyAlignment="1">
      <alignment horizontal="center" vertical="center" wrapText="1"/>
    </xf>
    <xf numFmtId="0" fontId="5" fillId="0" borderId="27" xfId="0" applyFont="1" applyBorder="1" applyAlignment="1">
      <alignment horizontal="justify" vertical="center" wrapText="1"/>
    </xf>
    <xf numFmtId="0" fontId="5" fillId="5" borderId="26" xfId="0" applyFont="1" applyFill="1" applyBorder="1" applyAlignment="1">
      <alignment horizontal="center" vertical="center" wrapText="1"/>
    </xf>
    <xf numFmtId="0" fontId="5" fillId="5" borderId="45" xfId="0" applyFont="1" applyFill="1" applyBorder="1" applyAlignment="1">
      <alignment horizontal="center" vertical="center" wrapText="1"/>
    </xf>
    <xf numFmtId="0" fontId="5" fillId="5" borderId="46" xfId="0" applyFont="1" applyFill="1" applyBorder="1" applyAlignment="1">
      <alignment horizontal="center" vertical="center" wrapText="1"/>
    </xf>
    <xf numFmtId="0" fontId="5" fillId="0" borderId="26"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1" fillId="5" borderId="1" xfId="0"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1" fillId="5" borderId="18" xfId="0" applyFont="1" applyFill="1" applyBorder="1" applyAlignment="1">
      <alignment horizontal="left"/>
    </xf>
    <xf numFmtId="0" fontId="1" fillId="5" borderId="19" xfId="0" applyFont="1" applyFill="1" applyBorder="1" applyAlignment="1">
      <alignment horizontal="left"/>
    </xf>
    <xf numFmtId="0" fontId="1" fillId="5" borderId="17" xfId="0" applyFont="1" applyFill="1" applyBorder="1" applyAlignment="1">
      <alignment horizontal="left"/>
    </xf>
    <xf numFmtId="0" fontId="15" fillId="5" borderId="0" xfId="0" applyFont="1" applyFill="1" applyAlignment="1">
      <alignment horizontal="center"/>
    </xf>
    <xf numFmtId="0" fontId="1" fillId="5" borderId="34" xfId="0" applyFont="1" applyFill="1" applyBorder="1" applyAlignment="1">
      <alignment horizontal="justify" wrapText="1"/>
    </xf>
    <xf numFmtId="0" fontId="1" fillId="5" borderId="35" xfId="0" applyFont="1" applyFill="1" applyBorder="1" applyAlignment="1">
      <alignment horizontal="justify" wrapText="1"/>
    </xf>
    <xf numFmtId="0" fontId="1" fillId="5" borderId="36" xfId="0" applyFont="1" applyFill="1" applyBorder="1" applyAlignment="1">
      <alignment horizontal="justify" wrapText="1"/>
    </xf>
    <xf numFmtId="0" fontId="5" fillId="0" borderId="30" xfId="0" applyFont="1" applyBorder="1" applyAlignment="1">
      <alignment horizontal="justify" vertical="center" wrapText="1"/>
    </xf>
    <xf numFmtId="0" fontId="5" fillId="0" borderId="32" xfId="0" applyFont="1" applyBorder="1" applyAlignment="1">
      <alignment horizontal="justify" vertical="center" wrapText="1"/>
    </xf>
    <xf numFmtId="0" fontId="1" fillId="5" borderId="0" xfId="0" applyFont="1" applyFill="1" applyAlignment="1">
      <alignment horizontal="justify" vertical="top" wrapText="1"/>
    </xf>
    <xf numFmtId="0" fontId="5" fillId="0" borderId="2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9"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43" xfId="0" applyFont="1" applyBorder="1" applyAlignment="1">
      <alignment horizontal="center" vertical="center" wrapText="1"/>
    </xf>
    <xf numFmtId="0" fontId="2" fillId="5" borderId="30"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30" xfId="0" applyFont="1" applyFill="1" applyBorder="1" applyAlignment="1">
      <alignment vertical="center" wrapText="1"/>
    </xf>
    <xf numFmtId="0" fontId="2" fillId="5" borderId="31" xfId="0" applyFont="1" applyFill="1" applyBorder="1" applyAlignment="1">
      <alignment vertical="center" wrapText="1"/>
    </xf>
    <xf numFmtId="0" fontId="2" fillId="5" borderId="32" xfId="0" applyFont="1" applyFill="1" applyBorder="1" applyAlignment="1">
      <alignment vertical="center" wrapText="1"/>
    </xf>
    <xf numFmtId="0" fontId="9" fillId="5" borderId="30" xfId="0" applyFont="1" applyFill="1" applyBorder="1" applyAlignment="1">
      <alignment vertical="center" wrapText="1"/>
    </xf>
    <xf numFmtId="0" fontId="9" fillId="5" borderId="31" xfId="0" applyFont="1" applyFill="1" applyBorder="1" applyAlignment="1">
      <alignment vertical="center" wrapText="1"/>
    </xf>
    <xf numFmtId="0" fontId="9" fillId="5" borderId="32" xfId="0" applyFont="1" applyFill="1" applyBorder="1" applyAlignment="1">
      <alignment vertical="center" wrapText="1"/>
    </xf>
    <xf numFmtId="0" fontId="1" fillId="5" borderId="0" xfId="0" applyFont="1" applyFill="1" applyAlignment="1">
      <alignment horizontal="justify"/>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6" fillId="5" borderId="0" xfId="0" applyFont="1" applyFill="1" applyAlignment="1">
      <alignment horizontal="center" vertical="center"/>
    </xf>
    <xf numFmtId="0" fontId="5" fillId="5" borderId="0" xfId="0" applyFont="1" applyFill="1" applyAlignment="1">
      <alignment horizontal="justify" vertical="top" wrapText="1"/>
    </xf>
    <xf numFmtId="0" fontId="5" fillId="5" borderId="0" xfId="0" applyFont="1" applyFill="1" applyAlignment="1">
      <alignment horizontal="left" vertical="top"/>
    </xf>
    <xf numFmtId="0" fontId="1" fillId="5" borderId="0" xfId="0" applyFont="1" applyFill="1" applyAlignment="1">
      <alignment horizontal="justify" vertical="top"/>
    </xf>
    <xf numFmtId="0" fontId="1" fillId="5" borderId="26" xfId="0" applyFont="1" applyFill="1" applyBorder="1" applyAlignment="1">
      <alignment horizontal="center" vertical="top"/>
    </xf>
    <xf numFmtId="0" fontId="1" fillId="5" borderId="41" xfId="0" applyFont="1" applyFill="1" applyBorder="1" applyAlignment="1">
      <alignment horizontal="center" vertical="top"/>
    </xf>
    <xf numFmtId="0" fontId="1" fillId="5" borderId="27" xfId="0" applyFont="1" applyFill="1" applyBorder="1" applyAlignment="1">
      <alignment horizontal="center" vertical="top"/>
    </xf>
    <xf numFmtId="0" fontId="1" fillId="5" borderId="1" xfId="0" applyFont="1" applyFill="1" applyBorder="1" applyAlignment="1">
      <alignment vertical="top" wrapText="1"/>
    </xf>
    <xf numFmtId="0" fontId="1" fillId="5" borderId="26" xfId="0" applyFont="1" applyFill="1" applyBorder="1" applyAlignment="1">
      <alignment horizontal="center" vertical="top" wrapText="1"/>
    </xf>
    <xf numFmtId="0" fontId="1" fillId="5" borderId="41" xfId="0" applyFont="1" applyFill="1" applyBorder="1" applyAlignment="1">
      <alignment horizontal="center" vertical="top" wrapText="1"/>
    </xf>
    <xf numFmtId="0" fontId="1" fillId="5" borderId="27" xfId="0" applyFont="1" applyFill="1" applyBorder="1" applyAlignment="1">
      <alignment horizontal="center" vertical="top" wrapText="1"/>
    </xf>
    <xf numFmtId="0" fontId="1" fillId="5" borderId="1" xfId="0" applyFont="1" applyFill="1" applyBorder="1" applyAlignment="1">
      <alignment horizontal="justify" vertical="top" wrapText="1"/>
    </xf>
    <xf numFmtId="0" fontId="5" fillId="5" borderId="1" xfId="0" applyFont="1" applyFill="1" applyBorder="1" applyAlignment="1">
      <alignment horizontal="justify" vertical="top" wrapText="1"/>
    </xf>
    <xf numFmtId="0" fontId="17" fillId="5" borderId="0" xfId="0" applyFont="1" applyFill="1" applyAlignment="1">
      <alignment horizontal="center" vertical="center"/>
    </xf>
    <xf numFmtId="0" fontId="1" fillId="5" borderId="0" xfId="0" applyFont="1" applyFill="1" applyAlignment="1">
      <alignment horizontal="left"/>
    </xf>
    <xf numFmtId="0" fontId="1" fillId="5" borderId="0" xfId="0" applyFont="1" applyFill="1" applyAlignment="1">
      <alignment horizontal="justify" wrapText="1"/>
    </xf>
    <xf numFmtId="0" fontId="1" fillId="4" borderId="0" xfId="0" applyFont="1" applyFill="1" applyAlignment="1">
      <alignment horizontal="left"/>
    </xf>
    <xf numFmtId="0" fontId="17" fillId="4" borderId="0" xfId="0" applyFont="1" applyFill="1" applyAlignment="1">
      <alignment horizontal="center" vertical="center"/>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27686</xdr:colOff>
      <xdr:row>35</xdr:row>
      <xdr:rowOff>128301</xdr:rowOff>
    </xdr:from>
    <xdr:ext cx="1486241" cy="692177"/>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3D8A598C-DA19-440A-8DDC-0750A3749B34}"/>
                </a:ext>
              </a:extLst>
            </xdr:cNvPr>
            <xdr:cNvSpPr txBox="1"/>
          </xdr:nvSpPr>
          <xdr:spPr>
            <a:xfrm>
              <a:off x="4406343" y="10060838"/>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3</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1" name="TextBox 10">
              <a:extLst>
                <a:ext uri="{FF2B5EF4-FFF2-40B4-BE49-F238E27FC236}">
                  <a16:creationId xmlns:a16="http://schemas.microsoft.com/office/drawing/2014/main" id="{3D8A598C-DA19-440A-8DDC-0750A3749B34}"/>
                </a:ext>
              </a:extLst>
            </xdr:cNvPr>
            <xdr:cNvSpPr txBox="1"/>
          </xdr:nvSpPr>
          <xdr:spPr>
            <a:xfrm>
              <a:off x="4406343" y="10060838"/>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^3</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3660839</xdr:colOff>
      <xdr:row>27</xdr:row>
      <xdr:rowOff>13698</xdr:rowOff>
    </xdr:from>
    <xdr:to>
      <xdr:col>2</xdr:col>
      <xdr:colOff>1098053</xdr:colOff>
      <xdr:row>28</xdr:row>
      <xdr:rowOff>184961</xdr:rowOff>
    </xdr:to>
    <xdr:pic>
      <xdr:nvPicPr>
        <xdr:cNvPr id="5" name="Picture 4">
          <a:extLst>
            <a:ext uri="{FF2B5EF4-FFF2-40B4-BE49-F238E27FC236}">
              <a16:creationId xmlns:a16="http://schemas.microsoft.com/office/drawing/2014/main" id="{73D4B3E7-5720-404D-8583-9A1D314D3B5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41839" y="7074898"/>
          <a:ext cx="1441947" cy="374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H45"/>
  <sheetViews>
    <sheetView zoomScale="117" zoomScaleNormal="85" workbookViewId="0">
      <selection activeCell="E36" sqref="E36:E39"/>
    </sheetView>
  </sheetViews>
  <sheetFormatPr baseColWidth="10" defaultColWidth="10.83203125" defaultRowHeight="16" x14ac:dyDescent="0.2"/>
  <cols>
    <col min="1" max="1" width="10.83203125" style="13"/>
    <col min="2" max="2" width="31.33203125" style="15" customWidth="1"/>
    <col min="3" max="3" width="49.83203125" style="16" customWidth="1"/>
    <col min="4" max="4" width="33.83203125" style="13" bestFit="1" customWidth="1"/>
    <col min="5" max="5" width="19" style="13" customWidth="1"/>
    <col min="6" max="6" width="20.33203125" style="13" bestFit="1" customWidth="1"/>
    <col min="7" max="7" width="20.6640625" style="13" customWidth="1"/>
    <col min="8" max="8" width="33" style="13" customWidth="1"/>
    <col min="9" max="9" width="56.83203125" style="13" customWidth="1"/>
    <col min="10" max="16" width="25.1640625" style="13" customWidth="1"/>
    <col min="17" max="16384" width="10.83203125" style="13"/>
  </cols>
  <sheetData>
    <row r="2" spans="2:7" x14ac:dyDescent="0.2">
      <c r="B2" s="18" t="s">
        <v>0</v>
      </c>
      <c r="C2" s="19"/>
    </row>
    <row r="3" spans="2:7" x14ac:dyDescent="0.2">
      <c r="B3" s="18"/>
      <c r="C3" s="19"/>
    </row>
    <row r="4" spans="2:7" x14ac:dyDescent="0.2">
      <c r="B4" s="15" t="s">
        <v>1</v>
      </c>
      <c r="C4" s="18" t="s">
        <v>132</v>
      </c>
    </row>
    <row r="5" spans="2:7" x14ac:dyDescent="0.2">
      <c r="C5" s="19"/>
    </row>
    <row r="6" spans="2:7" x14ac:dyDescent="0.2">
      <c r="B6" s="22" t="s">
        <v>2</v>
      </c>
      <c r="C6" s="81"/>
    </row>
    <row r="8" spans="2:7" x14ac:dyDescent="0.2">
      <c r="B8" s="130" t="s">
        <v>29</v>
      </c>
      <c r="C8" s="130"/>
      <c r="D8" s="131"/>
      <c r="E8" s="132"/>
      <c r="F8" s="132"/>
      <c r="G8" s="133"/>
    </row>
    <row r="9" spans="2:7" ht="16.25" customHeight="1" x14ac:dyDescent="0.2">
      <c r="B9" s="134" t="s">
        <v>32</v>
      </c>
      <c r="C9" s="135"/>
      <c r="D9" s="136"/>
      <c r="E9" s="137"/>
      <c r="F9" s="137"/>
      <c r="G9" s="137"/>
    </row>
    <row r="10" spans="2:7" ht="16.25" customHeight="1" x14ac:dyDescent="0.2">
      <c r="B10" s="134" t="s">
        <v>30</v>
      </c>
      <c r="C10" s="135"/>
      <c r="D10" s="136"/>
      <c r="E10" s="137"/>
      <c r="F10" s="137"/>
      <c r="G10" s="137"/>
    </row>
    <row r="11" spans="2:7" ht="16.25" customHeight="1" x14ac:dyDescent="0.2">
      <c r="B11" s="130" t="s">
        <v>31</v>
      </c>
      <c r="C11" s="130"/>
      <c r="D11" s="136"/>
      <c r="E11" s="137"/>
      <c r="F11" s="137"/>
      <c r="G11" s="137"/>
    </row>
    <row r="12" spans="2:7" ht="31" customHeight="1" x14ac:dyDescent="0.2">
      <c r="B12" s="138" t="s">
        <v>3</v>
      </c>
      <c r="C12" s="139"/>
      <c r="D12" s="136"/>
      <c r="E12" s="137"/>
      <c r="F12" s="137"/>
      <c r="G12" s="137"/>
    </row>
    <row r="13" spans="2:7" ht="16.25" customHeight="1" x14ac:dyDescent="0.2">
      <c r="B13" s="130" t="s">
        <v>4</v>
      </c>
      <c r="C13" s="130"/>
      <c r="D13" s="131"/>
      <c r="E13" s="132"/>
      <c r="F13" s="132"/>
      <c r="G13" s="133"/>
    </row>
    <row r="14" spans="2:7" ht="16.25" customHeight="1" x14ac:dyDescent="0.2">
      <c r="B14" s="130" t="s">
        <v>33</v>
      </c>
      <c r="C14" s="130"/>
      <c r="D14" s="131"/>
      <c r="E14" s="132"/>
      <c r="F14" s="132"/>
      <c r="G14" s="133"/>
    </row>
    <row r="15" spans="2:7" ht="31" customHeight="1" x14ac:dyDescent="0.2">
      <c r="B15" s="130" t="s">
        <v>5</v>
      </c>
      <c r="C15" s="130"/>
      <c r="D15" s="131"/>
      <c r="E15" s="132"/>
      <c r="F15" s="132"/>
      <c r="G15" s="133"/>
    </row>
    <row r="16" spans="2:7" ht="31" customHeight="1" x14ac:dyDescent="0.2">
      <c r="B16" s="130" t="s">
        <v>6</v>
      </c>
      <c r="C16" s="130"/>
      <c r="D16" s="131"/>
      <c r="E16" s="132"/>
      <c r="F16" s="132"/>
      <c r="G16" s="133"/>
    </row>
    <row r="17" spans="2:8" ht="18" customHeight="1" x14ac:dyDescent="0.2">
      <c r="B17" s="16"/>
      <c r="D17" s="21"/>
      <c r="E17" s="21"/>
      <c r="F17" s="21"/>
      <c r="G17" s="21"/>
    </row>
    <row r="18" spans="2:8" x14ac:dyDescent="0.2">
      <c r="B18" s="142" t="s">
        <v>7</v>
      </c>
      <c r="C18" s="142"/>
      <c r="D18" s="142"/>
      <c r="E18" s="142"/>
      <c r="F18" s="142"/>
      <c r="G18" s="142"/>
    </row>
    <row r="19" spans="2:8" x14ac:dyDescent="0.2">
      <c r="B19" s="140" t="s">
        <v>8</v>
      </c>
      <c r="C19" s="143"/>
      <c r="D19" s="143"/>
      <c r="E19" s="143"/>
      <c r="F19" s="143"/>
      <c r="G19" s="143"/>
    </row>
    <row r="20" spans="2:8" x14ac:dyDescent="0.2">
      <c r="B20" s="140" t="s">
        <v>9</v>
      </c>
      <c r="C20" s="143"/>
      <c r="D20" s="143"/>
      <c r="E20" s="143"/>
      <c r="F20" s="143"/>
      <c r="G20" s="143"/>
    </row>
    <row r="21" spans="2:8" x14ac:dyDescent="0.2">
      <c r="B21" s="140" t="s">
        <v>10</v>
      </c>
      <c r="C21" s="143"/>
      <c r="D21" s="143"/>
      <c r="E21" s="143"/>
      <c r="F21" s="143"/>
      <c r="G21" s="143"/>
    </row>
    <row r="22" spans="2:8" x14ac:dyDescent="0.2">
      <c r="B22" s="140" t="s">
        <v>11</v>
      </c>
      <c r="C22" s="140"/>
      <c r="D22" s="140"/>
      <c r="E22" s="140"/>
      <c r="F22" s="140"/>
      <c r="G22" s="140"/>
    </row>
    <row r="23" spans="2:8" x14ac:dyDescent="0.2">
      <c r="B23" s="141" t="s">
        <v>12</v>
      </c>
      <c r="C23" s="141"/>
      <c r="D23" s="141"/>
      <c r="E23" s="141"/>
      <c r="F23" s="141"/>
      <c r="G23" s="141"/>
    </row>
    <row r="24" spans="2:8" x14ac:dyDescent="0.2">
      <c r="B24" s="140" t="s">
        <v>13</v>
      </c>
      <c r="C24" s="140"/>
      <c r="D24" s="140"/>
      <c r="E24" s="140"/>
      <c r="F24" s="140"/>
      <c r="G24" s="140"/>
    </row>
    <row r="27" spans="2:8" x14ac:dyDescent="0.2">
      <c r="B27" s="117" t="s">
        <v>84</v>
      </c>
      <c r="C27" s="117"/>
      <c r="D27" s="117"/>
      <c r="E27" s="117"/>
      <c r="F27" s="117"/>
      <c r="G27" s="117"/>
      <c r="H27" s="117"/>
    </row>
    <row r="28" spans="2:8" x14ac:dyDescent="0.2">
      <c r="B28" s="13"/>
      <c r="C28" s="13"/>
    </row>
    <row r="29" spans="2:8" ht="34" x14ac:dyDescent="0.2">
      <c r="B29" s="35" t="s">
        <v>16</v>
      </c>
      <c r="C29" s="35" t="s">
        <v>71</v>
      </c>
      <c r="D29" s="35" t="s">
        <v>72</v>
      </c>
      <c r="E29" s="29" t="s">
        <v>73</v>
      </c>
      <c r="F29" s="29" t="s">
        <v>74</v>
      </c>
      <c r="G29" s="29" t="s">
        <v>75</v>
      </c>
      <c r="H29" s="29" t="s">
        <v>76</v>
      </c>
    </row>
    <row r="30" spans="2:8" ht="34" x14ac:dyDescent="0.2">
      <c r="B30" s="30" t="s">
        <v>139</v>
      </c>
      <c r="C30" s="82"/>
      <c r="D30" s="82"/>
      <c r="E30" s="36">
        <v>1</v>
      </c>
      <c r="F30" s="65"/>
      <c r="G30" s="37">
        <f>E30*F30</f>
        <v>0</v>
      </c>
      <c r="H30" s="37">
        <f>G30*1.21</f>
        <v>0</v>
      </c>
    </row>
    <row r="31" spans="2:8" x14ac:dyDescent="0.2">
      <c r="B31" s="13"/>
      <c r="C31" s="13"/>
    </row>
    <row r="32" spans="2:8" x14ac:dyDescent="0.2">
      <c r="B32" s="117" t="s">
        <v>77</v>
      </c>
      <c r="C32" s="117"/>
      <c r="D32" s="117"/>
      <c r="E32" s="117"/>
    </row>
    <row r="33" spans="2:8" x14ac:dyDescent="0.2">
      <c r="B33" s="13"/>
      <c r="C33" s="13"/>
    </row>
    <row r="34" spans="2:8" ht="34" x14ac:dyDescent="0.2">
      <c r="B34" s="29" t="s">
        <v>15</v>
      </c>
      <c r="C34" s="118" t="s">
        <v>78</v>
      </c>
      <c r="D34" s="118"/>
      <c r="E34" s="38" t="s">
        <v>127</v>
      </c>
    </row>
    <row r="35" spans="2:8" ht="30" customHeight="1" x14ac:dyDescent="0.2">
      <c r="B35" s="91" t="s">
        <v>64</v>
      </c>
      <c r="C35" s="119" t="s">
        <v>174</v>
      </c>
      <c r="D35" s="119"/>
      <c r="E35" s="93"/>
      <c r="F35" s="39"/>
    </row>
    <row r="36" spans="2:8" ht="30" customHeight="1" x14ac:dyDescent="0.2">
      <c r="B36" s="124" t="s">
        <v>65</v>
      </c>
      <c r="C36" s="121" t="s">
        <v>179</v>
      </c>
      <c r="D36" s="121"/>
      <c r="E36" s="127"/>
      <c r="F36" s="39"/>
    </row>
    <row r="37" spans="2:8" ht="30" customHeight="1" x14ac:dyDescent="0.2">
      <c r="B37" s="125"/>
      <c r="C37" s="119" t="s">
        <v>175</v>
      </c>
      <c r="D37" s="119"/>
      <c r="E37" s="128"/>
      <c r="F37" s="39"/>
      <c r="G37" s="13" t="s">
        <v>135</v>
      </c>
    </row>
    <row r="38" spans="2:8" ht="30" customHeight="1" x14ac:dyDescent="0.2">
      <c r="B38" s="125"/>
      <c r="C38" s="119" t="s">
        <v>176</v>
      </c>
      <c r="D38" s="119"/>
      <c r="E38" s="128"/>
      <c r="F38" s="39"/>
    </row>
    <row r="39" spans="2:8" ht="30" customHeight="1" x14ac:dyDescent="0.2">
      <c r="B39" s="126"/>
      <c r="C39" s="119" t="s">
        <v>177</v>
      </c>
      <c r="D39" s="119"/>
      <c r="E39" s="129"/>
      <c r="F39" s="39"/>
    </row>
    <row r="40" spans="2:8" ht="30" customHeight="1" x14ac:dyDescent="0.2">
      <c r="B40" s="92" t="s">
        <v>66</v>
      </c>
      <c r="C40" s="123" t="s">
        <v>178</v>
      </c>
      <c r="D40" s="123"/>
      <c r="E40" s="93"/>
      <c r="F40" s="39"/>
    </row>
    <row r="41" spans="2:8" x14ac:dyDescent="0.2">
      <c r="B41" s="13"/>
      <c r="C41" s="13"/>
    </row>
    <row r="42" spans="2:8" x14ac:dyDescent="0.2">
      <c r="B42" s="117" t="s">
        <v>79</v>
      </c>
      <c r="C42" s="117"/>
      <c r="D42" s="117"/>
    </row>
    <row r="43" spans="2:8" x14ac:dyDescent="0.2">
      <c r="B43" s="13"/>
      <c r="D43" s="16"/>
      <c r="E43" s="16"/>
      <c r="F43" s="16"/>
      <c r="G43" s="16"/>
      <c r="H43" s="16"/>
    </row>
    <row r="44" spans="2:8" ht="17" x14ac:dyDescent="0.2">
      <c r="B44" s="122" t="s">
        <v>80</v>
      </c>
      <c r="C44" s="122"/>
      <c r="D44" s="38" t="s">
        <v>81</v>
      </c>
      <c r="E44" s="29" t="s">
        <v>82</v>
      </c>
      <c r="F44" s="16"/>
      <c r="G44" s="16"/>
      <c r="H44" s="16"/>
    </row>
    <row r="45" spans="2:8" ht="30" customHeight="1" x14ac:dyDescent="0.2">
      <c r="B45" s="120" t="s">
        <v>173</v>
      </c>
      <c r="C45" s="120"/>
      <c r="D45" s="40"/>
      <c r="E45" s="17" t="s">
        <v>83</v>
      </c>
      <c r="F45" s="16"/>
      <c r="G45" s="16"/>
      <c r="H45" s="16"/>
    </row>
  </sheetData>
  <mergeCells count="39">
    <mergeCell ref="B22:G22"/>
    <mergeCell ref="B23:G23"/>
    <mergeCell ref="B24:G24"/>
    <mergeCell ref="B18:G18"/>
    <mergeCell ref="B19:G19"/>
    <mergeCell ref="B20:G20"/>
    <mergeCell ref="B21:G21"/>
    <mergeCell ref="B14:C14"/>
    <mergeCell ref="D14:G14"/>
    <mergeCell ref="B15:C15"/>
    <mergeCell ref="D15:G15"/>
    <mergeCell ref="B16:C16"/>
    <mergeCell ref="D16:G16"/>
    <mergeCell ref="B11:C11"/>
    <mergeCell ref="D11:G11"/>
    <mergeCell ref="B12:C12"/>
    <mergeCell ref="D12:G12"/>
    <mergeCell ref="B13:C13"/>
    <mergeCell ref="D13:G13"/>
    <mergeCell ref="B8:C8"/>
    <mergeCell ref="D8:G8"/>
    <mergeCell ref="B9:C9"/>
    <mergeCell ref="D9:G9"/>
    <mergeCell ref="B10:C10"/>
    <mergeCell ref="D10:G10"/>
    <mergeCell ref="B27:H27"/>
    <mergeCell ref="B32:E32"/>
    <mergeCell ref="C34:D34"/>
    <mergeCell ref="C38:D38"/>
    <mergeCell ref="B45:C45"/>
    <mergeCell ref="C35:D35"/>
    <mergeCell ref="C36:D36"/>
    <mergeCell ref="C37:D37"/>
    <mergeCell ref="B42:D42"/>
    <mergeCell ref="B44:C44"/>
    <mergeCell ref="C39:D39"/>
    <mergeCell ref="C40:D40"/>
    <mergeCell ref="B36:B39"/>
    <mergeCell ref="E36:E39"/>
  </mergeCells>
  <phoneticPr fontId="28" type="noConversion"/>
  <dataValidations count="4">
    <dataValidation type="list" allowBlank="1" showInputMessage="1" showErrorMessage="1" prompt="Pasirinkti garantinio laikotarpio reikšmę" sqref="D45" xr:uid="{6EBAF3B1-D3F2-4A6E-A6A3-60FCE14BC993}">
      <formula1>"2,3,4,5"</formula1>
    </dataValidation>
    <dataValidation allowBlank="1" sqref="B45:C45" xr:uid="{B9F8BF50-18F0-43D2-BD45-727FCDC26BE0}"/>
    <dataValidation allowBlank="1" prompt="Pasirinkti parametro vertę: yra / nėra" sqref="F35:F40" xr:uid="{F27E0DF4-9B44-4185-839A-9C11C9154A58}"/>
    <dataValidation type="list" allowBlank="1" showInputMessage="1" showErrorMessage="1" prompt="Įrašyti siūlomo prietaiso parametro vertę" sqref="E35:E36 E40" xr:uid="{3CF6F91C-EDE8-244C-A897-B3CDECD2B77B}">
      <formula1>"YRA,NĖRA"</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37</v>
      </c>
    </row>
    <row r="2" spans="1:1" x14ac:dyDescent="0.2">
      <c r="A2" s="2" t="s">
        <v>38</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250B-155B-428F-9885-EC957F92B25F}">
  <dimension ref="B1:H4"/>
  <sheetViews>
    <sheetView zoomScale="85" zoomScaleNormal="85" workbookViewId="0">
      <selection activeCell="D54" sqref="D54"/>
    </sheetView>
  </sheetViews>
  <sheetFormatPr baseColWidth="10" defaultColWidth="9.1640625" defaultRowHeight="16" x14ac:dyDescent="0.2"/>
  <cols>
    <col min="1" max="2" width="9.1640625" style="13"/>
    <col min="3" max="3" width="25.83203125" style="13" customWidth="1"/>
    <col min="4" max="5" width="11" style="13" bestFit="1" customWidth="1"/>
    <col min="6" max="6" width="40.5" style="13" customWidth="1"/>
    <col min="7" max="7" width="11" style="13" bestFit="1" customWidth="1"/>
    <col min="8" max="8" width="13.5" style="13" bestFit="1" customWidth="1"/>
    <col min="9" max="12" width="11" style="13" bestFit="1" customWidth="1"/>
    <col min="13" max="13" width="12.1640625" style="13" bestFit="1" customWidth="1"/>
    <col min="14" max="16384" width="9.1640625" style="13"/>
  </cols>
  <sheetData>
    <row r="1" spans="2:8" ht="20" x14ac:dyDescent="0.2">
      <c r="B1" s="147" t="s">
        <v>87</v>
      </c>
      <c r="C1" s="147"/>
      <c r="D1" s="147"/>
      <c r="E1" s="147"/>
      <c r="F1" s="147"/>
      <c r="G1" s="147"/>
      <c r="H1" s="147"/>
    </row>
    <row r="3" spans="2:8" ht="15.75" customHeight="1" x14ac:dyDescent="0.2">
      <c r="B3" s="148" t="s">
        <v>88</v>
      </c>
      <c r="C3" s="149"/>
      <c r="D3" s="149"/>
      <c r="E3" s="149"/>
      <c r="F3" s="150"/>
      <c r="G3" s="58">
        <v>2</v>
      </c>
      <c r="H3" s="58" t="s">
        <v>83</v>
      </c>
    </row>
    <row r="4" spans="2:8" x14ac:dyDescent="0.2">
      <c r="B4" s="144" t="s">
        <v>121</v>
      </c>
      <c r="C4" s="145"/>
      <c r="D4" s="145"/>
      <c r="E4" s="145"/>
      <c r="F4" s="146"/>
      <c r="G4" s="37">
        <v>8</v>
      </c>
      <c r="H4" s="44" t="s">
        <v>89</v>
      </c>
    </row>
  </sheetData>
  <mergeCells count="3">
    <mergeCell ref="B4:F4"/>
    <mergeCell ref="B1:H1"/>
    <mergeCell ref="B3:F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A1:G40"/>
  <sheetViews>
    <sheetView topLeftCell="A19" zoomScale="150" zoomScaleNormal="85" workbookViewId="0">
      <selection activeCell="A32" sqref="A32:G33"/>
    </sheetView>
  </sheetViews>
  <sheetFormatPr baseColWidth="10" defaultColWidth="9.1640625" defaultRowHeight="16" x14ac:dyDescent="0.2"/>
  <cols>
    <col min="1" max="1" width="5" style="13" customWidth="1"/>
    <col min="2" max="2" width="52.5" style="13" customWidth="1"/>
    <col min="3" max="3" width="20.6640625" style="13" customWidth="1"/>
    <col min="4" max="4" width="19.83203125" style="13" customWidth="1"/>
    <col min="5" max="5" width="16.33203125" style="13" customWidth="1"/>
    <col min="6" max="6" width="19.6640625" style="13" customWidth="1"/>
    <col min="7" max="16384" width="9.1640625" style="13"/>
  </cols>
  <sheetData>
    <row r="1" spans="1:7" ht="18" x14ac:dyDescent="0.2">
      <c r="A1" s="31" t="s">
        <v>55</v>
      </c>
      <c r="B1" s="32"/>
      <c r="C1" s="32"/>
      <c r="D1" s="32"/>
    </row>
    <row r="2" spans="1:7" ht="18" x14ac:dyDescent="0.2">
      <c r="A2" s="31"/>
      <c r="B2" s="32"/>
      <c r="C2" s="32"/>
      <c r="D2" s="32"/>
    </row>
    <row r="3" spans="1:7" x14ac:dyDescent="0.2">
      <c r="A3" s="153" t="s">
        <v>56</v>
      </c>
      <c r="B3" s="153"/>
      <c r="C3" s="153"/>
      <c r="D3" s="153"/>
      <c r="E3" s="153"/>
      <c r="F3" s="153"/>
      <c r="G3" s="153"/>
    </row>
    <row r="4" spans="1:7" x14ac:dyDescent="0.2">
      <c r="A4" s="153"/>
      <c r="B4" s="153"/>
      <c r="C4" s="153"/>
      <c r="D4" s="153"/>
      <c r="E4" s="153"/>
      <c r="F4" s="153"/>
      <c r="G4" s="153"/>
    </row>
    <row r="5" spans="1:7" x14ac:dyDescent="0.2">
      <c r="A5" s="153" t="s">
        <v>57</v>
      </c>
      <c r="B5" s="153"/>
      <c r="C5" s="153"/>
      <c r="D5" s="153"/>
      <c r="E5" s="153"/>
      <c r="F5" s="153"/>
      <c r="G5" s="153"/>
    </row>
    <row r="6" spans="1:7" x14ac:dyDescent="0.2">
      <c r="A6" s="153"/>
      <c r="B6" s="153"/>
      <c r="C6" s="153"/>
      <c r="D6" s="153"/>
      <c r="E6" s="153"/>
      <c r="F6" s="153"/>
      <c r="G6" s="153"/>
    </row>
    <row r="8" spans="1:7" x14ac:dyDescent="0.2">
      <c r="A8" s="13" t="s">
        <v>58</v>
      </c>
    </row>
    <row r="9" spans="1:7" ht="17" thickBot="1" x14ac:dyDescent="0.25"/>
    <row r="10" spans="1:7" ht="34" customHeight="1" thickBot="1" x14ac:dyDescent="0.25">
      <c r="A10" s="163" t="s">
        <v>59</v>
      </c>
      <c r="B10" s="164"/>
      <c r="C10" s="164"/>
      <c r="D10" s="164"/>
      <c r="E10" s="165"/>
      <c r="F10" s="163" t="s">
        <v>61</v>
      </c>
      <c r="G10" s="165"/>
    </row>
    <row r="11" spans="1:7" ht="18" thickBot="1" x14ac:dyDescent="0.25">
      <c r="A11" s="166" t="s">
        <v>62</v>
      </c>
      <c r="B11" s="167"/>
      <c r="C11" s="167"/>
      <c r="D11" s="167"/>
      <c r="E11" s="168"/>
      <c r="F11" s="59" t="s">
        <v>117</v>
      </c>
      <c r="G11" s="34">
        <v>55</v>
      </c>
    </row>
    <row r="12" spans="1:7" ht="18" thickBot="1" x14ac:dyDescent="0.25">
      <c r="A12" s="169" t="s">
        <v>63</v>
      </c>
      <c r="B12" s="170"/>
      <c r="C12" s="170"/>
      <c r="D12" s="170"/>
      <c r="E12" s="171"/>
      <c r="F12" s="59" t="s">
        <v>118</v>
      </c>
      <c r="G12" s="34">
        <v>45</v>
      </c>
    </row>
    <row r="13" spans="1:7" ht="16.5" customHeight="1" thickBot="1" x14ac:dyDescent="0.25">
      <c r="A13" s="33" t="s">
        <v>15</v>
      </c>
      <c r="B13" s="163" t="s">
        <v>35</v>
      </c>
      <c r="C13" s="165"/>
      <c r="D13" s="74" t="s">
        <v>119</v>
      </c>
      <c r="E13" s="163" t="s">
        <v>60</v>
      </c>
      <c r="F13" s="164"/>
      <c r="G13" s="165"/>
    </row>
    <row r="14" spans="1:7" ht="32.25" customHeight="1" thickBot="1" x14ac:dyDescent="0.25">
      <c r="A14" s="76" t="s">
        <v>64</v>
      </c>
      <c r="B14" s="151" t="s">
        <v>174</v>
      </c>
      <c r="C14" s="152"/>
      <c r="D14" s="77" t="s">
        <v>131</v>
      </c>
      <c r="E14" s="75" t="s">
        <v>125</v>
      </c>
      <c r="F14" s="112">
        <v>0.4</v>
      </c>
      <c r="G14" s="113"/>
    </row>
    <row r="15" spans="1:7" ht="17" thickBot="1" x14ac:dyDescent="0.25">
      <c r="A15" s="154" t="s">
        <v>65</v>
      </c>
      <c r="B15" s="151" t="s">
        <v>179</v>
      </c>
      <c r="C15" s="152"/>
      <c r="D15" s="157" t="s">
        <v>131</v>
      </c>
      <c r="E15" s="160" t="s">
        <v>126</v>
      </c>
      <c r="F15" s="112"/>
      <c r="G15" s="113"/>
    </row>
    <row r="16" spans="1:7" ht="33.75" customHeight="1" thickBot="1" x14ac:dyDescent="0.25">
      <c r="A16" s="155"/>
      <c r="B16" s="151" t="s">
        <v>175</v>
      </c>
      <c r="C16" s="152"/>
      <c r="D16" s="158"/>
      <c r="E16" s="161"/>
      <c r="F16" s="79"/>
      <c r="G16" s="80"/>
    </row>
    <row r="17" spans="1:7" ht="34" customHeight="1" thickBot="1" x14ac:dyDescent="0.25">
      <c r="A17" s="155"/>
      <c r="B17" s="151" t="s">
        <v>176</v>
      </c>
      <c r="C17" s="152"/>
      <c r="D17" s="158"/>
      <c r="E17" s="161"/>
      <c r="F17" s="116">
        <v>0.2</v>
      </c>
      <c r="G17" s="80"/>
    </row>
    <row r="18" spans="1:7" ht="33" customHeight="1" thickBot="1" x14ac:dyDescent="0.25">
      <c r="A18" s="156"/>
      <c r="B18" s="151" t="s">
        <v>177</v>
      </c>
      <c r="C18" s="152"/>
      <c r="D18" s="159"/>
      <c r="E18" s="162"/>
      <c r="F18" s="114"/>
      <c r="G18" s="115"/>
    </row>
    <row r="19" spans="1:7" ht="31" thickBot="1" x14ac:dyDescent="0.25">
      <c r="A19" s="78" t="s">
        <v>66</v>
      </c>
      <c r="B19" s="151" t="s">
        <v>178</v>
      </c>
      <c r="C19" s="152"/>
      <c r="D19" s="77" t="s">
        <v>131</v>
      </c>
      <c r="E19" s="75" t="s">
        <v>120</v>
      </c>
      <c r="F19" s="114">
        <v>0.4</v>
      </c>
      <c r="G19" s="115"/>
    </row>
    <row r="20" spans="1:7" x14ac:dyDescent="0.2">
      <c r="A20" s="62"/>
      <c r="B20" s="60"/>
      <c r="C20" s="60"/>
      <c r="D20" s="63"/>
      <c r="E20" s="63"/>
      <c r="F20" s="64"/>
      <c r="G20" s="64"/>
    </row>
    <row r="21" spans="1:7" x14ac:dyDescent="0.2">
      <c r="A21" s="172" t="s">
        <v>67</v>
      </c>
      <c r="B21" s="172"/>
      <c r="C21" s="172"/>
      <c r="D21" s="172"/>
      <c r="E21" s="172"/>
      <c r="F21" s="172"/>
      <c r="G21" s="41"/>
    </row>
    <row r="22" spans="1:7" x14ac:dyDescent="0.2">
      <c r="A22" s="41"/>
      <c r="B22" s="41"/>
      <c r="C22" s="41"/>
      <c r="D22" s="41"/>
      <c r="E22" s="41"/>
      <c r="F22" s="41"/>
      <c r="G22" s="41"/>
    </row>
    <row r="23" spans="1:7" ht="15.75" customHeight="1" x14ac:dyDescent="0.2">
      <c r="A23" s="153" t="s">
        <v>129</v>
      </c>
      <c r="B23" s="153"/>
      <c r="C23" s="153"/>
      <c r="D23" s="153"/>
      <c r="E23" s="153"/>
      <c r="F23" s="153"/>
      <c r="G23" s="153"/>
    </row>
    <row r="24" spans="1:7" ht="17" x14ac:dyDescent="0.2">
      <c r="A24" s="41"/>
      <c r="B24" s="41"/>
      <c r="C24" s="41" t="s">
        <v>86</v>
      </c>
      <c r="D24" s="41"/>
      <c r="E24" s="41"/>
      <c r="F24" s="41"/>
      <c r="G24" s="41"/>
    </row>
    <row r="25" spans="1:7" x14ac:dyDescent="0.2">
      <c r="A25" s="41"/>
      <c r="B25" s="41"/>
      <c r="C25" s="41"/>
      <c r="D25" s="41"/>
      <c r="E25" s="41"/>
      <c r="F25" s="41"/>
      <c r="G25" s="41"/>
    </row>
    <row r="26" spans="1:7" ht="15.75" customHeight="1" x14ac:dyDescent="0.2">
      <c r="A26" s="153" t="s">
        <v>70</v>
      </c>
      <c r="B26" s="153"/>
      <c r="C26" s="153"/>
      <c r="D26" s="153"/>
      <c r="E26" s="153"/>
      <c r="F26" s="153"/>
      <c r="G26" s="153"/>
    </row>
    <row r="27" spans="1:7" x14ac:dyDescent="0.2">
      <c r="A27" s="153"/>
      <c r="B27" s="153"/>
      <c r="C27" s="153"/>
      <c r="D27" s="153"/>
      <c r="E27" s="153"/>
      <c r="F27" s="153"/>
      <c r="G27" s="153"/>
    </row>
    <row r="28" spans="1:7" x14ac:dyDescent="0.2">
      <c r="A28" s="41"/>
      <c r="B28" s="41"/>
      <c r="C28" s="41"/>
      <c r="D28" s="41"/>
      <c r="E28" s="41"/>
      <c r="F28" s="41"/>
      <c r="G28" s="41"/>
    </row>
    <row r="29" spans="1:7" x14ac:dyDescent="0.2">
      <c r="A29" s="41"/>
      <c r="B29" s="41"/>
      <c r="C29" s="41"/>
      <c r="D29" s="41"/>
      <c r="E29" s="41"/>
      <c r="F29" s="41"/>
      <c r="G29" s="41"/>
    </row>
    <row r="30" spans="1:7" x14ac:dyDescent="0.2">
      <c r="A30" s="41"/>
      <c r="B30" s="41"/>
      <c r="C30" s="41"/>
      <c r="D30" s="41"/>
      <c r="E30" s="41"/>
      <c r="F30" s="41"/>
      <c r="G30" s="41"/>
    </row>
    <row r="31" spans="1:7" x14ac:dyDescent="0.2">
      <c r="A31" s="153" t="s">
        <v>180</v>
      </c>
      <c r="B31" s="153"/>
      <c r="C31" s="153"/>
      <c r="D31" s="153"/>
      <c r="E31" s="153"/>
      <c r="F31" s="153"/>
      <c r="G31" s="153"/>
    </row>
    <row r="32" spans="1:7" ht="16" customHeight="1" x14ac:dyDescent="0.2">
      <c r="A32" s="153" t="s">
        <v>181</v>
      </c>
      <c r="B32" s="153"/>
      <c r="C32" s="153"/>
      <c r="D32" s="153"/>
      <c r="E32" s="153"/>
      <c r="F32" s="153"/>
      <c r="G32" s="153"/>
    </row>
    <row r="33" spans="1:7" x14ac:dyDescent="0.2">
      <c r="A33" s="153"/>
      <c r="B33" s="153"/>
      <c r="C33" s="153"/>
      <c r="D33" s="153"/>
      <c r="E33" s="153"/>
      <c r="F33" s="153"/>
      <c r="G33" s="153"/>
    </row>
    <row r="34" spans="1:7" x14ac:dyDescent="0.2">
      <c r="A34" s="94"/>
      <c r="B34" s="94"/>
      <c r="C34" s="94"/>
      <c r="D34" s="94"/>
      <c r="E34" s="94"/>
      <c r="F34" s="94"/>
      <c r="G34" s="94"/>
    </row>
    <row r="35" spans="1:7" ht="15.75" customHeight="1" x14ac:dyDescent="0.2">
      <c r="A35" s="153" t="s">
        <v>68</v>
      </c>
      <c r="B35" s="153"/>
      <c r="C35" s="153"/>
      <c r="D35" s="153"/>
      <c r="E35" s="153"/>
      <c r="F35" s="153"/>
      <c r="G35" s="153"/>
    </row>
    <row r="36" spans="1:7" x14ac:dyDescent="0.2">
      <c r="A36" s="153"/>
      <c r="B36" s="153"/>
      <c r="C36" s="153"/>
      <c r="D36" s="153"/>
      <c r="E36" s="153"/>
      <c r="F36" s="153"/>
      <c r="G36" s="153"/>
    </row>
    <row r="37" spans="1:7" x14ac:dyDescent="0.2">
      <c r="A37" s="41"/>
      <c r="B37" s="41"/>
      <c r="C37" s="41"/>
      <c r="D37" s="41"/>
      <c r="E37" s="41"/>
      <c r="F37" s="41"/>
    </row>
    <row r="38" spans="1:7" x14ac:dyDescent="0.2">
      <c r="A38" s="41"/>
      <c r="B38" s="41"/>
      <c r="C38" s="41"/>
      <c r="D38" s="41"/>
      <c r="E38" s="41"/>
      <c r="F38" s="41"/>
    </row>
    <row r="39" spans="1:7" x14ac:dyDescent="0.2">
      <c r="A39" s="41"/>
      <c r="B39" s="41"/>
      <c r="C39" s="41"/>
      <c r="D39" s="41"/>
      <c r="E39" s="41"/>
      <c r="F39" s="41"/>
    </row>
    <row r="40" spans="1:7" x14ac:dyDescent="0.2">
      <c r="A40" s="41"/>
      <c r="B40" s="41"/>
      <c r="C40" s="41"/>
      <c r="D40" s="41"/>
      <c r="E40" s="41"/>
      <c r="F40" s="41"/>
    </row>
  </sheetData>
  <mergeCells count="23">
    <mergeCell ref="A35:G36"/>
    <mergeCell ref="A3:G4"/>
    <mergeCell ref="A5:G6"/>
    <mergeCell ref="A23:G23"/>
    <mergeCell ref="A26:G27"/>
    <mergeCell ref="E13:G13"/>
    <mergeCell ref="B13:C13"/>
    <mergeCell ref="A10:E10"/>
    <mergeCell ref="F10:G10"/>
    <mergeCell ref="A11:E11"/>
    <mergeCell ref="A12:E12"/>
    <mergeCell ref="A21:F21"/>
    <mergeCell ref="B14:C14"/>
    <mergeCell ref="B15:C15"/>
    <mergeCell ref="B17:C17"/>
    <mergeCell ref="B18:C18"/>
    <mergeCell ref="B16:C16"/>
    <mergeCell ref="B19:C19"/>
    <mergeCell ref="A31:G31"/>
    <mergeCell ref="A32:G33"/>
    <mergeCell ref="A15:A18"/>
    <mergeCell ref="D15:D18"/>
    <mergeCell ref="E15:E18"/>
  </mergeCells>
  <phoneticPr fontId="28" type="noConversion"/>
  <dataValidations count="1">
    <dataValidation allowBlank="1" prompt="Pasirinkti parametro vertę: yra / nėra" sqref="F14:F16" xr:uid="{3B7AF67B-0F73-43F9-92B6-50CF026164DD}"/>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Z300"/>
  <sheetViews>
    <sheetView zoomScale="134" workbookViewId="0">
      <selection activeCell="N36" sqref="N36"/>
    </sheetView>
  </sheetViews>
  <sheetFormatPr baseColWidth="10" defaultColWidth="8.83203125" defaultRowHeight="15" x14ac:dyDescent="0.2"/>
  <cols>
    <col min="4" max="4" width="18.6640625" customWidth="1"/>
    <col min="7" max="7" width="11.83203125" customWidth="1"/>
    <col min="10" max="10" width="9.83203125" customWidth="1"/>
    <col min="11" max="11" width="12.5" customWidth="1"/>
    <col min="27" max="16384" width="8.83203125" style="95"/>
  </cols>
  <sheetData>
    <row r="1" spans="1:26" ht="16" x14ac:dyDescent="0.2">
      <c r="A1" s="1"/>
      <c r="B1" s="1"/>
      <c r="C1" s="1"/>
      <c r="D1" s="1"/>
      <c r="E1" s="1"/>
      <c r="F1" s="1"/>
      <c r="G1" s="1"/>
      <c r="H1" s="1"/>
      <c r="I1" s="1"/>
      <c r="J1" s="1"/>
      <c r="K1" s="1"/>
      <c r="L1" s="1"/>
      <c r="M1" s="1"/>
      <c r="N1" s="1"/>
      <c r="O1" s="1"/>
      <c r="P1" s="1"/>
      <c r="Q1" s="1"/>
      <c r="R1" s="1"/>
      <c r="S1" s="1"/>
      <c r="T1" s="3"/>
      <c r="U1" s="3"/>
      <c r="V1" s="3"/>
      <c r="W1" s="3"/>
      <c r="X1" s="3"/>
      <c r="Y1" s="3"/>
      <c r="Z1" s="3"/>
    </row>
    <row r="2" spans="1:26" ht="16" x14ac:dyDescent="0.2">
      <c r="A2" s="173" t="s">
        <v>17</v>
      </c>
      <c r="B2" s="173"/>
      <c r="C2" s="173"/>
      <c r="D2" s="173"/>
      <c r="E2" s="173"/>
      <c r="F2" s="173"/>
      <c r="G2" s="173"/>
      <c r="H2" s="173"/>
      <c r="I2" s="173"/>
      <c r="J2" s="173"/>
      <c r="K2" s="174"/>
      <c r="L2" s="1"/>
      <c r="M2" s="1"/>
      <c r="N2" s="1"/>
      <c r="O2" s="1"/>
      <c r="P2" s="1"/>
      <c r="Q2" s="1"/>
      <c r="R2" s="1"/>
      <c r="S2" s="1"/>
      <c r="T2" s="3"/>
      <c r="U2" s="3"/>
      <c r="V2" s="3"/>
      <c r="W2" s="3"/>
      <c r="X2" s="3"/>
      <c r="Y2" s="3"/>
      <c r="Z2" s="3"/>
    </row>
    <row r="3" spans="1:26" ht="16" x14ac:dyDescent="0.2">
      <c r="A3" s="173"/>
      <c r="B3" s="173"/>
      <c r="C3" s="173"/>
      <c r="D3" s="173"/>
      <c r="E3" s="173"/>
      <c r="F3" s="173"/>
      <c r="G3" s="173"/>
      <c r="H3" s="173"/>
      <c r="I3" s="173"/>
      <c r="J3" s="173"/>
      <c r="K3" s="174"/>
      <c r="L3" s="1"/>
      <c r="M3" s="1"/>
      <c r="N3" s="1"/>
      <c r="O3" s="1"/>
      <c r="P3" s="1"/>
      <c r="Q3" s="1"/>
      <c r="R3" s="1"/>
      <c r="S3" s="1"/>
      <c r="T3" s="3"/>
      <c r="U3" s="3"/>
      <c r="V3" s="3"/>
      <c r="W3" s="3"/>
      <c r="X3" s="3"/>
      <c r="Y3" s="3"/>
      <c r="Z3" s="3"/>
    </row>
    <row r="4" spans="1:26" ht="17" thickBot="1" x14ac:dyDescent="0.25">
      <c r="A4" s="4"/>
      <c r="B4" s="4"/>
      <c r="C4" s="4"/>
      <c r="D4" s="4"/>
      <c r="E4" s="4"/>
      <c r="F4" s="4"/>
      <c r="G4" s="4"/>
      <c r="H4" s="4"/>
      <c r="I4" s="4"/>
      <c r="J4" s="4"/>
      <c r="K4" s="1"/>
      <c r="L4" s="1"/>
      <c r="M4" s="1"/>
      <c r="N4" s="1"/>
      <c r="O4" s="1"/>
      <c r="P4" s="1"/>
      <c r="Q4" s="1"/>
      <c r="R4" s="1"/>
      <c r="S4" s="1"/>
      <c r="T4" s="3"/>
      <c r="U4" s="3"/>
      <c r="V4" s="3"/>
      <c r="W4" s="3"/>
      <c r="X4" s="3"/>
      <c r="Y4" s="3"/>
      <c r="Z4" s="3"/>
    </row>
    <row r="5" spans="1:26" ht="65" customHeight="1" x14ac:dyDescent="0.2">
      <c r="A5" s="175" t="s">
        <v>18</v>
      </c>
      <c r="B5" s="176"/>
      <c r="C5" s="176" t="s">
        <v>19</v>
      </c>
      <c r="D5" s="176"/>
      <c r="E5" s="176"/>
      <c r="F5" s="176" t="s">
        <v>20</v>
      </c>
      <c r="G5" s="176"/>
      <c r="H5" s="176"/>
      <c r="I5" s="176" t="s">
        <v>21</v>
      </c>
      <c r="J5" s="177"/>
      <c r="K5" s="5" t="s">
        <v>22</v>
      </c>
      <c r="L5" s="1"/>
      <c r="M5" s="1"/>
      <c r="N5" s="1"/>
      <c r="O5" s="1"/>
      <c r="P5" s="1"/>
      <c r="Q5" s="1"/>
      <c r="R5" s="1"/>
      <c r="S5" s="1"/>
      <c r="T5" s="3"/>
      <c r="U5" s="3"/>
      <c r="V5" s="3"/>
      <c r="W5" s="3"/>
      <c r="X5" s="3"/>
      <c r="Y5" s="3"/>
      <c r="Z5" s="3"/>
    </row>
    <row r="6" spans="1:26" ht="16" x14ac:dyDescent="0.2">
      <c r="A6" s="178"/>
      <c r="B6" s="179"/>
      <c r="C6" s="180"/>
      <c r="D6" s="179"/>
      <c r="E6" s="179"/>
      <c r="F6" s="180"/>
      <c r="G6" s="179"/>
      <c r="H6" s="179"/>
      <c r="I6" s="180"/>
      <c r="J6" s="179"/>
      <c r="K6" s="6"/>
      <c r="L6" s="1"/>
      <c r="M6" s="1"/>
      <c r="N6" s="1"/>
      <c r="O6" s="1"/>
      <c r="P6" s="1"/>
      <c r="Q6" s="1"/>
      <c r="R6" s="1"/>
      <c r="S6" s="1"/>
      <c r="T6" s="3"/>
      <c r="U6" s="3"/>
      <c r="V6" s="3"/>
      <c r="W6" s="3"/>
      <c r="X6" s="3"/>
      <c r="Y6" s="3"/>
      <c r="Z6" s="3"/>
    </row>
    <row r="7" spans="1:26" ht="16" x14ac:dyDescent="0.2">
      <c r="A7" s="178"/>
      <c r="B7" s="179"/>
      <c r="C7" s="180"/>
      <c r="D7" s="179"/>
      <c r="E7" s="179"/>
      <c r="F7" s="180"/>
      <c r="G7" s="179"/>
      <c r="H7" s="179"/>
      <c r="I7" s="180"/>
      <c r="J7" s="179"/>
      <c r="K7" s="6"/>
      <c r="L7" s="1"/>
      <c r="M7" s="1"/>
      <c r="N7" s="1"/>
      <c r="O7" s="1"/>
      <c r="P7" s="1"/>
      <c r="Q7" s="1"/>
      <c r="R7" s="1"/>
      <c r="S7" s="1"/>
      <c r="T7" s="3"/>
      <c r="U7" s="3"/>
      <c r="V7" s="3"/>
      <c r="W7" s="3"/>
      <c r="X7" s="3"/>
      <c r="Y7" s="3"/>
      <c r="Z7" s="3"/>
    </row>
    <row r="8" spans="1:26" ht="16" x14ac:dyDescent="0.2">
      <c r="A8" s="178"/>
      <c r="B8" s="179"/>
      <c r="C8" s="180"/>
      <c r="D8" s="179"/>
      <c r="E8" s="179"/>
      <c r="F8" s="180"/>
      <c r="G8" s="179"/>
      <c r="H8" s="179"/>
      <c r="I8" s="180"/>
      <c r="J8" s="179"/>
      <c r="K8" s="6"/>
      <c r="L8" s="1"/>
      <c r="M8" s="1"/>
      <c r="N8" s="1"/>
      <c r="O8" s="1"/>
      <c r="P8" s="1"/>
      <c r="Q8" s="1"/>
      <c r="R8" s="1"/>
      <c r="S8" s="1"/>
      <c r="T8" s="3"/>
      <c r="U8" s="3"/>
      <c r="V8" s="3"/>
      <c r="W8" s="3"/>
      <c r="X8" s="3"/>
      <c r="Y8" s="3"/>
      <c r="Z8" s="3"/>
    </row>
    <row r="9" spans="1:26" ht="16" x14ac:dyDescent="0.2">
      <c r="A9" s="178"/>
      <c r="B9" s="179"/>
      <c r="C9" s="180"/>
      <c r="D9" s="179"/>
      <c r="E9" s="179"/>
      <c r="F9" s="180"/>
      <c r="G9" s="179"/>
      <c r="H9" s="179"/>
      <c r="I9" s="180"/>
      <c r="J9" s="179"/>
      <c r="K9" s="6"/>
      <c r="L9" s="1"/>
      <c r="M9" s="1"/>
      <c r="N9" s="1"/>
      <c r="O9" s="1"/>
      <c r="P9" s="1"/>
      <c r="Q9" s="1"/>
      <c r="R9" s="1"/>
      <c r="S9" s="1"/>
      <c r="T9" s="3"/>
      <c r="U9" s="3"/>
      <c r="V9" s="3"/>
      <c r="W9" s="3"/>
      <c r="X9" s="3"/>
      <c r="Y9" s="3"/>
      <c r="Z9" s="3"/>
    </row>
    <row r="10" spans="1:26" ht="16" x14ac:dyDescent="0.2">
      <c r="A10" s="178"/>
      <c r="B10" s="179"/>
      <c r="C10" s="180"/>
      <c r="D10" s="179"/>
      <c r="E10" s="179"/>
      <c r="F10" s="180"/>
      <c r="G10" s="179"/>
      <c r="H10" s="179"/>
      <c r="I10" s="180"/>
      <c r="J10" s="179"/>
      <c r="K10" s="6"/>
      <c r="L10" s="1"/>
      <c r="M10" s="1"/>
      <c r="N10" s="1"/>
      <c r="O10" s="1"/>
      <c r="P10" s="1"/>
      <c r="Q10" s="1"/>
      <c r="R10" s="1"/>
      <c r="S10" s="1"/>
      <c r="T10" s="3"/>
      <c r="U10" s="3"/>
      <c r="V10" s="3"/>
      <c r="W10" s="3"/>
      <c r="X10" s="3"/>
      <c r="Y10" s="3"/>
      <c r="Z10" s="3"/>
    </row>
    <row r="11" spans="1:26" ht="16" x14ac:dyDescent="0.2">
      <c r="A11" s="178"/>
      <c r="B11" s="179"/>
      <c r="C11" s="180"/>
      <c r="D11" s="179"/>
      <c r="E11" s="179"/>
      <c r="F11" s="180"/>
      <c r="G11" s="179"/>
      <c r="H11" s="179"/>
      <c r="I11" s="180"/>
      <c r="J11" s="179"/>
      <c r="K11" s="6"/>
      <c r="L11" s="1"/>
      <c r="M11" s="1"/>
      <c r="N11" s="1"/>
      <c r="O11" s="1"/>
      <c r="P11" s="1"/>
      <c r="Q11" s="1"/>
      <c r="R11" s="1"/>
      <c r="S11" s="1"/>
      <c r="T11" s="3"/>
      <c r="U11" s="3"/>
      <c r="V11" s="3"/>
      <c r="W11" s="3"/>
      <c r="X11" s="3"/>
      <c r="Y11" s="3"/>
      <c r="Z11" s="3"/>
    </row>
    <row r="12" spans="1:26" ht="16" x14ac:dyDescent="0.2">
      <c r="A12" s="178"/>
      <c r="B12" s="179"/>
      <c r="C12" s="180"/>
      <c r="D12" s="179"/>
      <c r="E12" s="179"/>
      <c r="F12" s="180"/>
      <c r="G12" s="179"/>
      <c r="H12" s="179"/>
      <c r="I12" s="180"/>
      <c r="J12" s="179"/>
      <c r="K12" s="6"/>
      <c r="L12" s="1"/>
      <c r="M12" s="1"/>
      <c r="N12" s="1"/>
      <c r="O12" s="1"/>
      <c r="P12" s="1"/>
      <c r="Q12" s="1"/>
      <c r="R12" s="1"/>
      <c r="S12" s="1"/>
      <c r="T12" s="3"/>
      <c r="U12" s="3"/>
      <c r="V12" s="3"/>
      <c r="W12" s="3"/>
      <c r="X12" s="3"/>
      <c r="Y12" s="3"/>
      <c r="Z12" s="3"/>
    </row>
    <row r="13" spans="1:26" ht="16" x14ac:dyDescent="0.2">
      <c r="A13" s="178"/>
      <c r="B13" s="179"/>
      <c r="C13" s="180"/>
      <c r="D13" s="179"/>
      <c r="E13" s="179"/>
      <c r="F13" s="180"/>
      <c r="G13" s="179"/>
      <c r="H13" s="179"/>
      <c r="I13" s="180"/>
      <c r="J13" s="179"/>
      <c r="K13" s="6"/>
      <c r="L13" s="1"/>
      <c r="M13" s="1"/>
      <c r="N13" s="1"/>
      <c r="O13" s="1"/>
      <c r="P13" s="1"/>
      <c r="Q13" s="1"/>
      <c r="R13" s="1"/>
      <c r="S13" s="1"/>
      <c r="T13" s="3"/>
      <c r="U13" s="3"/>
      <c r="V13" s="3"/>
      <c r="W13" s="3"/>
      <c r="X13" s="3"/>
      <c r="Y13" s="3"/>
      <c r="Z13" s="3"/>
    </row>
    <row r="14" spans="1:26" ht="16" x14ac:dyDescent="0.2">
      <c r="A14" s="178"/>
      <c r="B14" s="179"/>
      <c r="C14" s="180"/>
      <c r="D14" s="179"/>
      <c r="E14" s="179"/>
      <c r="F14" s="180"/>
      <c r="G14" s="179"/>
      <c r="H14" s="179"/>
      <c r="I14" s="180"/>
      <c r="J14" s="179"/>
      <c r="K14" s="6"/>
      <c r="L14" s="1"/>
      <c r="M14" s="1"/>
      <c r="N14" s="1"/>
      <c r="O14" s="1"/>
      <c r="P14" s="1"/>
      <c r="Q14" s="1"/>
      <c r="R14" s="1"/>
      <c r="S14" s="1"/>
      <c r="T14" s="3"/>
      <c r="U14" s="3"/>
      <c r="V14" s="3"/>
      <c r="W14" s="3"/>
      <c r="X14" s="3"/>
      <c r="Y14" s="3"/>
      <c r="Z14" s="3"/>
    </row>
    <row r="15" spans="1:26" ht="17" thickBot="1" x14ac:dyDescent="0.25">
      <c r="A15" s="181"/>
      <c r="B15" s="182"/>
      <c r="C15" s="183"/>
      <c r="D15" s="182"/>
      <c r="E15" s="182"/>
      <c r="F15" s="183"/>
      <c r="G15" s="182"/>
      <c r="H15" s="182"/>
      <c r="I15" s="183"/>
      <c r="J15" s="182"/>
      <c r="K15" s="7"/>
      <c r="L15" s="1"/>
      <c r="M15" s="1"/>
      <c r="N15" s="1"/>
      <c r="O15" s="1"/>
      <c r="P15" s="1"/>
      <c r="Q15" s="1"/>
      <c r="R15" s="1"/>
      <c r="S15" s="1"/>
      <c r="T15" s="3"/>
      <c r="U15" s="3"/>
      <c r="V15" s="3"/>
      <c r="W15" s="3"/>
      <c r="X15" s="3"/>
      <c r="Y15" s="3"/>
      <c r="Z15" s="3"/>
    </row>
    <row r="16" spans="1:26" ht="16" x14ac:dyDescent="0.2">
      <c r="A16" s="8"/>
      <c r="B16" s="8"/>
      <c r="C16" s="8"/>
      <c r="D16" s="8"/>
      <c r="E16" s="8"/>
      <c r="F16" s="8"/>
      <c r="G16" s="8"/>
      <c r="H16" s="8"/>
      <c r="I16" s="8"/>
      <c r="J16" s="8"/>
      <c r="K16" s="9"/>
      <c r="L16" s="1"/>
      <c r="M16" s="1"/>
      <c r="N16" s="1"/>
      <c r="O16" s="1"/>
      <c r="P16" s="1"/>
      <c r="Q16" s="1"/>
      <c r="R16" s="1"/>
      <c r="S16" s="1"/>
      <c r="T16" s="3"/>
      <c r="U16" s="3"/>
      <c r="V16" s="3"/>
      <c r="W16" s="3"/>
      <c r="X16" s="3"/>
      <c r="Y16" s="3"/>
      <c r="Z16" s="3"/>
    </row>
    <row r="17" spans="1:26" ht="16" x14ac:dyDescent="0.2">
      <c r="A17" s="184" t="s">
        <v>23</v>
      </c>
      <c r="B17" s="184"/>
      <c r="C17" s="184"/>
      <c r="D17" s="184"/>
      <c r="E17" s="184"/>
      <c r="F17" s="184"/>
      <c r="G17" s="184"/>
      <c r="H17" s="184"/>
      <c r="I17" s="184"/>
      <c r="J17" s="184"/>
      <c r="K17" s="184"/>
      <c r="L17" s="1"/>
      <c r="M17" s="1"/>
      <c r="N17" s="1"/>
      <c r="O17" s="1"/>
      <c r="P17" s="1"/>
      <c r="Q17" s="1"/>
      <c r="R17" s="1"/>
      <c r="S17" s="1"/>
      <c r="T17" s="3"/>
      <c r="U17" s="3"/>
      <c r="V17" s="3"/>
      <c r="W17" s="3"/>
      <c r="X17" s="3"/>
      <c r="Y17" s="3"/>
      <c r="Z17" s="3"/>
    </row>
    <row r="18" spans="1:26" ht="17" thickBot="1" x14ac:dyDescent="0.25">
      <c r="A18" s="8"/>
      <c r="B18" s="8"/>
      <c r="C18" s="8"/>
      <c r="D18" s="8"/>
      <c r="E18" s="8"/>
      <c r="F18" s="8"/>
      <c r="G18" s="8"/>
      <c r="H18" s="8"/>
      <c r="I18" s="8"/>
      <c r="J18" s="8"/>
      <c r="K18" s="9"/>
      <c r="L18" s="1"/>
      <c r="M18" s="1"/>
      <c r="N18" s="1"/>
      <c r="O18" s="1"/>
      <c r="P18" s="1"/>
      <c r="Q18" s="1"/>
      <c r="R18" s="1"/>
      <c r="S18" s="1"/>
      <c r="T18" s="3"/>
      <c r="U18" s="3"/>
      <c r="V18" s="3"/>
      <c r="W18" s="3"/>
      <c r="X18" s="3"/>
      <c r="Y18" s="3"/>
      <c r="Z18" s="3"/>
    </row>
    <row r="19" spans="1:26" ht="82" customHeight="1" x14ac:dyDescent="0.2">
      <c r="A19" s="185" t="s">
        <v>16</v>
      </c>
      <c r="B19" s="186"/>
      <c r="C19" s="177" t="s">
        <v>19</v>
      </c>
      <c r="D19" s="187"/>
      <c r="E19" s="186"/>
      <c r="F19" s="177" t="s">
        <v>24</v>
      </c>
      <c r="G19" s="187"/>
      <c r="H19" s="186"/>
      <c r="I19" s="177" t="s">
        <v>21</v>
      </c>
      <c r="J19" s="188"/>
      <c r="K19" s="9"/>
      <c r="L19" s="1"/>
      <c r="M19" s="1"/>
      <c r="N19" s="1"/>
      <c r="O19" s="1"/>
      <c r="P19" s="1"/>
      <c r="Q19" s="1"/>
      <c r="R19" s="1"/>
      <c r="S19" s="1"/>
      <c r="T19" s="3"/>
      <c r="U19" s="3"/>
      <c r="V19" s="3"/>
      <c r="W19" s="3"/>
      <c r="X19" s="3"/>
      <c r="Y19" s="3"/>
      <c r="Z19" s="3"/>
    </row>
    <row r="20" spans="1:26" ht="16" x14ac:dyDescent="0.2">
      <c r="A20" s="189"/>
      <c r="B20" s="190"/>
      <c r="C20" s="191"/>
      <c r="D20" s="192"/>
      <c r="E20" s="190"/>
      <c r="F20" s="191"/>
      <c r="G20" s="192"/>
      <c r="H20" s="190"/>
      <c r="I20" s="191"/>
      <c r="J20" s="193"/>
      <c r="K20" s="9"/>
      <c r="L20" s="1"/>
      <c r="M20" s="1"/>
      <c r="N20" s="1"/>
      <c r="O20" s="1"/>
      <c r="P20" s="1"/>
      <c r="Q20" s="1"/>
      <c r="R20" s="1"/>
      <c r="S20" s="1"/>
      <c r="T20" s="3"/>
      <c r="U20" s="3"/>
      <c r="V20" s="3"/>
      <c r="W20" s="3"/>
      <c r="X20" s="3"/>
      <c r="Y20" s="3"/>
      <c r="Z20" s="3"/>
    </row>
    <row r="21" spans="1:26" ht="16" x14ac:dyDescent="0.2">
      <c r="A21" s="189"/>
      <c r="B21" s="190"/>
      <c r="C21" s="191"/>
      <c r="D21" s="192"/>
      <c r="E21" s="190"/>
      <c r="F21" s="191"/>
      <c r="G21" s="192"/>
      <c r="H21" s="190"/>
      <c r="I21" s="191"/>
      <c r="J21" s="193"/>
      <c r="K21" s="9"/>
      <c r="L21" s="1"/>
      <c r="M21" s="1"/>
      <c r="N21" s="1"/>
      <c r="O21" s="1"/>
      <c r="P21" s="1"/>
      <c r="Q21" s="1"/>
      <c r="R21" s="1"/>
      <c r="S21" s="1"/>
      <c r="T21" s="3"/>
      <c r="U21" s="3"/>
      <c r="V21" s="3"/>
      <c r="W21" s="3"/>
      <c r="X21" s="3"/>
      <c r="Y21" s="3"/>
      <c r="Z21" s="3"/>
    </row>
    <row r="22" spans="1:26" ht="16" x14ac:dyDescent="0.2">
      <c r="A22" s="189"/>
      <c r="B22" s="190"/>
      <c r="C22" s="191"/>
      <c r="D22" s="192"/>
      <c r="E22" s="190"/>
      <c r="F22" s="191"/>
      <c r="G22" s="192"/>
      <c r="H22" s="190"/>
      <c r="I22" s="191"/>
      <c r="J22" s="193"/>
      <c r="K22" s="9"/>
      <c r="L22" s="1"/>
      <c r="M22" s="1"/>
      <c r="N22" s="1"/>
      <c r="O22" s="1"/>
      <c r="P22" s="1"/>
      <c r="Q22" s="1"/>
      <c r="R22" s="1"/>
      <c r="S22" s="1"/>
      <c r="T22" s="3"/>
      <c r="U22" s="3"/>
      <c r="V22" s="3"/>
      <c r="W22" s="3"/>
      <c r="X22" s="3"/>
      <c r="Y22" s="3"/>
      <c r="Z22" s="3"/>
    </row>
    <row r="23" spans="1:26" ht="16" x14ac:dyDescent="0.2">
      <c r="A23" s="189"/>
      <c r="B23" s="190"/>
      <c r="C23" s="191"/>
      <c r="D23" s="192"/>
      <c r="E23" s="190"/>
      <c r="F23" s="191"/>
      <c r="G23" s="192"/>
      <c r="H23" s="190"/>
      <c r="I23" s="191"/>
      <c r="J23" s="193"/>
      <c r="K23" s="9"/>
      <c r="L23" s="1"/>
      <c r="M23" s="1"/>
      <c r="N23" s="1"/>
      <c r="O23" s="1"/>
      <c r="P23" s="1"/>
      <c r="Q23" s="1"/>
      <c r="R23" s="1"/>
      <c r="S23" s="1"/>
      <c r="T23" s="3"/>
      <c r="U23" s="3"/>
      <c r="V23" s="3"/>
      <c r="W23" s="3"/>
      <c r="X23" s="3"/>
      <c r="Y23" s="3"/>
      <c r="Z23" s="3"/>
    </row>
    <row r="24" spans="1:26" ht="16" x14ac:dyDescent="0.2">
      <c r="A24" s="189"/>
      <c r="B24" s="190"/>
      <c r="C24" s="191"/>
      <c r="D24" s="192"/>
      <c r="E24" s="190"/>
      <c r="F24" s="191"/>
      <c r="G24" s="192"/>
      <c r="H24" s="190"/>
      <c r="I24" s="191"/>
      <c r="J24" s="193"/>
      <c r="K24" s="9"/>
      <c r="L24" s="1"/>
      <c r="M24" s="1"/>
      <c r="N24" s="1"/>
      <c r="O24" s="1"/>
      <c r="P24" s="1"/>
      <c r="Q24" s="1"/>
      <c r="R24" s="1"/>
      <c r="S24" s="1"/>
      <c r="T24" s="3"/>
      <c r="U24" s="3"/>
      <c r="V24" s="3"/>
      <c r="W24" s="3"/>
      <c r="X24" s="3"/>
      <c r="Y24" s="3"/>
      <c r="Z24" s="3"/>
    </row>
    <row r="25" spans="1:26" ht="16" x14ac:dyDescent="0.2">
      <c r="A25" s="189"/>
      <c r="B25" s="190"/>
      <c r="C25" s="191"/>
      <c r="D25" s="192"/>
      <c r="E25" s="190"/>
      <c r="F25" s="191"/>
      <c r="G25" s="192"/>
      <c r="H25" s="190"/>
      <c r="I25" s="191"/>
      <c r="J25" s="193"/>
      <c r="K25" s="9"/>
      <c r="L25" s="1"/>
      <c r="M25" s="1"/>
      <c r="N25" s="1"/>
      <c r="O25" s="1"/>
      <c r="P25" s="1"/>
      <c r="Q25" s="1"/>
      <c r="R25" s="1"/>
      <c r="S25" s="1"/>
      <c r="T25" s="3"/>
      <c r="U25" s="3"/>
      <c r="V25" s="3"/>
      <c r="W25" s="3"/>
      <c r="X25" s="3"/>
      <c r="Y25" s="3"/>
      <c r="Z25" s="3"/>
    </row>
    <row r="26" spans="1:26" ht="16" x14ac:dyDescent="0.2">
      <c r="A26" s="189"/>
      <c r="B26" s="190"/>
      <c r="C26" s="191"/>
      <c r="D26" s="192"/>
      <c r="E26" s="190"/>
      <c r="F26" s="191"/>
      <c r="G26" s="192"/>
      <c r="H26" s="190"/>
      <c r="I26" s="191"/>
      <c r="J26" s="193"/>
      <c r="K26" s="9"/>
      <c r="L26" s="1"/>
      <c r="M26" s="1"/>
      <c r="N26" s="1"/>
      <c r="O26" s="1"/>
      <c r="P26" s="1"/>
      <c r="Q26" s="1"/>
      <c r="R26" s="1"/>
      <c r="S26" s="1"/>
      <c r="T26" s="3"/>
      <c r="U26" s="3"/>
      <c r="V26" s="3"/>
      <c r="W26" s="3"/>
      <c r="X26" s="3"/>
      <c r="Y26" s="3"/>
      <c r="Z26" s="3"/>
    </row>
    <row r="27" spans="1:26" ht="16" x14ac:dyDescent="0.2">
      <c r="A27" s="189"/>
      <c r="B27" s="190"/>
      <c r="C27" s="191"/>
      <c r="D27" s="192"/>
      <c r="E27" s="190"/>
      <c r="F27" s="191"/>
      <c r="G27" s="192"/>
      <c r="H27" s="190"/>
      <c r="I27" s="191"/>
      <c r="J27" s="193"/>
      <c r="K27" s="9"/>
      <c r="L27" s="1"/>
      <c r="M27" s="1"/>
      <c r="N27" s="1"/>
      <c r="O27" s="1"/>
      <c r="P27" s="1"/>
      <c r="Q27" s="1"/>
      <c r="R27" s="1"/>
      <c r="S27" s="1"/>
      <c r="T27" s="3"/>
      <c r="U27" s="3"/>
      <c r="V27" s="3"/>
      <c r="W27" s="3"/>
      <c r="X27" s="3"/>
      <c r="Y27" s="3"/>
      <c r="Z27" s="3"/>
    </row>
    <row r="28" spans="1:26" ht="16" x14ac:dyDescent="0.2">
      <c r="A28" s="189"/>
      <c r="B28" s="190"/>
      <c r="C28" s="191"/>
      <c r="D28" s="192"/>
      <c r="E28" s="190"/>
      <c r="F28" s="191"/>
      <c r="G28" s="192"/>
      <c r="H28" s="190"/>
      <c r="I28" s="191"/>
      <c r="J28" s="193"/>
      <c r="K28" s="9"/>
      <c r="L28" s="1"/>
      <c r="M28" s="1"/>
      <c r="N28" s="1"/>
      <c r="O28" s="1"/>
      <c r="P28" s="1"/>
      <c r="Q28" s="1"/>
      <c r="R28" s="1"/>
      <c r="S28" s="1"/>
      <c r="T28" s="3"/>
      <c r="U28" s="3"/>
      <c r="V28" s="3"/>
      <c r="W28" s="3"/>
      <c r="X28" s="3"/>
      <c r="Y28" s="3"/>
      <c r="Z28" s="3"/>
    </row>
    <row r="29" spans="1:26" ht="16" x14ac:dyDescent="0.2">
      <c r="A29" s="189"/>
      <c r="B29" s="190"/>
      <c r="C29" s="191"/>
      <c r="D29" s="192"/>
      <c r="E29" s="190"/>
      <c r="F29" s="191"/>
      <c r="G29" s="192"/>
      <c r="H29" s="190"/>
      <c r="I29" s="191"/>
      <c r="J29" s="193"/>
      <c r="K29" s="9"/>
      <c r="L29" s="1"/>
      <c r="M29" s="1"/>
      <c r="N29" s="1"/>
      <c r="O29" s="1"/>
      <c r="P29" s="1"/>
      <c r="Q29" s="1"/>
      <c r="R29" s="1"/>
      <c r="S29" s="1"/>
      <c r="T29" s="3"/>
      <c r="U29" s="3"/>
      <c r="V29" s="3"/>
      <c r="W29" s="3"/>
      <c r="X29" s="3"/>
      <c r="Y29" s="3"/>
      <c r="Z29" s="3"/>
    </row>
    <row r="30" spans="1:26"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row>
    <row r="31" spans="1:26" ht="16" x14ac:dyDescent="0.2">
      <c r="A31" s="194"/>
      <c r="B31" s="194"/>
      <c r="C31" s="194"/>
      <c r="D31" s="194"/>
      <c r="E31" s="194"/>
      <c r="F31" s="194"/>
      <c r="G31" s="194"/>
      <c r="H31" s="194"/>
      <c r="I31" s="194"/>
      <c r="J31" s="194"/>
      <c r="K31" s="1"/>
      <c r="L31" s="1"/>
      <c r="M31" s="1"/>
      <c r="N31" s="1"/>
      <c r="O31" s="1"/>
      <c r="P31" s="1"/>
      <c r="Q31" s="1"/>
      <c r="R31" s="1"/>
      <c r="S31" s="1"/>
      <c r="T31" s="3"/>
      <c r="U31" s="3"/>
      <c r="V31" s="3"/>
      <c r="W31" s="3"/>
      <c r="X31" s="3"/>
      <c r="Y31" s="3"/>
      <c r="Z31" s="3"/>
    </row>
    <row r="32" spans="1:26"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row>
    <row r="33" spans="1:26" ht="15.75" customHeight="1" x14ac:dyDescent="0.2">
      <c r="A33" s="28" t="s">
        <v>42</v>
      </c>
      <c r="B33" s="27"/>
      <c r="C33" s="27"/>
      <c r="D33" s="27"/>
      <c r="E33" s="27"/>
      <c r="F33" s="27"/>
      <c r="G33" s="27"/>
      <c r="H33" s="27"/>
      <c r="I33" s="27"/>
      <c r="J33" s="27"/>
      <c r="K33" s="1"/>
      <c r="L33" s="1"/>
      <c r="M33" s="1"/>
      <c r="N33" s="1"/>
      <c r="O33" s="1"/>
      <c r="P33" s="1"/>
      <c r="Q33" s="1"/>
      <c r="R33" s="1"/>
      <c r="S33" s="1"/>
      <c r="T33" s="3"/>
      <c r="U33" s="3"/>
      <c r="V33" s="3"/>
      <c r="W33" s="3"/>
      <c r="X33" s="3"/>
      <c r="Y33" s="3"/>
      <c r="Z33" s="3"/>
    </row>
    <row r="34" spans="1:26"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row>
    <row r="35" spans="1:26" ht="33.75" customHeight="1" x14ac:dyDescent="0.2">
      <c r="A35" s="10" t="s">
        <v>15</v>
      </c>
      <c r="B35" s="187" t="s">
        <v>25</v>
      </c>
      <c r="C35" s="187"/>
      <c r="D35" s="187"/>
      <c r="E35" s="187"/>
      <c r="F35" s="187"/>
      <c r="G35" s="186"/>
      <c r="H35" s="187" t="s">
        <v>43</v>
      </c>
      <c r="I35" s="187"/>
      <c r="J35" s="188"/>
      <c r="K35" s="1"/>
      <c r="L35" s="1"/>
      <c r="M35" s="1"/>
      <c r="N35" s="1"/>
      <c r="O35" s="1"/>
      <c r="P35" s="1"/>
      <c r="Q35" s="1"/>
      <c r="R35" s="1"/>
      <c r="S35" s="1"/>
      <c r="T35" s="3"/>
      <c r="U35" s="3"/>
      <c r="V35" s="3"/>
      <c r="W35" s="3"/>
      <c r="X35" s="3"/>
      <c r="Y35" s="3"/>
      <c r="Z35" s="3"/>
    </row>
    <row r="36" spans="1:26" ht="16" x14ac:dyDescent="0.2">
      <c r="A36" s="25">
        <v>1</v>
      </c>
      <c r="B36" s="195"/>
      <c r="C36" s="196"/>
      <c r="D36" s="196"/>
      <c r="E36" s="196"/>
      <c r="F36" s="196"/>
      <c r="G36" s="197"/>
      <c r="H36" s="198"/>
      <c r="I36" s="192"/>
      <c r="J36" s="193"/>
      <c r="K36" s="1"/>
      <c r="L36" s="1"/>
      <c r="M36" s="1"/>
      <c r="N36" s="1"/>
      <c r="O36" s="1"/>
      <c r="P36" s="1"/>
      <c r="Q36" s="1"/>
      <c r="R36" s="1"/>
      <c r="S36" s="1"/>
      <c r="T36" s="3"/>
      <c r="U36" s="3"/>
      <c r="V36" s="3"/>
      <c r="W36" s="3"/>
      <c r="X36" s="3"/>
      <c r="Y36" s="3"/>
      <c r="Z36" s="3"/>
    </row>
    <row r="37" spans="1:26" ht="16" x14ac:dyDescent="0.2">
      <c r="A37" s="25">
        <v>2</v>
      </c>
      <c r="B37" s="195"/>
      <c r="C37" s="196"/>
      <c r="D37" s="196"/>
      <c r="E37" s="196"/>
      <c r="F37" s="196"/>
      <c r="G37" s="197"/>
      <c r="H37" s="198"/>
      <c r="I37" s="192"/>
      <c r="J37" s="193"/>
      <c r="K37" s="1"/>
      <c r="L37" s="1"/>
      <c r="M37" s="1"/>
      <c r="N37" s="1"/>
      <c r="O37" s="1"/>
      <c r="P37" s="1"/>
      <c r="Q37" s="1"/>
      <c r="R37" s="1"/>
      <c r="S37" s="1"/>
      <c r="T37" s="3"/>
      <c r="U37" s="3"/>
      <c r="V37" s="3"/>
      <c r="W37" s="3"/>
      <c r="X37" s="3"/>
      <c r="Y37" s="3"/>
      <c r="Z37" s="3"/>
    </row>
    <row r="38" spans="1:26" ht="51.75" customHeight="1" x14ac:dyDescent="0.2">
      <c r="A38" s="25">
        <v>3</v>
      </c>
      <c r="B38" s="195"/>
      <c r="C38" s="196"/>
      <c r="D38" s="196"/>
      <c r="E38" s="196"/>
      <c r="F38" s="196"/>
      <c r="G38" s="197"/>
      <c r="H38" s="191"/>
      <c r="I38" s="198"/>
      <c r="J38" s="205"/>
      <c r="K38" s="1"/>
      <c r="L38" s="1"/>
      <c r="M38" s="1"/>
      <c r="N38" s="1"/>
      <c r="O38" s="1"/>
      <c r="P38" s="1"/>
      <c r="Q38" s="1"/>
      <c r="R38" s="1"/>
      <c r="S38" s="1"/>
      <c r="T38" s="3"/>
      <c r="U38" s="3"/>
      <c r="V38" s="3"/>
      <c r="W38" s="3"/>
      <c r="X38" s="3"/>
      <c r="Y38" s="3"/>
      <c r="Z38" s="3"/>
    </row>
    <row r="39" spans="1:26" ht="32.25" customHeight="1" x14ac:dyDescent="0.2">
      <c r="A39" s="25">
        <v>4</v>
      </c>
      <c r="B39" s="195"/>
      <c r="C39" s="196"/>
      <c r="D39" s="196"/>
      <c r="E39" s="196"/>
      <c r="F39" s="196"/>
      <c r="G39" s="197"/>
      <c r="H39" s="198"/>
      <c r="I39" s="192"/>
      <c r="J39" s="193"/>
      <c r="K39" s="1"/>
      <c r="L39" s="1"/>
      <c r="M39" s="1"/>
      <c r="N39" s="1"/>
      <c r="O39" s="1"/>
      <c r="P39" s="1"/>
      <c r="Q39" s="1"/>
      <c r="R39" s="1"/>
      <c r="S39" s="1"/>
      <c r="T39" s="3"/>
      <c r="U39" s="3"/>
      <c r="V39" s="3"/>
      <c r="W39" s="3"/>
      <c r="X39" s="3"/>
      <c r="Y39" s="3"/>
      <c r="Z39" s="3"/>
    </row>
    <row r="40" spans="1:26" ht="16" x14ac:dyDescent="0.2">
      <c r="A40" s="26">
        <v>5</v>
      </c>
      <c r="B40" s="199"/>
      <c r="C40" s="200"/>
      <c r="D40" s="200"/>
      <c r="E40" s="200"/>
      <c r="F40" s="200"/>
      <c r="G40" s="201"/>
      <c r="H40" s="198"/>
      <c r="I40" s="192"/>
      <c r="J40" s="193"/>
      <c r="K40" s="1"/>
      <c r="L40" s="1"/>
      <c r="M40" s="1"/>
      <c r="N40" s="1"/>
      <c r="O40" s="1"/>
      <c r="P40" s="1"/>
      <c r="Q40" s="1"/>
      <c r="R40" s="1"/>
      <c r="S40" s="1"/>
      <c r="T40" s="3"/>
      <c r="U40" s="3"/>
      <c r="V40" s="3"/>
      <c r="W40" s="3"/>
      <c r="X40" s="3"/>
      <c r="Y40" s="3"/>
      <c r="Z40" s="3"/>
    </row>
    <row r="41" spans="1:26" ht="16" x14ac:dyDescent="0.2">
      <c r="A41" s="11"/>
      <c r="B41" s="202"/>
      <c r="C41" s="203"/>
      <c r="D41" s="203"/>
      <c r="E41" s="203"/>
      <c r="F41" s="203"/>
      <c r="G41" s="204"/>
      <c r="H41" s="198"/>
      <c r="I41" s="192"/>
      <c r="J41" s="193"/>
      <c r="K41" s="1"/>
      <c r="L41" s="1"/>
      <c r="M41" s="1"/>
      <c r="N41" s="1"/>
      <c r="O41" s="1"/>
      <c r="P41" s="1"/>
      <c r="Q41" s="1"/>
      <c r="R41" s="1"/>
      <c r="S41" s="1"/>
      <c r="T41" s="3"/>
      <c r="U41" s="3"/>
      <c r="V41" s="3"/>
      <c r="W41" s="3"/>
      <c r="X41" s="3"/>
      <c r="Y41" s="3"/>
      <c r="Z41" s="3"/>
    </row>
    <row r="42" spans="1:26" ht="16" x14ac:dyDescent="0.2">
      <c r="A42" s="11"/>
      <c r="B42" s="202"/>
      <c r="C42" s="203"/>
      <c r="D42" s="203"/>
      <c r="E42" s="203"/>
      <c r="F42" s="203"/>
      <c r="G42" s="204"/>
      <c r="H42" s="198"/>
      <c r="I42" s="192"/>
      <c r="J42" s="193"/>
      <c r="K42" s="1"/>
      <c r="L42" s="1"/>
      <c r="M42" s="1"/>
      <c r="N42" s="1"/>
      <c r="O42" s="1"/>
      <c r="P42" s="1"/>
      <c r="Q42" s="1"/>
      <c r="R42" s="1"/>
      <c r="S42" s="1"/>
      <c r="T42" s="3"/>
      <c r="U42" s="3"/>
      <c r="V42" s="3"/>
      <c r="W42" s="3"/>
      <c r="X42" s="3"/>
      <c r="Y42" s="3"/>
      <c r="Z42" s="3"/>
    </row>
    <row r="43" spans="1:26" ht="16" x14ac:dyDescent="0.2">
      <c r="A43" s="11"/>
      <c r="B43" s="202"/>
      <c r="C43" s="203"/>
      <c r="D43" s="203"/>
      <c r="E43" s="203"/>
      <c r="F43" s="203"/>
      <c r="G43" s="204"/>
      <c r="H43" s="198"/>
      <c r="I43" s="192"/>
      <c r="J43" s="193"/>
      <c r="K43" s="1"/>
      <c r="L43" s="1"/>
      <c r="M43" s="1"/>
      <c r="N43" s="1"/>
      <c r="O43" s="1"/>
      <c r="P43" s="1"/>
      <c r="Q43" s="1"/>
      <c r="R43" s="1"/>
      <c r="S43" s="1"/>
      <c r="T43" s="3"/>
      <c r="U43" s="3"/>
      <c r="V43" s="3"/>
      <c r="W43" s="3"/>
      <c r="X43" s="3"/>
      <c r="Y43" s="3"/>
      <c r="Z43" s="3"/>
    </row>
    <row r="44" spans="1:26" ht="16" x14ac:dyDescent="0.2">
      <c r="A44" s="11"/>
      <c r="B44" s="202"/>
      <c r="C44" s="203"/>
      <c r="D44" s="203"/>
      <c r="E44" s="203"/>
      <c r="F44" s="203"/>
      <c r="G44" s="204"/>
      <c r="H44" s="198"/>
      <c r="I44" s="192"/>
      <c r="J44" s="193"/>
      <c r="K44" s="1"/>
      <c r="L44" s="1"/>
      <c r="M44" s="1"/>
      <c r="N44" s="1"/>
      <c r="O44" s="1"/>
      <c r="P44" s="1"/>
      <c r="Q44" s="1"/>
      <c r="R44" s="1"/>
      <c r="S44" s="1"/>
      <c r="T44" s="3"/>
      <c r="U44" s="3"/>
      <c r="V44" s="3"/>
      <c r="W44" s="3"/>
      <c r="X44" s="3"/>
      <c r="Y44" s="3"/>
      <c r="Z44" s="3"/>
    </row>
    <row r="45" spans="1:26" ht="16" x14ac:dyDescent="0.2">
      <c r="A45" s="11"/>
      <c r="B45" s="202"/>
      <c r="C45" s="203"/>
      <c r="D45" s="203"/>
      <c r="E45" s="203"/>
      <c r="F45" s="203"/>
      <c r="G45" s="204"/>
      <c r="H45" s="198"/>
      <c r="I45" s="192"/>
      <c r="J45" s="193"/>
      <c r="K45" s="1"/>
      <c r="L45" s="1"/>
      <c r="M45" s="1"/>
      <c r="N45" s="1"/>
      <c r="O45" s="1"/>
      <c r="P45" s="1"/>
      <c r="Q45" s="1"/>
      <c r="R45" s="1"/>
      <c r="S45" s="1"/>
      <c r="T45" s="3"/>
      <c r="U45" s="3"/>
      <c r="V45" s="3"/>
      <c r="W45" s="3"/>
      <c r="X45" s="3"/>
      <c r="Y45" s="3"/>
      <c r="Z45" s="3"/>
    </row>
    <row r="46" spans="1:26" ht="17" thickBot="1" x14ac:dyDescent="0.25">
      <c r="A46" s="12"/>
      <c r="B46" s="206"/>
      <c r="C46" s="207"/>
      <c r="D46" s="207"/>
      <c r="E46" s="207"/>
      <c r="F46" s="207"/>
      <c r="G46" s="208"/>
      <c r="H46" s="209"/>
      <c r="I46" s="210"/>
      <c r="J46" s="211"/>
      <c r="K46" s="1"/>
      <c r="L46" s="1"/>
      <c r="M46" s="1"/>
      <c r="N46" s="1"/>
      <c r="O46" s="1"/>
      <c r="P46" s="1"/>
      <c r="Q46" s="1"/>
      <c r="R46" s="1"/>
      <c r="S46" s="1"/>
      <c r="T46" s="3"/>
      <c r="U46" s="3"/>
      <c r="V46" s="3"/>
      <c r="W46" s="3"/>
      <c r="X46" s="3"/>
      <c r="Y46" s="3"/>
      <c r="Z46" s="3"/>
    </row>
    <row r="47" spans="1:26"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row>
    <row r="48" spans="1:26" ht="100.5" customHeight="1" x14ac:dyDescent="0.2">
      <c r="A48" s="212" t="s">
        <v>26</v>
      </c>
      <c r="B48" s="212"/>
      <c r="C48" s="212"/>
      <c r="D48" s="212"/>
      <c r="E48" s="212"/>
      <c r="F48" s="212"/>
      <c r="G48" s="212"/>
      <c r="H48" s="212"/>
      <c r="I48" s="212"/>
      <c r="J48" s="212"/>
      <c r="K48" s="1"/>
      <c r="L48" s="1"/>
      <c r="M48" s="1"/>
      <c r="N48" s="1"/>
      <c r="O48" s="1"/>
      <c r="P48" s="1"/>
      <c r="Q48" s="1"/>
      <c r="R48" s="1"/>
      <c r="S48" s="1"/>
      <c r="T48" s="3"/>
      <c r="U48" s="3"/>
      <c r="V48" s="3"/>
      <c r="W48" s="3"/>
      <c r="X48" s="3"/>
      <c r="Y48" s="3"/>
      <c r="Z48" s="3"/>
    </row>
    <row r="49" spans="1:26"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row>
    <row r="50" spans="1:26"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row>
    <row r="51" spans="1:26" ht="16" x14ac:dyDescent="0.2">
      <c r="A51" s="213" t="s">
        <v>27</v>
      </c>
      <c r="B51" s="213"/>
      <c r="C51" s="213"/>
      <c r="D51" s="213"/>
      <c r="E51" s="214"/>
      <c r="F51" s="215"/>
      <c r="G51" s="215"/>
      <c r="H51" s="215"/>
      <c r="I51" s="215"/>
      <c r="J51" s="215"/>
      <c r="K51" s="1"/>
      <c r="L51" s="1"/>
      <c r="M51" s="1"/>
      <c r="N51" s="1"/>
      <c r="O51" s="1"/>
      <c r="P51" s="1"/>
      <c r="Q51" s="1"/>
      <c r="R51" s="1"/>
      <c r="S51" s="1"/>
      <c r="T51" s="3"/>
      <c r="U51" s="3"/>
      <c r="V51" s="3"/>
      <c r="W51" s="3"/>
      <c r="X51" s="3"/>
      <c r="Y51" s="3"/>
      <c r="Z51" s="3"/>
    </row>
    <row r="52" spans="1:26"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row>
    <row r="53" spans="1:26" ht="16" x14ac:dyDescent="0.2">
      <c r="A53" s="216" t="s">
        <v>28</v>
      </c>
      <c r="B53" s="216"/>
      <c r="C53" s="216"/>
      <c r="D53" s="216"/>
      <c r="E53" s="214"/>
      <c r="F53" s="215"/>
      <c r="G53" s="215"/>
      <c r="H53" s="215"/>
      <c r="I53" s="215"/>
      <c r="J53" s="215"/>
      <c r="K53" s="1"/>
      <c r="L53" s="1"/>
      <c r="M53" s="1"/>
      <c r="N53" s="1"/>
      <c r="O53" s="1"/>
      <c r="P53" s="1"/>
      <c r="Q53" s="1"/>
      <c r="R53" s="1"/>
      <c r="S53" s="1"/>
      <c r="T53" s="3"/>
      <c r="U53" s="3"/>
      <c r="V53" s="3"/>
      <c r="W53" s="3"/>
      <c r="X53" s="3"/>
      <c r="Y53" s="3"/>
      <c r="Z53" s="3"/>
    </row>
    <row r="54" spans="1:26"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row>
    <row r="55" spans="1:26"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row>
    <row r="56" spans="1:26"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row>
    <row r="57" spans="1:26"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row>
    <row r="58" spans="1:26"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row>
    <row r="59" spans="1:26"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row>
    <row r="60" spans="1:26"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row>
    <row r="61" spans="1:26"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row>
    <row r="62" spans="1:26"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row>
    <row r="63" spans="1:26"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row>
    <row r="64" spans="1:26"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row>
    <row r="65" spans="1:26"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row>
    <row r="66" spans="1:26"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row>
    <row r="67" spans="1:26"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row>
    <row r="68" spans="1:26"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row>
    <row r="69" spans="1:26"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row>
    <row r="70" spans="1:26"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row>
    <row r="71" spans="1:26"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row>
    <row r="72" spans="1:26"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row>
    <row r="73" spans="1:26"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row>
    <row r="74" spans="1:26"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row>
    <row r="75" spans="1:26"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row>
    <row r="76" spans="1:26"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row>
    <row r="77" spans="1:26"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row>
    <row r="78" spans="1:26"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row>
    <row r="79" spans="1:26"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row>
    <row r="80" spans="1:26"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row>
    <row r="81" spans="1:26"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row>
    <row r="82" spans="1:26"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row>
    <row r="83" spans="1:26"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row>
    <row r="84" spans="1:26"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row>
    <row r="85" spans="1:26"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row>
    <row r="86" spans="1:26"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row>
    <row r="87" spans="1:26"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row>
    <row r="88" spans="1:26"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row>
    <row r="89" spans="1:26"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row>
    <row r="90" spans="1:26"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row>
    <row r="91" spans="1:26"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row>
    <row r="92" spans="1:26"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row>
    <row r="93" spans="1:26"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row>
    <row r="94" spans="1:26"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row>
    <row r="95" spans="1:26"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row>
    <row r="96" spans="1:26"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row>
    <row r="97" spans="1:26"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row>
    <row r="98" spans="1:26"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row>
    <row r="99" spans="1:26"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row>
    <row r="100" spans="1:26"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row>
    <row r="101" spans="1:26"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row>
    <row r="102" spans="1:26"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row>
    <row r="103" spans="1:26"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row>
    <row r="104" spans="1:26"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row>
    <row r="105" spans="1:26"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row>
    <row r="106" spans="1:26"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row>
    <row r="107" spans="1:26"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row>
    <row r="108" spans="1:26"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row>
    <row r="109" spans="1:26"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row>
    <row r="110" spans="1:26"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row>
    <row r="111" spans="1:26"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row>
    <row r="112" spans="1:26"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row>
    <row r="113" spans="1:26"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row>
    <row r="114" spans="1:26"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row>
    <row r="115" spans="1:26"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row>
    <row r="116" spans="1:26"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row>
    <row r="117" spans="1:26"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row>
    <row r="118" spans="1:26"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row>
    <row r="119" spans="1:26"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row>
    <row r="120" spans="1:26"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row>
    <row r="121" spans="1:26"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row>
    <row r="122" spans="1:26"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row>
    <row r="123" spans="1:26"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row>
    <row r="124" spans="1:26"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row>
    <row r="125" spans="1:26"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row>
    <row r="126" spans="1:26"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row>
    <row r="127" spans="1:26"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row>
    <row r="128" spans="1:26"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row>
    <row r="129" spans="1:26"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row>
    <row r="130" spans="1:26"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row>
    <row r="131" spans="1:26"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row>
    <row r="132" spans="1:26"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row>
    <row r="133" spans="1:26"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row>
    <row r="134" spans="1:26"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row>
    <row r="135" spans="1:26"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row>
    <row r="136" spans="1:26"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row>
    <row r="137" spans="1:26"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row>
    <row r="138" spans="1:26"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row>
    <row r="139" spans="1:26"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row>
    <row r="140" spans="1:26"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row>
    <row r="141" spans="1:26"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row>
    <row r="142" spans="1:26"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row>
    <row r="143" spans="1:26"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row>
    <row r="144" spans="1:26"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row>
    <row r="145" spans="1:26"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row>
    <row r="146" spans="1:26"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row>
    <row r="147" spans="1:26"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row>
    <row r="148" spans="1:26"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row>
    <row r="149" spans="1:26"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row>
    <row r="150" spans="1:26"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row>
    <row r="151" spans="1:26"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row>
    <row r="152" spans="1:26"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row>
    <row r="153" spans="1:26"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row>
    <row r="154" spans="1:26"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row>
    <row r="155" spans="1:26"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row>
    <row r="156" spans="1:26"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row>
    <row r="157" spans="1:26"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row>
    <row r="158" spans="1:26"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row>
    <row r="159" spans="1:26"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row>
    <row r="160" spans="1:26"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row>
    <row r="161" spans="1:26"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row>
    <row r="162" spans="1:26"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row>
    <row r="163" spans="1:26"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row>
    <row r="164" spans="1:26"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row>
    <row r="165" spans="1:26"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row>
    <row r="166" spans="1:26"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row>
    <row r="167" spans="1:26"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row>
    <row r="168" spans="1:26"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row>
    <row r="169" spans="1:26"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row>
    <row r="170" spans="1:26"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row>
    <row r="171" spans="1:26"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row>
    <row r="172" spans="1:26"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row>
    <row r="173" spans="1:26"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row>
    <row r="174" spans="1:26"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row>
    <row r="175" spans="1:26"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row>
    <row r="176" spans="1:26"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row>
    <row r="177" spans="1:26"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row>
    <row r="178" spans="1:26"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row>
    <row r="179" spans="1:26"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row>
    <row r="180" spans="1:26"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row>
    <row r="181" spans="1:26"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row>
    <row r="182" spans="1:26"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row>
    <row r="183" spans="1:26"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row>
    <row r="184" spans="1:26"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row>
    <row r="185" spans="1:26"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row>
    <row r="186" spans="1:26"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row>
    <row r="187" spans="1:26"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row>
    <row r="188" spans="1:26"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row>
    <row r="189" spans="1:26"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row>
    <row r="190" spans="1:26"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row>
    <row r="191" spans="1:26"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row>
    <row r="192" spans="1:26"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row>
    <row r="193" spans="1:26"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row>
    <row r="194" spans="1:26"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row>
    <row r="195" spans="1:26"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row>
    <row r="196" spans="1:26"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row>
    <row r="197" spans="1:26"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row>
    <row r="198" spans="1:26"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row>
    <row r="199" spans="1:26"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row>
    <row r="200" spans="1:26"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row>
    <row r="201" spans="1:26"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row>
    <row r="202" spans="1:26"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row>
    <row r="203" spans="1:26"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row>
    <row r="204" spans="1:26"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row>
    <row r="205" spans="1:26"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row>
    <row r="206" spans="1:26"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row>
    <row r="207" spans="1:26"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row>
    <row r="208" spans="1:26"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row>
    <row r="209" spans="1:26"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row>
    <row r="210" spans="1:26"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row>
    <row r="211" spans="1:26"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row>
    <row r="212" spans="1:26"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row>
    <row r="213" spans="1:26"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row>
    <row r="214" spans="1:26"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row>
    <row r="215" spans="1:26"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row>
    <row r="216" spans="1:26"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row>
    <row r="217" spans="1:26"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row>
    <row r="218" spans="1:26"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row>
    <row r="219" spans="1:26"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row>
    <row r="220" spans="1:26"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row>
    <row r="221" spans="1:26"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row>
    <row r="222" spans="1:26"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row>
    <row r="223" spans="1:26"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row>
    <row r="224" spans="1:26"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row>
    <row r="225" spans="1:26"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row>
    <row r="226" spans="1:26"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row>
    <row r="227" spans="1:26"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row>
    <row r="228" spans="1:26"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row>
    <row r="229" spans="1:26"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row>
    <row r="230" spans="1:26"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row>
    <row r="231" spans="1:26"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row>
    <row r="232" spans="1:26"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row>
    <row r="233" spans="1:26"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row>
    <row r="234" spans="1:26"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row>
    <row r="235" spans="1:26"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row>
    <row r="236" spans="1:26"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row>
    <row r="237" spans="1:26"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row>
    <row r="238" spans="1:26"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row>
    <row r="239" spans="1:26"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row>
    <row r="240" spans="1:26"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row>
    <row r="241" spans="1:26"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row>
    <row r="242" spans="1:26"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row>
    <row r="243" spans="1:26"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row>
    <row r="244" spans="1:26"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row>
    <row r="245" spans="1:26"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row>
    <row r="246" spans="1:26"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row>
    <row r="247" spans="1:26"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row>
    <row r="248" spans="1:26"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row>
    <row r="249" spans="1:26"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row>
    <row r="250" spans="1:26"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row>
    <row r="251" spans="1:26"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row>
    <row r="252" spans="1:26"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row>
    <row r="253" spans="1:26"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row>
    <row r="254" spans="1:26"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row>
    <row r="255" spans="1:26"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row>
    <row r="256" spans="1:26"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row>
    <row r="257" spans="1:26"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row>
    <row r="258" spans="1:26"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row>
    <row r="259" spans="1:26"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row>
    <row r="260" spans="1:26"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row>
    <row r="261" spans="1:26"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row>
    <row r="262" spans="1:26"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row>
    <row r="263" spans="1:26"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row>
    <row r="264" spans="1:26"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row>
    <row r="265" spans="1:26"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row>
    <row r="266" spans="1:26"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row>
    <row r="267" spans="1:26"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row>
    <row r="268" spans="1:26"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row>
    <row r="269" spans="1:26"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row>
    <row r="270" spans="1:26"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row>
    <row r="271" spans="1:26"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row>
    <row r="272" spans="1:26"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row>
    <row r="273" spans="1:26"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row>
    <row r="274" spans="1:26"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row>
    <row r="275" spans="1:26"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row>
    <row r="276" spans="1:26"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row>
    <row r="277" spans="1:26"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row>
    <row r="278" spans="1:26"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row>
    <row r="279" spans="1:26"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row>
    <row r="280" spans="1:26"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row>
    <row r="281" spans="1:26"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row>
    <row r="282" spans="1:26"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row>
    <row r="283" spans="1:26"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row>
    <row r="284" spans="1:26"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row>
    <row r="285" spans="1:26"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row>
    <row r="286" spans="1:26"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row>
    <row r="287" spans="1:26"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row>
    <row r="288" spans="1:26"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row>
    <row r="289" spans="1:26"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row>
    <row r="290" spans="1:26"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row>
    <row r="291" spans="1:26"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row>
    <row r="292" spans="1:26"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row>
    <row r="293" spans="1:26"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row>
    <row r="294" spans="1:26"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row>
    <row r="295" spans="1:26"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row>
    <row r="296" spans="1:26"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row>
    <row r="297" spans="1:26"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row>
    <row r="298" spans="1:26"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row>
    <row r="299" spans="1:26"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row>
    <row r="300" spans="1:26"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42"/>
  <sheetViews>
    <sheetView topLeftCell="A25" zoomScale="178" workbookViewId="0">
      <selection activeCell="B25" sqref="B25:O27"/>
    </sheetView>
  </sheetViews>
  <sheetFormatPr baseColWidth="10" defaultColWidth="9.1640625" defaultRowHeight="16" x14ac:dyDescent="0.2"/>
  <cols>
    <col min="1" max="1" width="2.1640625" style="13" bestFit="1" customWidth="1"/>
    <col min="2" max="16384" width="9.1640625" style="13"/>
  </cols>
  <sheetData>
    <row r="1" spans="1:15" ht="18.75" customHeight="1" x14ac:dyDescent="0.2">
      <c r="A1" s="217" t="s">
        <v>85</v>
      </c>
      <c r="B1" s="217"/>
      <c r="C1" s="217"/>
      <c r="D1" s="217"/>
      <c r="E1" s="217"/>
      <c r="F1" s="217"/>
      <c r="G1" s="217"/>
      <c r="H1" s="217"/>
      <c r="I1" s="217"/>
      <c r="J1" s="217"/>
      <c r="K1" s="217"/>
      <c r="L1" s="217"/>
      <c r="M1" s="217"/>
      <c r="N1" s="217"/>
      <c r="O1" s="217"/>
    </row>
    <row r="2" spans="1:15" ht="18.75" customHeight="1" x14ac:dyDescent="0.2">
      <c r="A2" s="217"/>
      <c r="B2" s="217"/>
      <c r="C2" s="217"/>
      <c r="D2" s="217"/>
      <c r="E2" s="217"/>
      <c r="F2" s="217"/>
      <c r="G2" s="217"/>
      <c r="H2" s="217"/>
      <c r="I2" s="217"/>
      <c r="J2" s="217"/>
      <c r="K2" s="217"/>
      <c r="L2" s="217"/>
      <c r="M2" s="217"/>
      <c r="N2" s="217"/>
      <c r="O2" s="217"/>
    </row>
    <row r="3" spans="1:15" x14ac:dyDescent="0.2">
      <c r="A3" s="23" t="s">
        <v>41</v>
      </c>
      <c r="B3" s="153" t="s">
        <v>39</v>
      </c>
      <c r="C3" s="153"/>
      <c r="D3" s="153"/>
      <c r="E3" s="153"/>
      <c r="F3" s="153"/>
      <c r="G3" s="153"/>
      <c r="H3" s="153"/>
      <c r="I3" s="153"/>
      <c r="J3" s="153"/>
      <c r="K3" s="153"/>
      <c r="L3" s="153"/>
      <c r="M3" s="153"/>
      <c r="N3" s="153"/>
      <c r="O3" s="153"/>
    </row>
    <row r="4" spans="1:15" x14ac:dyDescent="0.2">
      <c r="A4" s="23"/>
      <c r="B4" s="153"/>
      <c r="C4" s="153"/>
      <c r="D4" s="153"/>
      <c r="E4" s="153"/>
      <c r="F4" s="153"/>
      <c r="G4" s="153"/>
      <c r="H4" s="153"/>
      <c r="I4" s="153"/>
      <c r="J4" s="153"/>
      <c r="K4" s="153"/>
      <c r="L4" s="153"/>
      <c r="M4" s="153"/>
      <c r="N4" s="153"/>
      <c r="O4" s="153"/>
    </row>
    <row r="5" spans="1:15" x14ac:dyDescent="0.2">
      <c r="A5" s="23"/>
      <c r="B5" s="153"/>
      <c r="C5" s="153"/>
      <c r="D5" s="153"/>
      <c r="E5" s="153"/>
      <c r="F5" s="153"/>
      <c r="G5" s="153"/>
      <c r="H5" s="153"/>
      <c r="I5" s="153"/>
      <c r="J5" s="153"/>
      <c r="K5" s="153"/>
      <c r="L5" s="153"/>
      <c r="M5" s="153"/>
      <c r="N5" s="153"/>
      <c r="O5" s="153"/>
    </row>
    <row r="6" spans="1:15" x14ac:dyDescent="0.2">
      <c r="A6" s="23"/>
      <c r="B6" s="153"/>
      <c r="C6" s="153"/>
      <c r="D6" s="153"/>
      <c r="E6" s="153"/>
      <c r="F6" s="153"/>
      <c r="G6" s="153"/>
      <c r="H6" s="153"/>
      <c r="I6" s="153"/>
      <c r="J6" s="153"/>
      <c r="K6" s="153"/>
      <c r="L6" s="153"/>
      <c r="M6" s="153"/>
      <c r="N6" s="153"/>
      <c r="O6" s="153"/>
    </row>
    <row r="7" spans="1:15" x14ac:dyDescent="0.2">
      <c r="A7" s="23"/>
      <c r="B7" s="153"/>
      <c r="C7" s="153"/>
      <c r="D7" s="153"/>
      <c r="E7" s="153"/>
      <c r="F7" s="153"/>
      <c r="G7" s="153"/>
      <c r="H7" s="153"/>
      <c r="I7" s="153"/>
      <c r="J7" s="153"/>
      <c r="K7" s="153"/>
      <c r="L7" s="153"/>
      <c r="M7" s="153"/>
      <c r="N7" s="153"/>
      <c r="O7" s="153"/>
    </row>
    <row r="8" spans="1:15" x14ac:dyDescent="0.2">
      <c r="A8" s="23"/>
      <c r="B8" s="153"/>
      <c r="C8" s="153"/>
      <c r="D8" s="153"/>
      <c r="E8" s="153"/>
      <c r="F8" s="153"/>
      <c r="G8" s="153"/>
      <c r="H8" s="153"/>
      <c r="I8" s="153"/>
      <c r="J8" s="153"/>
      <c r="K8" s="153"/>
      <c r="L8" s="153"/>
      <c r="M8" s="153"/>
      <c r="N8" s="153"/>
      <c r="O8" s="153"/>
    </row>
    <row r="9" spans="1:15" x14ac:dyDescent="0.2">
      <c r="A9" s="23"/>
      <c r="B9" s="153"/>
      <c r="C9" s="153"/>
      <c r="D9" s="153"/>
      <c r="E9" s="153"/>
      <c r="F9" s="153"/>
      <c r="G9" s="153"/>
      <c r="H9" s="153"/>
      <c r="I9" s="153"/>
      <c r="J9" s="153"/>
      <c r="K9" s="153"/>
      <c r="L9" s="153"/>
      <c r="M9" s="153"/>
      <c r="N9" s="153"/>
      <c r="O9" s="153"/>
    </row>
    <row r="10" spans="1:15" x14ac:dyDescent="0.2">
      <c r="A10" s="23"/>
      <c r="B10" s="153"/>
      <c r="C10" s="153"/>
      <c r="D10" s="153"/>
      <c r="E10" s="153"/>
      <c r="F10" s="153"/>
      <c r="G10" s="153"/>
      <c r="H10" s="153"/>
      <c r="I10" s="153"/>
      <c r="J10" s="153"/>
      <c r="K10" s="153"/>
      <c r="L10" s="153"/>
      <c r="M10" s="153"/>
      <c r="N10" s="153"/>
      <c r="O10" s="153"/>
    </row>
    <row r="11" spans="1:15" x14ac:dyDescent="0.2">
      <c r="A11" s="23" t="s">
        <v>44</v>
      </c>
      <c r="B11" s="153" t="s">
        <v>128</v>
      </c>
      <c r="C11" s="153"/>
      <c r="D11" s="153"/>
      <c r="E11" s="153"/>
      <c r="F11" s="153"/>
      <c r="G11" s="153"/>
      <c r="H11" s="153"/>
      <c r="I11" s="153"/>
      <c r="J11" s="153"/>
      <c r="K11" s="153"/>
      <c r="L11" s="153"/>
      <c r="M11" s="153"/>
      <c r="N11" s="153"/>
      <c r="O11" s="153"/>
    </row>
    <row r="12" spans="1:15" x14ac:dyDescent="0.2">
      <c r="A12" s="23"/>
      <c r="B12" s="153"/>
      <c r="C12" s="153"/>
      <c r="D12" s="153"/>
      <c r="E12" s="153"/>
      <c r="F12" s="153"/>
      <c r="G12" s="153"/>
      <c r="H12" s="153"/>
      <c r="I12" s="153"/>
      <c r="J12" s="153"/>
      <c r="K12" s="153"/>
      <c r="L12" s="153"/>
      <c r="M12" s="153"/>
      <c r="N12" s="153"/>
      <c r="O12" s="153"/>
    </row>
    <row r="13" spans="1:15" x14ac:dyDescent="0.2">
      <c r="A13" s="23"/>
      <c r="B13" s="153"/>
      <c r="C13" s="153"/>
      <c r="D13" s="153"/>
      <c r="E13" s="153"/>
      <c r="F13" s="153"/>
      <c r="G13" s="153"/>
      <c r="H13" s="153"/>
      <c r="I13" s="153"/>
      <c r="J13" s="153"/>
      <c r="K13" s="153"/>
      <c r="L13" s="153"/>
      <c r="M13" s="153"/>
      <c r="N13" s="153"/>
      <c r="O13" s="153"/>
    </row>
    <row r="14" spans="1:15" x14ac:dyDescent="0.2">
      <c r="A14" s="23" t="s">
        <v>45</v>
      </c>
      <c r="B14" s="153" t="s">
        <v>40</v>
      </c>
      <c r="C14" s="153"/>
      <c r="D14" s="153"/>
      <c r="E14" s="153"/>
      <c r="F14" s="153"/>
      <c r="G14" s="153"/>
      <c r="H14" s="153"/>
      <c r="I14" s="153"/>
      <c r="J14" s="153"/>
      <c r="K14" s="153"/>
      <c r="L14" s="153"/>
      <c r="M14" s="153"/>
      <c r="N14" s="153"/>
      <c r="O14" s="153"/>
    </row>
    <row r="15" spans="1:15" x14ac:dyDescent="0.2">
      <c r="A15" s="23"/>
      <c r="B15" s="153"/>
      <c r="C15" s="153"/>
      <c r="D15" s="153"/>
      <c r="E15" s="153"/>
      <c r="F15" s="153"/>
      <c r="G15" s="153"/>
      <c r="H15" s="153"/>
      <c r="I15" s="153"/>
      <c r="J15" s="153"/>
      <c r="K15" s="153"/>
      <c r="L15" s="153"/>
      <c r="M15" s="153"/>
      <c r="N15" s="153"/>
      <c r="O15" s="153"/>
    </row>
    <row r="16" spans="1:15" x14ac:dyDescent="0.2">
      <c r="A16" s="23"/>
      <c r="B16" s="153"/>
      <c r="C16" s="153"/>
      <c r="D16" s="153"/>
      <c r="E16" s="153"/>
      <c r="F16" s="153"/>
      <c r="G16" s="153"/>
      <c r="H16" s="153"/>
      <c r="I16" s="153"/>
      <c r="J16" s="153"/>
      <c r="K16" s="153"/>
      <c r="L16" s="153"/>
      <c r="M16" s="153"/>
      <c r="N16" s="153"/>
      <c r="O16" s="153"/>
    </row>
    <row r="17" spans="1:15" ht="15.75" customHeight="1" x14ac:dyDescent="0.2">
      <c r="A17" s="23" t="s">
        <v>46</v>
      </c>
      <c r="B17" s="153" t="s">
        <v>183</v>
      </c>
      <c r="C17" s="153"/>
      <c r="D17" s="153"/>
      <c r="E17" s="153"/>
      <c r="F17" s="153"/>
      <c r="G17" s="153"/>
      <c r="H17" s="153"/>
      <c r="I17" s="153"/>
      <c r="J17" s="153"/>
      <c r="K17" s="153"/>
      <c r="L17" s="153"/>
      <c r="M17" s="153"/>
      <c r="N17" s="153"/>
      <c r="O17" s="153"/>
    </row>
    <row r="18" spans="1:15" x14ac:dyDescent="0.2">
      <c r="A18" s="23"/>
      <c r="B18" s="153"/>
      <c r="C18" s="153"/>
      <c r="D18" s="153"/>
      <c r="E18" s="153"/>
      <c r="F18" s="153"/>
      <c r="G18" s="153"/>
      <c r="H18" s="153"/>
      <c r="I18" s="153"/>
      <c r="J18" s="153"/>
      <c r="K18" s="153"/>
      <c r="L18" s="153"/>
      <c r="M18" s="153"/>
      <c r="N18" s="153"/>
      <c r="O18" s="153"/>
    </row>
    <row r="19" spans="1:15" x14ac:dyDescent="0.2">
      <c r="A19" s="23"/>
      <c r="B19" s="153"/>
      <c r="C19" s="153"/>
      <c r="D19" s="153"/>
      <c r="E19" s="153"/>
      <c r="F19" s="153"/>
      <c r="G19" s="153"/>
      <c r="H19" s="153"/>
      <c r="I19" s="153"/>
      <c r="J19" s="153"/>
      <c r="K19" s="153"/>
      <c r="L19" s="153"/>
      <c r="M19" s="153"/>
      <c r="N19" s="153"/>
      <c r="O19" s="153"/>
    </row>
    <row r="20" spans="1:15" x14ac:dyDescent="0.2">
      <c r="A20" s="23"/>
      <c r="B20" s="153"/>
      <c r="C20" s="153"/>
      <c r="D20" s="153"/>
      <c r="E20" s="153"/>
      <c r="F20" s="153"/>
      <c r="G20" s="153"/>
      <c r="H20" s="153"/>
      <c r="I20" s="153"/>
      <c r="J20" s="153"/>
      <c r="K20" s="153"/>
      <c r="L20" s="153"/>
      <c r="M20" s="153"/>
      <c r="N20" s="153"/>
      <c r="O20" s="153"/>
    </row>
    <row r="21" spans="1:15" x14ac:dyDescent="0.2">
      <c r="A21" s="23"/>
      <c r="B21" s="153"/>
      <c r="C21" s="153"/>
      <c r="D21" s="153"/>
      <c r="E21" s="153"/>
      <c r="F21" s="153"/>
      <c r="G21" s="153"/>
      <c r="H21" s="153"/>
      <c r="I21" s="153"/>
      <c r="J21" s="153"/>
      <c r="K21" s="153"/>
      <c r="L21" s="153"/>
      <c r="M21" s="153"/>
      <c r="N21" s="153"/>
      <c r="O21" s="153"/>
    </row>
    <row r="22" spans="1:15" ht="6" customHeight="1" x14ac:dyDescent="0.2">
      <c r="A22" s="23"/>
      <c r="B22" s="153"/>
      <c r="C22" s="153"/>
      <c r="D22" s="153"/>
      <c r="E22" s="153"/>
      <c r="F22" s="153"/>
      <c r="G22" s="153"/>
      <c r="H22" s="153"/>
      <c r="I22" s="153"/>
      <c r="J22" s="153"/>
      <c r="K22" s="153"/>
      <c r="L22" s="153"/>
      <c r="M22" s="153"/>
      <c r="N22" s="153"/>
      <c r="O22" s="153"/>
    </row>
    <row r="23" spans="1:15" ht="3" hidden="1" x14ac:dyDescent="0.2">
      <c r="A23" s="23"/>
      <c r="B23" s="153"/>
      <c r="C23" s="153"/>
      <c r="D23" s="153"/>
      <c r="E23" s="153"/>
      <c r="F23" s="153"/>
      <c r="G23" s="153"/>
      <c r="H23" s="153"/>
      <c r="I23" s="153"/>
      <c r="J23" s="153"/>
      <c r="K23" s="153"/>
      <c r="L23" s="153"/>
      <c r="M23" s="153"/>
      <c r="N23" s="153"/>
      <c r="O23" s="153"/>
    </row>
    <row r="24" spans="1:15" ht="16" customHeight="1" x14ac:dyDescent="0.2">
      <c r="A24" s="23"/>
      <c r="B24" s="153"/>
      <c r="C24" s="153"/>
      <c r="D24" s="153"/>
      <c r="E24" s="153"/>
      <c r="F24" s="153"/>
      <c r="G24" s="153"/>
      <c r="H24" s="153"/>
      <c r="I24" s="153"/>
      <c r="J24" s="153"/>
      <c r="K24" s="153"/>
      <c r="L24" s="153"/>
      <c r="M24" s="153"/>
      <c r="N24" s="153"/>
      <c r="O24" s="153"/>
    </row>
    <row r="25" spans="1:15" ht="15.75" customHeight="1" x14ac:dyDescent="0.2">
      <c r="A25" s="23" t="s">
        <v>47</v>
      </c>
      <c r="B25" s="153" t="s">
        <v>133</v>
      </c>
      <c r="C25" s="153"/>
      <c r="D25" s="153"/>
      <c r="E25" s="153"/>
      <c r="F25" s="153"/>
      <c r="G25" s="153"/>
      <c r="H25" s="153"/>
      <c r="I25" s="153"/>
      <c r="J25" s="153"/>
      <c r="K25" s="153"/>
      <c r="L25" s="153"/>
      <c r="M25" s="153"/>
      <c r="N25" s="153"/>
      <c r="O25" s="153"/>
    </row>
    <row r="26" spans="1:15" x14ac:dyDescent="0.2">
      <c r="A26" s="23"/>
      <c r="B26" s="153"/>
      <c r="C26" s="153"/>
      <c r="D26" s="153"/>
      <c r="E26" s="153"/>
      <c r="F26" s="153"/>
      <c r="G26" s="153"/>
      <c r="H26" s="153"/>
      <c r="I26" s="153"/>
      <c r="J26" s="153"/>
      <c r="K26" s="153"/>
      <c r="L26" s="153"/>
      <c r="M26" s="153"/>
      <c r="N26" s="153"/>
      <c r="O26" s="153"/>
    </row>
    <row r="27" spans="1:15" x14ac:dyDescent="0.2">
      <c r="A27" s="23"/>
      <c r="B27" s="153"/>
      <c r="C27" s="153"/>
      <c r="D27" s="153"/>
      <c r="E27" s="153"/>
      <c r="F27" s="153"/>
      <c r="G27" s="153"/>
      <c r="H27" s="153"/>
      <c r="I27" s="153"/>
      <c r="J27" s="153"/>
      <c r="K27" s="153"/>
      <c r="L27" s="153"/>
      <c r="M27" s="153"/>
      <c r="N27" s="153"/>
      <c r="O27" s="153"/>
    </row>
    <row r="28" spans="1:15" x14ac:dyDescent="0.2">
      <c r="A28" s="23" t="s">
        <v>48</v>
      </c>
      <c r="B28" s="153" t="s">
        <v>51</v>
      </c>
      <c r="C28" s="153"/>
      <c r="D28" s="153"/>
      <c r="E28" s="153"/>
      <c r="F28" s="153"/>
      <c r="G28" s="153"/>
      <c r="H28" s="153"/>
      <c r="I28" s="153"/>
      <c r="J28" s="153"/>
      <c r="K28" s="153"/>
      <c r="L28" s="153"/>
      <c r="M28" s="153"/>
      <c r="N28" s="153"/>
      <c r="O28" s="153"/>
    </row>
    <row r="29" spans="1:15" x14ac:dyDescent="0.2">
      <c r="A29" s="23"/>
      <c r="B29" s="220" t="s">
        <v>172</v>
      </c>
      <c r="C29" s="220"/>
      <c r="D29" s="220"/>
      <c r="E29" s="220"/>
      <c r="F29" s="220"/>
      <c r="G29" s="220"/>
      <c r="H29" s="220"/>
      <c r="I29" s="220"/>
      <c r="J29" s="220"/>
      <c r="K29" s="220"/>
      <c r="L29" s="220"/>
      <c r="M29" s="220"/>
      <c r="N29" s="220"/>
      <c r="O29" s="220"/>
    </row>
    <row r="30" spans="1:15" x14ac:dyDescent="0.2">
      <c r="A30" s="23"/>
      <c r="B30" s="153" t="s">
        <v>123</v>
      </c>
      <c r="C30" s="153"/>
      <c r="D30" s="153"/>
      <c r="E30" s="153"/>
      <c r="F30" s="153"/>
      <c r="G30" s="153"/>
      <c r="H30" s="153"/>
      <c r="I30" s="153"/>
      <c r="J30" s="153"/>
      <c r="K30" s="153"/>
      <c r="L30" s="153"/>
      <c r="M30" s="153"/>
      <c r="N30" s="153"/>
      <c r="O30" s="153"/>
    </row>
    <row r="31" spans="1:15" x14ac:dyDescent="0.2">
      <c r="A31" s="23"/>
      <c r="B31" s="153"/>
      <c r="C31" s="153"/>
      <c r="D31" s="153"/>
      <c r="E31" s="153"/>
      <c r="F31" s="153"/>
      <c r="G31" s="153"/>
      <c r="H31" s="153"/>
      <c r="I31" s="153"/>
      <c r="J31" s="153"/>
      <c r="K31" s="153"/>
      <c r="L31" s="153"/>
      <c r="M31" s="153"/>
      <c r="N31" s="153"/>
      <c r="O31" s="153"/>
    </row>
    <row r="32" spans="1:15" x14ac:dyDescent="0.2">
      <c r="A32" s="23"/>
      <c r="B32" s="153"/>
      <c r="C32" s="153"/>
      <c r="D32" s="153"/>
      <c r="E32" s="153"/>
      <c r="F32" s="153"/>
      <c r="G32" s="153"/>
      <c r="H32" s="153"/>
      <c r="I32" s="153"/>
      <c r="J32" s="153"/>
      <c r="K32" s="153"/>
      <c r="L32" s="153"/>
      <c r="M32" s="153"/>
      <c r="N32" s="153"/>
      <c r="O32" s="153"/>
    </row>
    <row r="33" spans="1:16" x14ac:dyDescent="0.2">
      <c r="A33" s="23" t="s">
        <v>49</v>
      </c>
      <c r="B33" s="153" t="s">
        <v>52</v>
      </c>
      <c r="C33" s="153"/>
      <c r="D33" s="153"/>
      <c r="E33" s="153"/>
      <c r="F33" s="153"/>
      <c r="G33" s="153"/>
      <c r="H33" s="153"/>
      <c r="I33" s="153"/>
      <c r="J33" s="153"/>
      <c r="K33" s="153"/>
      <c r="L33" s="153"/>
      <c r="M33" s="153"/>
      <c r="N33" s="153"/>
      <c r="O33" s="153"/>
    </row>
    <row r="34" spans="1:16" x14ac:dyDescent="0.2">
      <c r="A34" s="23"/>
      <c r="B34" s="153" t="s">
        <v>53</v>
      </c>
      <c r="C34" s="153"/>
      <c r="D34" s="153"/>
      <c r="E34" s="153"/>
      <c r="F34" s="153"/>
      <c r="G34" s="153"/>
      <c r="H34" s="153"/>
      <c r="I34" s="153"/>
      <c r="J34" s="153"/>
      <c r="K34" s="153"/>
      <c r="L34" s="153"/>
      <c r="M34" s="153"/>
      <c r="N34" s="153"/>
      <c r="O34" s="153"/>
    </row>
    <row r="35" spans="1:16" x14ac:dyDescent="0.2">
      <c r="A35" s="23"/>
      <c r="B35" s="153" t="s">
        <v>54</v>
      </c>
      <c r="C35" s="153"/>
      <c r="D35" s="153"/>
      <c r="E35" s="153"/>
      <c r="F35" s="153"/>
      <c r="G35" s="153"/>
      <c r="H35" s="153"/>
      <c r="I35" s="153"/>
      <c r="J35" s="153"/>
      <c r="K35" s="153"/>
      <c r="L35" s="153"/>
      <c r="M35" s="153"/>
      <c r="N35" s="153"/>
      <c r="O35" s="153"/>
    </row>
    <row r="36" spans="1:16" x14ac:dyDescent="0.2">
      <c r="A36" s="23"/>
      <c r="B36" s="218" t="s">
        <v>69</v>
      </c>
      <c r="C36" s="218"/>
      <c r="D36" s="218"/>
      <c r="E36" s="218"/>
      <c r="F36" s="218"/>
      <c r="G36" s="218"/>
      <c r="H36" s="218"/>
      <c r="I36" s="218"/>
      <c r="J36" s="218"/>
      <c r="K36" s="218"/>
      <c r="L36" s="218"/>
      <c r="M36" s="218"/>
      <c r="N36" s="218"/>
      <c r="O36" s="218"/>
    </row>
    <row r="37" spans="1:16" x14ac:dyDescent="0.2">
      <c r="A37" s="23"/>
      <c r="B37" s="218"/>
      <c r="C37" s="218"/>
      <c r="D37" s="218"/>
      <c r="E37" s="218"/>
      <c r="F37" s="218"/>
      <c r="G37" s="218"/>
      <c r="H37" s="218"/>
      <c r="I37" s="218"/>
      <c r="J37" s="218"/>
      <c r="K37" s="218"/>
      <c r="L37" s="218"/>
      <c r="M37" s="218"/>
      <c r="N37" s="218"/>
      <c r="O37" s="218"/>
    </row>
    <row r="38" spans="1:16" x14ac:dyDescent="0.2">
      <c r="A38" s="23"/>
      <c r="B38" s="218"/>
      <c r="C38" s="218"/>
      <c r="D38" s="218"/>
      <c r="E38" s="218"/>
      <c r="F38" s="218"/>
      <c r="G38" s="218"/>
      <c r="H38" s="218"/>
      <c r="I38" s="218"/>
      <c r="J38" s="218"/>
      <c r="K38" s="218"/>
      <c r="L38" s="218"/>
      <c r="M38" s="218"/>
      <c r="N38" s="218"/>
      <c r="O38" s="218"/>
    </row>
    <row r="39" spans="1:16" ht="16" customHeight="1" x14ac:dyDescent="0.2">
      <c r="A39" s="61" t="s">
        <v>50</v>
      </c>
      <c r="B39" s="219" t="s">
        <v>124</v>
      </c>
      <c r="C39" s="219"/>
      <c r="D39" s="219"/>
      <c r="E39" s="219"/>
      <c r="F39" s="219"/>
      <c r="G39" s="219"/>
      <c r="H39" s="219"/>
      <c r="I39" s="219"/>
      <c r="J39" s="219"/>
      <c r="K39" s="219"/>
      <c r="L39" s="219"/>
      <c r="M39" s="219"/>
      <c r="N39" s="219"/>
      <c r="O39" s="219"/>
    </row>
    <row r="40" spans="1:16" ht="16" customHeight="1" x14ac:dyDescent="0.3">
      <c r="A40" s="61"/>
      <c r="B40" s="218" t="s">
        <v>137</v>
      </c>
      <c r="C40" s="218"/>
      <c r="D40" s="218"/>
      <c r="E40" s="218"/>
      <c r="F40" s="218"/>
      <c r="G40" s="218"/>
      <c r="H40" s="218"/>
      <c r="I40" s="218"/>
      <c r="J40" s="218"/>
      <c r="K40" s="218"/>
      <c r="L40" s="218"/>
      <c r="M40" s="218"/>
      <c r="N40" s="218"/>
      <c r="O40" s="218"/>
      <c r="P40" s="96"/>
    </row>
    <row r="41" spans="1:16" x14ac:dyDescent="0.2">
      <c r="B41" s="218" t="s">
        <v>136</v>
      </c>
      <c r="C41" s="218"/>
      <c r="D41" s="218"/>
      <c r="E41" s="218"/>
      <c r="F41" s="218"/>
      <c r="G41" s="218"/>
      <c r="H41" s="218"/>
      <c r="I41" s="218"/>
      <c r="J41" s="218"/>
      <c r="K41" s="218"/>
      <c r="L41" s="218"/>
      <c r="M41" s="218"/>
      <c r="N41" s="218"/>
      <c r="O41" s="218"/>
    </row>
    <row r="42" spans="1:16" x14ac:dyDescent="0.2">
      <c r="B42" s="218" t="s">
        <v>171</v>
      </c>
      <c r="C42" s="218"/>
      <c r="D42" s="218"/>
      <c r="E42" s="218"/>
      <c r="F42" s="218"/>
      <c r="G42" s="218"/>
      <c r="H42" s="218"/>
      <c r="I42" s="218"/>
      <c r="J42" s="218"/>
      <c r="K42" s="218"/>
      <c r="L42" s="218"/>
      <c r="M42" s="218"/>
      <c r="N42" s="218"/>
      <c r="O42" s="218"/>
    </row>
  </sheetData>
  <mergeCells count="17">
    <mergeCell ref="B41:O41"/>
    <mergeCell ref="B42:O42"/>
    <mergeCell ref="B39:O39"/>
    <mergeCell ref="B40:O40"/>
    <mergeCell ref="B25:O27"/>
    <mergeCell ref="B30:O32"/>
    <mergeCell ref="B36:O38"/>
    <mergeCell ref="B28:O28"/>
    <mergeCell ref="B29:O29"/>
    <mergeCell ref="B33:O33"/>
    <mergeCell ref="B34:O34"/>
    <mergeCell ref="B35:O35"/>
    <mergeCell ref="A1:O2"/>
    <mergeCell ref="B3:O10"/>
    <mergeCell ref="B11:O13"/>
    <mergeCell ref="B14:O16"/>
    <mergeCell ref="B17:O2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E27"/>
  <sheetViews>
    <sheetView zoomScale="138" zoomScaleNormal="85" workbookViewId="0">
      <selection activeCell="D5" sqref="D5"/>
    </sheetView>
  </sheetViews>
  <sheetFormatPr baseColWidth="10" defaultColWidth="9.1640625" defaultRowHeight="16" x14ac:dyDescent="0.2"/>
  <cols>
    <col min="1" max="1" width="10" style="13" customWidth="1"/>
    <col min="2" max="2" width="49" style="13" customWidth="1"/>
    <col min="3" max="3" width="61.6640625" style="13" customWidth="1"/>
    <col min="4" max="4" width="47.5" style="13" customWidth="1"/>
    <col min="5" max="16384" width="9.1640625" style="13"/>
  </cols>
  <sheetData>
    <row r="1" spans="1:4" x14ac:dyDescent="0.2">
      <c r="B1" s="24"/>
    </row>
    <row r="2" spans="1:4" x14ac:dyDescent="0.2">
      <c r="A2" s="20" t="str">
        <f>'Pasiūlymo forma'!B30</f>
        <v>Lazerinė vaizdinimo sistema (fluorescencija, fosforescencija)</v>
      </c>
      <c r="B2" s="18"/>
      <c r="C2" s="18"/>
    </row>
    <row r="3" spans="1:4" x14ac:dyDescent="0.2">
      <c r="A3" s="15"/>
      <c r="B3" s="16"/>
      <c r="C3" s="16"/>
    </row>
    <row r="4" spans="1:4" x14ac:dyDescent="0.2">
      <c r="A4" s="18" t="s">
        <v>14</v>
      </c>
      <c r="B4" s="16"/>
      <c r="C4" s="16"/>
    </row>
    <row r="5" spans="1:4" s="14" customFormat="1" ht="85" x14ac:dyDescent="0.2">
      <c r="A5" s="29" t="s">
        <v>34</v>
      </c>
      <c r="B5" s="105" t="s">
        <v>35</v>
      </c>
      <c r="C5" s="105" t="s">
        <v>36</v>
      </c>
      <c r="D5" s="30" t="s">
        <v>184</v>
      </c>
    </row>
    <row r="6" spans="1:4" s="14" customFormat="1" ht="17" x14ac:dyDescent="0.2">
      <c r="A6" s="225">
        <v>1</v>
      </c>
      <c r="B6" s="228" t="s">
        <v>146</v>
      </c>
      <c r="C6" s="90" t="s">
        <v>147</v>
      </c>
      <c r="D6" s="108"/>
    </row>
    <row r="7" spans="1:4" s="14" customFormat="1" ht="17" x14ac:dyDescent="0.2">
      <c r="A7" s="226"/>
      <c r="B7" s="228"/>
      <c r="C7" s="90" t="s">
        <v>148</v>
      </c>
      <c r="D7" s="108"/>
    </row>
    <row r="8" spans="1:4" s="14" customFormat="1" ht="17" x14ac:dyDescent="0.2">
      <c r="A8" s="226"/>
      <c r="B8" s="228"/>
      <c r="C8" s="90" t="s">
        <v>149</v>
      </c>
      <c r="D8" s="109"/>
    </row>
    <row r="9" spans="1:4" s="14" customFormat="1" ht="17" x14ac:dyDescent="0.2">
      <c r="A9" s="227"/>
      <c r="B9" s="228"/>
      <c r="C9" s="90" t="s">
        <v>156</v>
      </c>
      <c r="D9" s="108"/>
    </row>
    <row r="10" spans="1:4" s="14" customFormat="1" ht="17" x14ac:dyDescent="0.2">
      <c r="A10" s="225">
        <v>2</v>
      </c>
      <c r="B10" s="228" t="s">
        <v>150</v>
      </c>
      <c r="C10" s="90" t="s">
        <v>153</v>
      </c>
      <c r="D10" s="109"/>
    </row>
    <row r="11" spans="1:4" s="14" customFormat="1" ht="17" x14ac:dyDescent="0.2">
      <c r="A11" s="226"/>
      <c r="B11" s="228"/>
      <c r="C11" s="90" t="s">
        <v>154</v>
      </c>
      <c r="D11" s="109"/>
    </row>
    <row r="12" spans="1:4" s="14" customFormat="1" ht="17" x14ac:dyDescent="0.2">
      <c r="A12" s="226"/>
      <c r="B12" s="228"/>
      <c r="C12" s="90" t="s">
        <v>155</v>
      </c>
      <c r="D12" s="109"/>
    </row>
    <row r="13" spans="1:4" s="14" customFormat="1" ht="34" x14ac:dyDescent="0.2">
      <c r="A13" s="107">
        <v>3</v>
      </c>
      <c r="B13" s="90" t="s">
        <v>140</v>
      </c>
      <c r="C13" s="111" t="s">
        <v>151</v>
      </c>
      <c r="D13" s="109"/>
    </row>
    <row r="14" spans="1:4" s="14" customFormat="1" ht="17" x14ac:dyDescent="0.2">
      <c r="A14" s="106">
        <v>4</v>
      </c>
      <c r="B14" s="90" t="s">
        <v>141</v>
      </c>
      <c r="C14" s="90" t="s">
        <v>142</v>
      </c>
      <c r="D14" s="108"/>
    </row>
    <row r="15" spans="1:4" s="14" customFormat="1" ht="17" x14ac:dyDescent="0.2">
      <c r="A15" s="225">
        <v>5</v>
      </c>
      <c r="B15" s="229" t="s">
        <v>143</v>
      </c>
      <c r="C15" s="111" t="s">
        <v>157</v>
      </c>
      <c r="D15" s="109"/>
    </row>
    <row r="16" spans="1:4" s="14" customFormat="1" ht="17" x14ac:dyDescent="0.2">
      <c r="A16" s="226"/>
      <c r="B16" s="229"/>
      <c r="C16" s="111" t="s">
        <v>158</v>
      </c>
      <c r="D16" s="109"/>
    </row>
    <row r="17" spans="1:5" s="14" customFormat="1" ht="17" x14ac:dyDescent="0.2">
      <c r="A17" s="226"/>
      <c r="B17" s="229"/>
      <c r="C17" s="111" t="s">
        <v>159</v>
      </c>
      <c r="D17" s="109"/>
    </row>
    <row r="18" spans="1:5" s="14" customFormat="1" ht="17" x14ac:dyDescent="0.2">
      <c r="A18" s="226"/>
      <c r="B18" s="229"/>
      <c r="C18" s="111" t="s">
        <v>160</v>
      </c>
      <c r="D18" s="109"/>
    </row>
    <row r="19" spans="1:5" s="14" customFormat="1" ht="17" x14ac:dyDescent="0.2">
      <c r="A19" s="107">
        <v>6</v>
      </c>
      <c r="B19" s="90" t="s">
        <v>152</v>
      </c>
      <c r="C19" s="111" t="s">
        <v>161</v>
      </c>
      <c r="D19" s="109"/>
    </row>
    <row r="20" spans="1:5" s="14" customFormat="1" ht="17" x14ac:dyDescent="0.2">
      <c r="A20" s="106">
        <v>7</v>
      </c>
      <c r="B20" s="90" t="s">
        <v>144</v>
      </c>
      <c r="C20" s="111" t="s">
        <v>162</v>
      </c>
      <c r="D20" s="109"/>
      <c r="E20" s="110"/>
    </row>
    <row r="21" spans="1:5" s="14" customFormat="1" ht="51" x14ac:dyDescent="0.2">
      <c r="A21" s="106">
        <v>8</v>
      </c>
      <c r="B21" s="90" t="s">
        <v>168</v>
      </c>
      <c r="C21" s="90" t="s">
        <v>167</v>
      </c>
      <c r="D21" s="108"/>
    </row>
    <row r="22" spans="1:5" s="14" customFormat="1" ht="17" x14ac:dyDescent="0.2">
      <c r="A22" s="106">
        <v>9</v>
      </c>
      <c r="B22" s="90" t="s">
        <v>169</v>
      </c>
      <c r="C22" s="90" t="s">
        <v>145</v>
      </c>
      <c r="D22" s="108"/>
    </row>
    <row r="23" spans="1:5" ht="17" x14ac:dyDescent="0.2">
      <c r="A23" s="221">
        <v>10</v>
      </c>
      <c r="B23" s="224" t="s">
        <v>138</v>
      </c>
      <c r="C23" s="90" t="s">
        <v>163</v>
      </c>
      <c r="D23" s="97"/>
    </row>
    <row r="24" spans="1:5" ht="34" x14ac:dyDescent="0.2">
      <c r="A24" s="222"/>
      <c r="B24" s="224"/>
      <c r="C24" s="90" t="s">
        <v>164</v>
      </c>
      <c r="D24" s="97"/>
    </row>
    <row r="25" spans="1:5" ht="17" x14ac:dyDescent="0.2">
      <c r="A25" s="222"/>
      <c r="B25" s="224"/>
      <c r="C25" s="90" t="s">
        <v>165</v>
      </c>
      <c r="D25" s="97"/>
    </row>
    <row r="26" spans="1:5" ht="35" customHeight="1" x14ac:dyDescent="0.2">
      <c r="A26" s="222"/>
      <c r="B26" s="224"/>
      <c r="C26" s="90" t="s">
        <v>166</v>
      </c>
      <c r="D26" s="97"/>
    </row>
    <row r="27" spans="1:5" ht="34" customHeight="1" x14ac:dyDescent="0.2">
      <c r="A27" s="223"/>
      <c r="B27" s="224"/>
      <c r="C27" s="90" t="s">
        <v>170</v>
      </c>
      <c r="D27" s="97"/>
    </row>
  </sheetData>
  <mergeCells count="8">
    <mergeCell ref="A23:A27"/>
    <mergeCell ref="B23:B27"/>
    <mergeCell ref="A6:A9"/>
    <mergeCell ref="A10:A12"/>
    <mergeCell ref="A15:A18"/>
    <mergeCell ref="B6:B9"/>
    <mergeCell ref="B10:B12"/>
    <mergeCell ref="B15:B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A776B-0719-4E68-859B-9DF74C07F268}">
  <dimension ref="A1:D15"/>
  <sheetViews>
    <sheetView tabSelected="1" zoomScale="122" workbookViewId="0">
      <selection activeCell="B22" sqref="B22"/>
    </sheetView>
  </sheetViews>
  <sheetFormatPr baseColWidth="10" defaultColWidth="9.1640625" defaultRowHeight="16" x14ac:dyDescent="0.2"/>
  <cols>
    <col min="1" max="1" width="45.5" style="89" customWidth="1"/>
    <col min="2" max="4" width="60.6640625" style="13" customWidth="1"/>
    <col min="5" max="16384" width="9.1640625" style="13"/>
  </cols>
  <sheetData>
    <row r="1" spans="1:4" x14ac:dyDescent="0.2">
      <c r="A1" s="230"/>
      <c r="B1" s="230"/>
      <c r="C1" s="230"/>
    </row>
    <row r="2" spans="1:4" ht="17" thickBot="1" x14ac:dyDescent="0.25">
      <c r="A2" s="230"/>
      <c r="B2" s="230"/>
      <c r="C2" s="230"/>
    </row>
    <row r="3" spans="1:4" ht="17" thickBot="1" x14ac:dyDescent="0.25">
      <c r="A3" s="83"/>
      <c r="B3" s="84" t="s">
        <v>91</v>
      </c>
      <c r="C3" s="84" t="s">
        <v>92</v>
      </c>
      <c r="D3" s="84" t="s">
        <v>134</v>
      </c>
    </row>
    <row r="4" spans="1:4" ht="20" thickBot="1" x14ac:dyDescent="0.25">
      <c r="A4" s="85" t="s">
        <v>93</v>
      </c>
      <c r="B4" s="86"/>
      <c r="C4" s="86"/>
      <c r="D4" s="86"/>
    </row>
    <row r="5" spans="1:4" ht="20" thickBot="1" x14ac:dyDescent="0.25">
      <c r="A5" s="85" t="s">
        <v>94</v>
      </c>
      <c r="B5" s="46"/>
      <c r="C5" s="46"/>
      <c r="D5" s="46"/>
    </row>
    <row r="6" spans="1:4" ht="20" thickBot="1" x14ac:dyDescent="0.25">
      <c r="A6" s="85" t="s">
        <v>95</v>
      </c>
      <c r="B6" s="46"/>
      <c r="C6" s="46"/>
      <c r="D6" s="46"/>
    </row>
    <row r="7" spans="1:4" ht="20" thickBot="1" x14ac:dyDescent="0.25">
      <c r="A7" s="85" t="s">
        <v>96</v>
      </c>
      <c r="B7" s="46"/>
      <c r="C7" s="46"/>
      <c r="D7" s="46"/>
    </row>
    <row r="8" spans="1:4" ht="20" thickBot="1" x14ac:dyDescent="0.25">
      <c r="A8" s="85" t="s">
        <v>97</v>
      </c>
      <c r="B8" s="46"/>
      <c r="C8" s="46"/>
      <c r="D8" s="46"/>
    </row>
    <row r="9" spans="1:4" x14ac:dyDescent="0.2">
      <c r="A9" s="98"/>
      <c r="B9" s="14"/>
      <c r="C9" s="14"/>
      <c r="D9" s="14"/>
    </row>
    <row r="10" spans="1:4" x14ac:dyDescent="0.2">
      <c r="A10" s="87" t="s">
        <v>98</v>
      </c>
    </row>
    <row r="11" spans="1:4" ht="18" x14ac:dyDescent="0.25">
      <c r="A11" s="231" t="s">
        <v>99</v>
      </c>
      <c r="B11" s="231"/>
      <c r="C11" s="231"/>
    </row>
    <row r="12" spans="1:4" ht="15.75" customHeight="1" x14ac:dyDescent="0.2">
      <c r="A12" s="232" t="s">
        <v>130</v>
      </c>
      <c r="B12" s="232"/>
      <c r="C12" s="232"/>
    </row>
    <row r="13" spans="1:4" x14ac:dyDescent="0.2">
      <c r="A13" s="232"/>
      <c r="B13" s="232"/>
      <c r="C13" s="232"/>
    </row>
    <row r="14" spans="1:4" ht="18" x14ac:dyDescent="0.25">
      <c r="A14" s="231" t="s">
        <v>182</v>
      </c>
      <c r="B14" s="231"/>
      <c r="C14" s="231"/>
    </row>
    <row r="15" spans="1:4" x14ac:dyDescent="0.2">
      <c r="A15" s="88"/>
    </row>
  </sheetData>
  <mergeCells count="4">
    <mergeCell ref="A1:C2"/>
    <mergeCell ref="A11:C11"/>
    <mergeCell ref="A14:C14"/>
    <mergeCell ref="A12:C13"/>
  </mergeCells>
  <phoneticPr fontId="28" type="noConversion"/>
  <dataValidations count="2">
    <dataValidation type="list" allowBlank="1" showInputMessage="1" showErrorMessage="1" sqref="B5:D5" xr:uid="{DC0D2234-7883-4246-B113-BBB0AF7582A9}">
      <formula1>"2, 3,4,5"</formula1>
    </dataValidation>
    <dataValidation type="list" allowBlank="1" showInputMessage="1" showErrorMessage="1" sqref="B6:D8" xr:uid="{8502F53E-07F0-1D4C-95EE-C06A475AA358}">
      <formula1>"YRA,NĖRA"</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3F05-33A2-4B10-B63C-36F1495962F6}">
  <dimension ref="A1:G18"/>
  <sheetViews>
    <sheetView workbookViewId="0">
      <selection activeCell="B20" sqref="B20"/>
    </sheetView>
  </sheetViews>
  <sheetFormatPr baseColWidth="10" defaultColWidth="9.1640625" defaultRowHeight="16" x14ac:dyDescent="0.2"/>
  <cols>
    <col min="1" max="1" width="40.5" style="43" customWidth="1"/>
    <col min="2" max="4" width="60.6640625" style="42" customWidth="1"/>
    <col min="5" max="7" width="9.1640625" style="42"/>
    <col min="8" max="9" width="9.5" style="42" bestFit="1" customWidth="1"/>
    <col min="10" max="17" width="11.33203125" style="42" bestFit="1" customWidth="1"/>
    <col min="18" max="16384" width="9.1640625" style="42"/>
  </cols>
  <sheetData>
    <row r="1" spans="1:7" x14ac:dyDescent="0.2">
      <c r="A1" s="234"/>
      <c r="B1" s="234"/>
      <c r="C1" s="234"/>
    </row>
    <row r="2" spans="1:7" ht="17" thickBot="1" x14ac:dyDescent="0.25">
      <c r="A2" s="234"/>
      <c r="B2" s="234"/>
      <c r="C2" s="234"/>
      <c r="D2" s="49"/>
    </row>
    <row r="3" spans="1:7" ht="17" thickBot="1" x14ac:dyDescent="0.25">
      <c r="A3" s="42"/>
      <c r="B3" s="45" t="s">
        <v>91</v>
      </c>
      <c r="C3" s="45" t="s">
        <v>92</v>
      </c>
      <c r="D3" s="45" t="s">
        <v>134</v>
      </c>
      <c r="F3" s="50"/>
      <c r="G3" s="50"/>
    </row>
    <row r="4" spans="1:7" ht="37" thickBot="1" x14ac:dyDescent="0.3">
      <c r="A4" s="51" t="s">
        <v>100</v>
      </c>
      <c r="B4" s="52">
        <f>('Pasiūlymų suvestinė_Bendra'!B5-'Vertinimo sąlygos'!G3)*('Pasiūlymų suvestinė_Bendra'!B4*(('Vertinimo sąlygos'!G4/100)))</f>
        <v>0</v>
      </c>
      <c r="C4" s="52">
        <f>('Pasiūlymų suvestinė_Bendra'!C5-'Vertinimo sąlygos'!G3)*('Pasiūlymų suvestinė_Bendra'!C4*(('Vertinimo sąlygos'!G4/100)))</f>
        <v>0</v>
      </c>
      <c r="D4" s="52">
        <f>('Pasiūlymų suvestinė_Bendra'!D5-'Vertinimo sąlygos'!G3)*('Pasiūlymų suvestinė_Bendra'!D4*(('Vertinimo sąlygos'!G4/100)))</f>
        <v>0</v>
      </c>
    </row>
    <row r="5" spans="1:7" ht="20" thickBot="1" x14ac:dyDescent="0.3">
      <c r="A5" s="53" t="s">
        <v>101</v>
      </c>
      <c r="B5" s="46">
        <f>'Pasiūlymų suvestinė_Bendra'!B4-'Pasiūlymų suvestinė_Koreguota'!B4</f>
        <v>0</v>
      </c>
      <c r="C5" s="46">
        <f>'Pasiūlymų suvestinė_Bendra'!C4-'Pasiūlymų suvestinė_Koreguota'!C4</f>
        <v>0</v>
      </c>
      <c r="D5" s="46">
        <f>'Pasiūlymų suvestinė_Bendra'!D4-'Pasiūlymų suvestinė_Koreguota'!D4</f>
        <v>0</v>
      </c>
    </row>
    <row r="7" spans="1:7" x14ac:dyDescent="0.2">
      <c r="A7" s="47" t="s">
        <v>102</v>
      </c>
    </row>
    <row r="8" spans="1:7" ht="18" x14ac:dyDescent="0.25">
      <c r="A8" s="233" t="s">
        <v>122</v>
      </c>
      <c r="B8" s="233"/>
      <c r="C8" s="233"/>
    </row>
    <row r="9" spans="1:7" ht="18" x14ac:dyDescent="0.25">
      <c r="A9" s="233" t="s">
        <v>103</v>
      </c>
      <c r="B9" s="233"/>
      <c r="C9" s="233"/>
    </row>
    <row r="10" spans="1:7" x14ac:dyDescent="0.2">
      <c r="A10" s="48"/>
    </row>
    <row r="11" spans="1:7" x14ac:dyDescent="0.2">
      <c r="A11" s="54" t="s">
        <v>90</v>
      </c>
      <c r="B11" s="55"/>
    </row>
    <row r="12" spans="1:7" ht="18" x14ac:dyDescent="0.25">
      <c r="A12" s="56" t="s">
        <v>104</v>
      </c>
      <c r="B12" s="55"/>
    </row>
    <row r="13" spans="1:7" x14ac:dyDescent="0.2">
      <c r="A13" s="56"/>
      <c r="B13" s="55"/>
    </row>
    <row r="14" spans="1:7" ht="18" x14ac:dyDescent="0.25">
      <c r="A14" s="56" t="s">
        <v>105</v>
      </c>
      <c r="B14" s="55"/>
    </row>
    <row r="15" spans="1:7" x14ac:dyDescent="0.2">
      <c r="A15" s="57"/>
      <c r="B15" s="55"/>
    </row>
    <row r="16" spans="1:7" x14ac:dyDescent="0.2">
      <c r="A16" s="48"/>
    </row>
    <row r="17" spans="1:1" x14ac:dyDescent="0.2">
      <c r="A17" s="48"/>
    </row>
    <row r="18" spans="1:1" x14ac:dyDescent="0.2">
      <c r="A18" s="48"/>
    </row>
  </sheetData>
  <mergeCells count="3">
    <mergeCell ref="A8:C8"/>
    <mergeCell ref="A9:C9"/>
    <mergeCell ref="A1:C2"/>
  </mergeCells>
  <phoneticPr fontId="2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1952E-060B-4D04-8E6A-EA559D1F42BA}">
  <dimension ref="A1:D24"/>
  <sheetViews>
    <sheetView zoomScale="118" workbookViewId="0">
      <selection activeCell="D20" sqref="D20"/>
    </sheetView>
  </sheetViews>
  <sheetFormatPr baseColWidth="10" defaultColWidth="9.1640625" defaultRowHeight="16" x14ac:dyDescent="0.2"/>
  <cols>
    <col min="1" max="1" width="45.5" style="2" customWidth="1"/>
    <col min="2" max="4" width="60.6640625" style="2" customWidth="1"/>
    <col min="5" max="6" width="10.6640625" style="2" bestFit="1" customWidth="1"/>
    <col min="7" max="16384" width="9.1640625" style="2"/>
  </cols>
  <sheetData>
    <row r="1" spans="1:4" ht="17" thickBot="1" x14ac:dyDescent="0.25"/>
    <row r="2" spans="1:4" ht="17" thickBot="1" x14ac:dyDescent="0.25">
      <c r="B2" s="66" t="s">
        <v>91</v>
      </c>
      <c r="C2" s="66" t="s">
        <v>92</v>
      </c>
      <c r="D2" s="66" t="s">
        <v>134</v>
      </c>
    </row>
    <row r="3" spans="1:4" ht="19" thickBot="1" x14ac:dyDescent="0.3">
      <c r="A3" s="101" t="s">
        <v>106</v>
      </c>
      <c r="B3" s="67">
        <f>'Pasiūlymų suvestinė_Bendra'!B4</f>
        <v>0</v>
      </c>
      <c r="C3" s="67">
        <f>'Pasiūlymų suvestinė_Bendra'!C4</f>
        <v>0</v>
      </c>
      <c r="D3" s="67">
        <f>'Pasiūlymų suvestinė_Bendra'!D4</f>
        <v>0</v>
      </c>
    </row>
    <row r="4" spans="1:4" ht="19" thickBot="1" x14ac:dyDescent="0.3">
      <c r="A4" s="101" t="s">
        <v>107</v>
      </c>
      <c r="B4" s="67">
        <f>'Pasiūlymų suvestinė_Koreguota'!B5</f>
        <v>0</v>
      </c>
      <c r="C4" s="67">
        <f>'Pasiūlymų suvestinė_Koreguota'!C5</f>
        <v>0</v>
      </c>
      <c r="D4" s="67">
        <f>'Pasiūlymų suvestinė_Koreguota'!D5</f>
        <v>0</v>
      </c>
    </row>
    <row r="5" spans="1:4" ht="19" thickBot="1" x14ac:dyDescent="0.3">
      <c r="A5" s="101" t="s">
        <v>108</v>
      </c>
      <c r="B5" s="68" t="e">
        <f>(MIN(B3:D3)/B3)*'Vertinimo tvarka'!G11</f>
        <v>#DIV/0!</v>
      </c>
      <c r="C5" s="68" t="e">
        <f>(MIN(B3:D3)/C3)*'Vertinimo tvarka'!G11</f>
        <v>#DIV/0!</v>
      </c>
      <c r="D5" s="68" t="e">
        <f>(MIN(B3:D3)/D3)*'Vertinimo tvarka'!G11</f>
        <v>#DIV/0!</v>
      </c>
    </row>
    <row r="6" spans="1:4" ht="19" thickBot="1" x14ac:dyDescent="0.3">
      <c r="A6" s="101" t="s">
        <v>109</v>
      </c>
      <c r="B6" s="68" t="e">
        <f>(MIN(B4:D4)/B4)*'Vertinimo tvarka'!G11</f>
        <v>#DIV/0!</v>
      </c>
      <c r="C6" s="68" t="e">
        <f>(MIN(B4:D4)/C4)*'Vertinimo tvarka'!G11</f>
        <v>#DIV/0!</v>
      </c>
      <c r="D6" s="68" t="e">
        <f>(MIN(B4:D4)/D4)*'Vertinimo tvarka'!G11</f>
        <v>#DIV/0!</v>
      </c>
    </row>
    <row r="7" spans="1:4" ht="19" thickBot="1" x14ac:dyDescent="0.3">
      <c r="A7" s="102" t="s">
        <v>110</v>
      </c>
      <c r="B7" s="69">
        <f>SUM(B8:B10)*'Vertinimo tvarka'!G12</f>
        <v>0</v>
      </c>
      <c r="C7" s="69">
        <f>SUM(C8:C10)*'Vertinimo tvarka'!G12</f>
        <v>0</v>
      </c>
      <c r="D7" s="69">
        <f>SUM(D8:D10)*'Vertinimo tvarka'!G12</f>
        <v>0</v>
      </c>
    </row>
    <row r="8" spans="1:4" ht="19" x14ac:dyDescent="0.2">
      <c r="A8" s="103" t="s">
        <v>111</v>
      </c>
      <c r="B8" s="99">
        <f>COUNTIF('Pasiūlymų suvestinė_Bendra'!B6, "YRA")*'Vertinimo tvarka'!F14</f>
        <v>0</v>
      </c>
      <c r="C8" s="99">
        <f>COUNTIF('Pasiūlymų suvestinė_Bendra'!C6, "YRA")*'Vertinimo tvarka'!F14</f>
        <v>0</v>
      </c>
      <c r="D8" s="99">
        <f>COUNTIF('Pasiūlymų suvestinė_Bendra'!D6, "YRA")*'Vertinimo tvarka'!F14</f>
        <v>0</v>
      </c>
    </row>
    <row r="9" spans="1:4" ht="19" x14ac:dyDescent="0.2">
      <c r="A9" s="104" t="s">
        <v>112</v>
      </c>
      <c r="B9" s="99">
        <f>COUNTIF('Pasiūlymų suvestinė_Bendra'!B7, "YRA")*'Vertinimo tvarka'!F17</f>
        <v>0</v>
      </c>
      <c r="C9" s="99">
        <f>COUNTIF('Pasiūlymų suvestinė_Bendra'!C7, "YRA")*'Vertinimo tvarka'!F17</f>
        <v>0</v>
      </c>
      <c r="D9" s="99">
        <f>COUNTIF('Pasiūlymų suvestinė_Bendra'!D7, "YRA")*'Vertinimo tvarka'!F17</f>
        <v>0</v>
      </c>
    </row>
    <row r="10" spans="1:4" ht="19" x14ac:dyDescent="0.2">
      <c r="A10" s="104" t="s">
        <v>113</v>
      </c>
      <c r="B10" s="99">
        <f>COUNTIF('Pasiūlymų suvestinė_Bendra'!B8, "YRA")*'Vertinimo tvarka'!F19</f>
        <v>0</v>
      </c>
      <c r="C10" s="99">
        <f>COUNTIF('Pasiūlymų suvestinė_Bendra'!C8, "YRA")*'Vertinimo tvarka'!F19</f>
        <v>0</v>
      </c>
      <c r="D10" s="99">
        <f>COUNTIF('Pasiūlymų suvestinė_Bendra'!D8, "YRA")*'Vertinimo tvarka'!F19</f>
        <v>0</v>
      </c>
    </row>
    <row r="11" spans="1:4" ht="19" thickBot="1" x14ac:dyDescent="0.3">
      <c r="A11" s="100" t="s">
        <v>114</v>
      </c>
      <c r="B11" s="70" t="e">
        <f>SUM(B6+B7)</f>
        <v>#DIV/0!</v>
      </c>
      <c r="C11" s="70" t="e">
        <f>SUM(C6+C7)</f>
        <v>#DIV/0!</v>
      </c>
      <c r="D11" s="70" t="e">
        <f>SUM(D6+D7)</f>
        <v>#DIV/0!</v>
      </c>
    </row>
    <row r="12" spans="1:4" ht="17" thickBot="1" x14ac:dyDescent="0.25">
      <c r="A12" s="100" t="s">
        <v>115</v>
      </c>
      <c r="B12" s="71" t="e">
        <f>_xlfn.RANK.EQ(B11, $B$11:$D$11, 0)</f>
        <v>#DIV/0!</v>
      </c>
      <c r="C12" s="71" t="e">
        <f t="shared" ref="C12:D12" si="0">_xlfn.RANK.EQ(C11, $B$11:$D$11, 0)</f>
        <v>#DIV/0!</v>
      </c>
      <c r="D12" s="71" t="e">
        <f t="shared" si="0"/>
        <v>#DIV/0!</v>
      </c>
    </row>
    <row r="14" spans="1:4" x14ac:dyDescent="0.2">
      <c r="A14" s="2" t="s">
        <v>116</v>
      </c>
    </row>
    <row r="19" spans="1:1" x14ac:dyDescent="0.2">
      <c r="A19" s="72"/>
    </row>
    <row r="24" spans="1:1" x14ac:dyDescent="0.2">
      <c r="A24" s="73"/>
    </row>
  </sheetData>
  <sheetProtection formatCells="0" formatColumns="0" formatRows="0" insertColumns="0" insertRows="0" insertHyperlinks="0" deleteColumns="0" deleteRows="0" sort="0" autoFilter="0" pivotTables="0"/>
  <phoneticPr fontId="28" type="noConversion"/>
  <conditionalFormatting sqref="B12:D12">
    <cfRule type="cellIs" dxfId="1" priority="1" operator="equal">
      <formula>1</formula>
    </cfRule>
    <cfRule type="cellIs" dxfId="0" priority="2" operator="equal">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Pasiūlymo forma</vt:lpstr>
      <vt:lpstr>Vertinimo sąlygos</vt:lpstr>
      <vt:lpstr>Vertinimo tvarka</vt:lpstr>
      <vt:lpstr>Subtiekėjai ir priedai</vt:lpstr>
      <vt:lpstr>Bendrieji reikalavimai</vt:lpstr>
      <vt:lpstr>Techninė specifikacija</vt:lpstr>
      <vt:lpstr>Pasiūlymų suvestinė_Bendra</vt:lpstr>
      <vt:lpstr>Pasiūlymų suvestinė_Koreguota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Regvyta Gelumbauskienė</cp:lastModifiedBy>
  <dcterms:created xsi:type="dcterms:W3CDTF">2021-04-30T12:21:51Z</dcterms:created>
  <dcterms:modified xsi:type="dcterms:W3CDTF">2025-02-13T18:33:03Z</dcterms:modified>
</cp:coreProperties>
</file>