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rasbuz\Documents\VAISTAI 5 dalis\"/>
    </mc:Choice>
  </mc:AlternateContent>
  <xr:revisionPtr revIDLastSave="0" documentId="13_ncr:1_{20AA8664-C10C-454C-874E-1E87AC487BD9}"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0" i="1" l="1"/>
  <c r="G399" i="1"/>
  <c r="F398" i="1"/>
  <c r="F399" i="1" s="1"/>
  <c r="F400" i="1" s="1"/>
  <c r="F401" i="1" s="1"/>
  <c r="G388" i="1"/>
  <c r="F386" i="1"/>
  <c r="F387" i="1" s="1"/>
  <c r="F388" i="1" s="1"/>
  <c r="F389" i="1" s="1"/>
  <c r="G376" i="1"/>
  <c r="F374" i="1"/>
  <c r="F375" i="1" s="1"/>
  <c r="F376" i="1" s="1"/>
  <c r="F377" i="1" s="1"/>
  <c r="G364" i="1"/>
  <c r="F362" i="1"/>
  <c r="G363" i="1" s="1"/>
  <c r="G352" i="1"/>
  <c r="G351" i="1"/>
  <c r="F350" i="1"/>
  <c r="F351" i="1" s="1"/>
  <c r="F352" i="1" s="1"/>
  <c r="F353" i="1" s="1"/>
  <c r="G340" i="1"/>
  <c r="F338" i="1"/>
  <c r="F339" i="1" s="1"/>
  <c r="F340" i="1" s="1"/>
  <c r="F341" i="1" s="1"/>
  <c r="G328" i="1"/>
  <c r="G327" i="1"/>
  <c r="F326" i="1"/>
  <c r="F327" i="1" s="1"/>
  <c r="F328" i="1" s="1"/>
  <c r="F329" i="1" s="1"/>
  <c r="G316" i="1"/>
  <c r="F314" i="1"/>
  <c r="F315" i="1" s="1"/>
  <c r="F316" i="1" s="1"/>
  <c r="F317" i="1" s="1"/>
  <c r="G304" i="1"/>
  <c r="G303" i="1"/>
  <c r="F302" i="1"/>
  <c r="F303" i="1" s="1"/>
  <c r="F304" i="1" s="1"/>
  <c r="F305" i="1" s="1"/>
  <c r="G292" i="1"/>
  <c r="F290" i="1"/>
  <c r="G291" i="1" s="1"/>
  <c r="G280" i="1"/>
  <c r="F278" i="1"/>
  <c r="F279" i="1" s="1"/>
  <c r="F280" i="1" s="1"/>
  <c r="F281" i="1" s="1"/>
  <c r="G268" i="1"/>
  <c r="F266" i="1"/>
  <c r="G267" i="1" s="1"/>
  <c r="G256" i="1"/>
  <c r="G255" i="1"/>
  <c r="F254" i="1"/>
  <c r="F255" i="1" s="1"/>
  <c r="F256" i="1" s="1"/>
  <c r="F257" i="1" s="1"/>
  <c r="G244" i="1"/>
  <c r="F242" i="1"/>
  <c r="G243" i="1" s="1"/>
  <c r="G232" i="1"/>
  <c r="G231" i="1"/>
  <c r="F230" i="1"/>
  <c r="F231" i="1" s="1"/>
  <c r="F232" i="1" s="1"/>
  <c r="F233" i="1" s="1"/>
  <c r="G220" i="1"/>
  <c r="F218" i="1"/>
  <c r="F219" i="1" s="1"/>
  <c r="F220" i="1" s="1"/>
  <c r="F221" i="1" s="1"/>
  <c r="G208" i="1"/>
  <c r="G207" i="1"/>
  <c r="F206" i="1"/>
  <c r="F207" i="1" s="1"/>
  <c r="F208" i="1" s="1"/>
  <c r="F209" i="1" s="1"/>
  <c r="G196" i="1"/>
  <c r="F194" i="1"/>
  <c r="G195" i="1" s="1"/>
  <c r="G184" i="1"/>
  <c r="F182" i="1"/>
  <c r="F183" i="1" s="1"/>
  <c r="F184" i="1" s="1"/>
  <c r="F185" i="1" s="1"/>
  <c r="G172" i="1"/>
  <c r="F170" i="1"/>
  <c r="G171" i="1" s="1"/>
  <c r="G160" i="1"/>
  <c r="G159" i="1"/>
  <c r="F158" i="1"/>
  <c r="F159" i="1" s="1"/>
  <c r="F160" i="1" s="1"/>
  <c r="F161" i="1" s="1"/>
  <c r="G148" i="1"/>
  <c r="F146" i="1"/>
  <c r="G147" i="1" s="1"/>
  <c r="G136" i="1"/>
  <c r="G135" i="1"/>
  <c r="F134" i="1"/>
  <c r="F135" i="1" s="1"/>
  <c r="F136" i="1" s="1"/>
  <c r="F137" i="1" s="1"/>
  <c r="G124" i="1"/>
  <c r="F122" i="1"/>
  <c r="G123" i="1" s="1"/>
  <c r="G112" i="1"/>
  <c r="G111" i="1"/>
  <c r="F110" i="1"/>
  <c r="F111" i="1" s="1"/>
  <c r="F112" i="1" s="1"/>
  <c r="F113" i="1" s="1"/>
  <c r="G100" i="1"/>
  <c r="F98" i="1"/>
  <c r="G99" i="1" s="1"/>
  <c r="G88" i="1"/>
  <c r="F86" i="1"/>
  <c r="F87" i="1" s="1"/>
  <c r="F88" i="1" s="1"/>
  <c r="F89" i="1" s="1"/>
  <c r="G76" i="1"/>
  <c r="F74" i="1"/>
  <c r="G75" i="1" s="1"/>
  <c r="G64" i="1"/>
  <c r="G63" i="1"/>
  <c r="F62" i="1"/>
  <c r="F63" i="1" s="1"/>
  <c r="F64" i="1" s="1"/>
  <c r="F65" i="1" s="1"/>
  <c r="G52" i="1"/>
  <c r="F50" i="1"/>
  <c r="F51" i="1" s="1"/>
  <c r="F52" i="1" s="1"/>
  <c r="F53" i="1" s="1"/>
  <c r="G40" i="1"/>
  <c r="G39" i="1"/>
  <c r="F38" i="1"/>
  <c r="F39" i="1" s="1"/>
  <c r="F40" i="1" s="1"/>
  <c r="F41" i="1" s="1"/>
  <c r="G21" i="1"/>
  <c r="G87" i="1" l="1"/>
  <c r="G183" i="1"/>
  <c r="G279" i="1"/>
  <c r="G375" i="1"/>
  <c r="F99" i="1"/>
  <c r="F100" i="1" s="1"/>
  <c r="F101" i="1" s="1"/>
  <c r="F171" i="1"/>
  <c r="F172" i="1" s="1"/>
  <c r="F173" i="1" s="1"/>
  <c r="F243" i="1"/>
  <c r="F244" i="1" s="1"/>
  <c r="F245" i="1" s="1"/>
  <c r="F267" i="1"/>
  <c r="F268" i="1" s="1"/>
  <c r="F269" i="1" s="1"/>
  <c r="F363" i="1"/>
  <c r="F364" i="1" s="1"/>
  <c r="F365" i="1" s="1"/>
  <c r="G51" i="1"/>
  <c r="G219" i="1"/>
  <c r="G315" i="1"/>
  <c r="G339" i="1"/>
  <c r="G387" i="1"/>
  <c r="F75" i="1"/>
  <c r="F76" i="1" s="1"/>
  <c r="F77" i="1" s="1"/>
  <c r="F123" i="1"/>
  <c r="F124" i="1" s="1"/>
  <c r="F125" i="1" s="1"/>
  <c r="F147" i="1"/>
  <c r="F148" i="1" s="1"/>
  <c r="F149" i="1" s="1"/>
  <c r="F195" i="1"/>
  <c r="F196" i="1" s="1"/>
  <c r="F197" i="1" s="1"/>
  <c r="F291" i="1"/>
  <c r="F292" i="1" s="1"/>
  <c r="F293" i="1" s="1"/>
</calcChain>
</file>

<file path=xl/sharedStrings.xml><?xml version="1.0" encoding="utf-8"?>
<sst xmlns="http://schemas.openxmlformats.org/spreadsheetml/2006/main" count="640" uniqueCount="226">
  <si>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</si>
  <si>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</si>
  <si>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</si>
  <si>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</si>
  <si>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</si>
  <si>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</si>
  <si>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</si>
  <si>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</si>
  <si>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</si>
  <si>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</si>
  <si>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</si>
  <si>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</si>
  <si>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</si>
  <si>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</si>
  <si>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</si>
  <si>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</si>
  <si>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</si>
  <si>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</si>
  <si>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</si>
  <si>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</si>
  <si>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</si>
  <si>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</si>
  <si>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</si>
  <si>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</si>
  <si>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</si>
  <si>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BETAINAS SU POLIHEKSANIDU 350ML</t>
  </si>
  <si>
    <t>Tiekėjo pasiūlymas:</t>
  </si>
  <si>
    <t>Nr.</t>
  </si>
  <si>
    <t>Pavadinimas</t>
  </si>
  <si>
    <t>Kiekis</t>
  </si>
  <si>
    <t>Mato vienetas</t>
  </si>
  <si>
    <t>Įkainis be PVM, Eur</t>
  </si>
  <si>
    <t>Suma be PVM, Eur</t>
  </si>
  <si>
    <t>Siūlomo produkto pavadinimas, dozė, kiekis pakuotėje, gamintojas. Būtina pažymėti, kuris vaistas yra  vardinis</t>
  </si>
  <si>
    <t>1.</t>
  </si>
  <si>
    <t>Betainas su poliheksanidu 350ml</t>
  </si>
  <si>
    <t>1.1.</t>
  </si>
  <si>
    <t>fl.</t>
  </si>
  <si>
    <t>Suma be PVM</t>
  </si>
  <si>
    <t>Taikomas PVM dydis (%)</t>
  </si>
  <si>
    <t>PVM suma</t>
  </si>
  <si>
    <t>Suma su PVM</t>
  </si>
  <si>
    <t>2. DALIS</t>
  </si>
  <si>
    <t>BURNOS GLEIVINĖS GELIS. SUDĖTIS:  VANDENS, PROPENO GLIKOLIO, POLIVINILO PIROLIDONO (PVP), MALTODEKSTRINO, TIKROJO ALAVIJO (ALOE BARBADENSIS), PEG-40 HIDRINTO RICINOS ALIEJAUS,  NATRIO HIALURONATO IR KITOS PAGALBINĖS MEDŽIAGOS, LYGIAVERTIS ANAFTIN</t>
  </si>
  <si>
    <t>2.</t>
  </si>
  <si>
    <t>Burnos gleivinės gelis. Sudėtis:  vandens, propeno glikolio, polivinilo pirolidono (PVP), maltodekstrino, tikrojo alavijo (Aloe barbadensis), PEG-40 hidrinto ricinos aliejaus,  natrio hialuronato ir kitos pagalbinės medžiagos, lygiavertis Anaftin</t>
  </si>
  <si>
    <t>2.1.</t>
  </si>
  <si>
    <t xml:space="preserve">ml </t>
  </si>
  <si>
    <t>3. DALIS</t>
  </si>
  <si>
    <t>CHLORHEKSIDINAS 0,2MG/ML 1000ML TIPALAS IRIGACIJOMS</t>
  </si>
  <si>
    <t>3.</t>
  </si>
  <si>
    <t>Chlorheksidinas 0,2mg/ml 1000ml tipalas irigacijoms</t>
  </si>
  <si>
    <t>3.1.</t>
  </si>
  <si>
    <t>4. DALIS</t>
  </si>
  <si>
    <t>CHLORHEKSIDINO IR CHLORBUTANOLIO DERINYS 500 ML BURNAI SKALAUTI LYGIAVERTIS ELUDRIL</t>
  </si>
  <si>
    <t>4.</t>
  </si>
  <si>
    <t>Chlorheksidino ir chlorbutanolio derinys 500 ml burnai skalauti lygiavertis Eludril</t>
  </si>
  <si>
    <t>4.1.</t>
  </si>
  <si>
    <t>5. DALIS</t>
  </si>
  <si>
    <t xml:space="preserve">CHLORPROMAZINAS 100 MG  </t>
  </si>
  <si>
    <t>5.</t>
  </si>
  <si>
    <t xml:space="preserve">Chlorpromazinas 100 mg  </t>
  </si>
  <si>
    <t>5.1.</t>
  </si>
  <si>
    <t xml:space="preserve">Chlorpromazinas 100 mg </t>
  </si>
  <si>
    <t>tab.</t>
  </si>
  <si>
    <t>6. DALIS</t>
  </si>
  <si>
    <t>CITRULUS COLOCYNTHIS, AMMONIUM BROMATUM, ATROPINUM SULFURICUM, VERATRUM ALBUM, MAGNESIUM PHOSPHORICUM, GELSEMIUM SEMPERVIRENS, PASSIFLORA INCARNATA, AGARICUS, CHAMOMILLA RECUTITA, CUPRUM SULFURICIM, ACONITUM NAPELLUS,1,1 MG/1,1 MG/1,1 MG/1,1 MG/1,1 MG/1,1 MG/0,55 MG/0,55 MG/0,55 MG/0,55 MG/2,2 MG</t>
  </si>
  <si>
    <t>6.</t>
  </si>
  <si>
    <t>Citrulus colocynthis, ammonium bromatum, atropinum sulfuricum, veratrum album, magnesium phosphoricum, gelsemium sempervirens, passiflora incarnata, agaricus, chamomilla recutita, cuprum sulfuricim, aconitum napellus,1,1 mg/1,1 mg/1,1 mg/1,1 mg/1,1 mg/1,1 mg/0,55 mg/0,55 mg/0,55 mg/0,55 mg/2,2 mg</t>
  </si>
  <si>
    <t>6.1.</t>
  </si>
  <si>
    <t>7. DALIS</t>
  </si>
  <si>
    <t>CLONIDIN 150 ΜG/ML INJEKCINIS TIRPALAS</t>
  </si>
  <si>
    <t>7.</t>
  </si>
  <si>
    <t>Clonidin 150 µg/ml injekcinis tirpalas</t>
  </si>
  <si>
    <t>7.1.</t>
  </si>
  <si>
    <t>amp.</t>
  </si>
  <si>
    <t>8. DALIS</t>
  </si>
  <si>
    <t>CLONIDIN 75 MCG</t>
  </si>
  <si>
    <t>8.</t>
  </si>
  <si>
    <t>Clonidin 75 mcg</t>
  </si>
  <si>
    <t>8.1.</t>
  </si>
  <si>
    <t xml:space="preserve">Clonidin 75 mcg </t>
  </si>
  <si>
    <t>9. DALIS</t>
  </si>
  <si>
    <t>COLCHICINUM 1 MG</t>
  </si>
  <si>
    <t>9.</t>
  </si>
  <si>
    <t>Colchicinum 1 mg</t>
  </si>
  <si>
    <t>9.1.</t>
  </si>
  <si>
    <t>10. DALIS</t>
  </si>
  <si>
    <t>DANTROLENAS 20MG/ML MILTELIAI IR TIRPIKLIS INJ. TIRPALUI</t>
  </si>
  <si>
    <t>10.</t>
  </si>
  <si>
    <t>Dantrolenas 20mg/ml milteliai ir tirpiklis inj. tirpalui</t>
  </si>
  <si>
    <t>10.1.</t>
  </si>
  <si>
    <t>but./amp.</t>
  </si>
  <si>
    <t>11. DALIS</t>
  </si>
  <si>
    <t>DIAZEPAMAS 10MG/2,5ML REKTALINIS TIRPALAS KLIZMUTĖS</t>
  </si>
  <si>
    <t>11.</t>
  </si>
  <si>
    <t>Diazepamas 10mg/2,5ml rektalinis tirpalas klizmutės</t>
  </si>
  <si>
    <t>11.1.</t>
  </si>
  <si>
    <t>kliz.</t>
  </si>
  <si>
    <t>12. DALIS</t>
  </si>
  <si>
    <t>DIAZEPAMAS 5MG/2,5ML REKTALINIS TIRPALAS KLIZMUTĖS</t>
  </si>
  <si>
    <t>12.</t>
  </si>
  <si>
    <t>Diazepamas 5mg/2,5ml rektalinis tirpalas klizmutės</t>
  </si>
  <si>
    <t>12.1.</t>
  </si>
  <si>
    <t>13. DALIS</t>
  </si>
  <si>
    <t xml:space="preserve">DIGOKSINAS 0,25MG/ML </t>
  </si>
  <si>
    <t>13.</t>
  </si>
  <si>
    <t xml:space="preserve">Digoksinas 0,25mg/ml </t>
  </si>
  <si>
    <t>13.1.</t>
  </si>
  <si>
    <t>14. DALIS</t>
  </si>
  <si>
    <t>DISTILIUOTAS VANDUO IRIGACIJOMS 500ML</t>
  </si>
  <si>
    <t>14.</t>
  </si>
  <si>
    <t>Distiliuotas vanduo irigacijoms 500ml</t>
  </si>
  <si>
    <t>14.1.</t>
  </si>
  <si>
    <t>15. DALIS</t>
  </si>
  <si>
    <t>DISTILIUOTAS VANDUO IRIGACIJOMS 1000ML</t>
  </si>
  <si>
    <t>15.</t>
  </si>
  <si>
    <t>Distiliuotas vanduo irigacijoms 1000ml</t>
  </si>
  <si>
    <t>15.1.</t>
  </si>
  <si>
    <t>16. DALIS</t>
  </si>
  <si>
    <t>DOKSILAMINO-VANDENILIO SUKCINATAS/PIRIDOKSINO HIDROCHLORIDAS 20 MG/20 MG MODIFIKUOTO ATPALAIDAVIMO TABLETĖS</t>
  </si>
  <si>
    <t>16.</t>
  </si>
  <si>
    <t>Doksilamino-vandenilio sukcinatas/Piridoksino hidrochloridas 20 mg/20 mg modifikuoto atpalaidavimo tabletės</t>
  </si>
  <si>
    <t>16.1.</t>
  </si>
  <si>
    <t>17. DALIS</t>
  </si>
  <si>
    <t xml:space="preserve">EDOKSABANAS 30 MG </t>
  </si>
  <si>
    <t>17.</t>
  </si>
  <si>
    <t xml:space="preserve">Edoksabanas 30 mg </t>
  </si>
  <si>
    <t>17.1.</t>
  </si>
  <si>
    <t>Edoksabanas 30 mg</t>
  </si>
  <si>
    <t>18. DALIS</t>
  </si>
  <si>
    <t xml:space="preserve">EDOKSABANAS 60 MG </t>
  </si>
  <si>
    <t>18.</t>
  </si>
  <si>
    <t xml:space="preserve">Edoksabanas 60 mg </t>
  </si>
  <si>
    <t>18.1.</t>
  </si>
  <si>
    <t>Edoksabanas 60 mg</t>
  </si>
  <si>
    <t>19. DALIS</t>
  </si>
  <si>
    <t>EFEDRINO HIDROCHLORIDAS 25MG/ML.</t>
  </si>
  <si>
    <t>19.</t>
  </si>
  <si>
    <t>Efedrino hidrochloridas 25mg/ml.</t>
  </si>
  <si>
    <t>19.1.</t>
  </si>
  <si>
    <t>20. DALIS</t>
  </si>
  <si>
    <t>EPINEFRINAS, 1 MG/ML, INJEKCINIS TIRPALAS</t>
  </si>
  <si>
    <t>20.</t>
  </si>
  <si>
    <t>Epinefrinas, 1 mg/ml, injekcinis tirpalas</t>
  </si>
  <si>
    <t>20.1.</t>
  </si>
  <si>
    <t>21. DALIS</t>
  </si>
  <si>
    <t>ERITROMICINAS 1000MG</t>
  </si>
  <si>
    <t>21.</t>
  </si>
  <si>
    <t>Eritromicinas 1000mg</t>
  </si>
  <si>
    <t>21.1.</t>
  </si>
  <si>
    <t>22. DALIS</t>
  </si>
  <si>
    <t xml:space="preserve">ERTAPENEMAS 1G MILTELIAI INFUZINIO TIRPALO KONCENTRATUI </t>
  </si>
  <si>
    <t>22.</t>
  </si>
  <si>
    <t xml:space="preserve">Ertapenemas 1g milteliai infuzinio tirpalo koncentratui </t>
  </si>
  <si>
    <t>22.1.</t>
  </si>
  <si>
    <t>23. DALIS</t>
  </si>
  <si>
    <t>ESMOLOLIS, 100 MG/10 ML LEISTI Į VENĄ 10 ML</t>
  </si>
  <si>
    <t>23.</t>
  </si>
  <si>
    <t>Esmololis, 100 mg/10 ml leisti į veną 10 ml</t>
  </si>
  <si>
    <t>23.1.</t>
  </si>
  <si>
    <t>24. DALIS</t>
  </si>
  <si>
    <t>ETAMBUTOLIS 1,0 G KONCENTRATAS INJ. TIRPALUI</t>
  </si>
  <si>
    <t>24.</t>
  </si>
  <si>
    <t>Etambutolis 1,0 g koncentratas inj. tirpalui</t>
  </si>
  <si>
    <t>24.1.</t>
  </si>
  <si>
    <t>25. DALIS</t>
  </si>
  <si>
    <t>EZETIMIBUM 10MG</t>
  </si>
  <si>
    <t>25.</t>
  </si>
  <si>
    <t>Ezetimibum 10mg</t>
  </si>
  <si>
    <t>25.1.</t>
  </si>
  <si>
    <t>26. DALIS</t>
  </si>
  <si>
    <t>FENILEFRINAS 10%  AKIŲ LAŠAI</t>
  </si>
  <si>
    <t>26.</t>
  </si>
  <si>
    <t>Fenilefrinas 10%  akių lašai</t>
  </si>
  <si>
    <t>26.1.</t>
  </si>
  <si>
    <t>ml</t>
  </si>
  <si>
    <t>27. DALIS</t>
  </si>
  <si>
    <t>FENITOINAS 250MG</t>
  </si>
  <si>
    <t>27.</t>
  </si>
  <si>
    <t>Fenitoinas 250mg</t>
  </si>
  <si>
    <t>27.1.</t>
  </si>
  <si>
    <t>28. DALIS</t>
  </si>
  <si>
    <t>FENOBARBITALIS 200MG INJ.</t>
  </si>
  <si>
    <t>28.</t>
  </si>
  <si>
    <t>Fenobarbitalis 200mg inj.</t>
  </si>
  <si>
    <t>28.1.</t>
  </si>
  <si>
    <t>29. DALIS</t>
  </si>
  <si>
    <t>FITOMENADIONAS 10MG 1ML</t>
  </si>
  <si>
    <t>29.</t>
  </si>
  <si>
    <t>Fitomenadionas 10mg 1ml</t>
  </si>
  <si>
    <t>29.1.</t>
  </si>
  <si>
    <t>30. DALIS</t>
  </si>
  <si>
    <t>FLEKAINIDO ACETATAS 100MG</t>
  </si>
  <si>
    <t>30.</t>
  </si>
  <si>
    <t>Flekainido acetatas 100mg</t>
  </si>
  <si>
    <t>30.1.</t>
  </si>
  <si>
    <t>31. DALIS</t>
  </si>
  <si>
    <t>FLUTIKAZONO FUROATAS/UMEKLIDINAS/VILANTEROLAS 92 ΜG/55 ΜG/22 ΜG DOZUOTI ĮKVEPIAMIEJI MILTELIAI</t>
  </si>
  <si>
    <t>31.</t>
  </si>
  <si>
    <t>Flutikazono furoatas/Umeklidinas/Vilanterolas 92 µg/55 µg/22 µg dozuoti įkvepiamieji milteliai</t>
  </si>
  <si>
    <t>31.1.</t>
  </si>
  <si>
    <t>dozė</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</si>
  <si>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</si>
  <si>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</si>
  <si>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</si>
  <si>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</si>
  <si>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</si>
  <si>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</si>
  <si>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</si>
  <si>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</si>
  <si>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</si>
  <si>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</si>
  <si>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</si>
  <si>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</si>
  <si>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</si>
  <si>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</si>
  <si>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</si>
  <si>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</si>
  <si>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</si>
  <si>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</si>
  <si>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</si>
  <si>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</si>
  <si>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9210-5 2025-02-13 16:28:31</t>
  </si>
  <si>
    <t>6.  Pasiūlymų formoje būtina palikti tik siūlomas pirkimo dalis. Nepasiūlytas pirkimo dalis būtina IŠTRINTI.</t>
  </si>
  <si>
    <t>MEDIKAMENTAI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</si>
</sst>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1" fillId="2" borderId="1" xfId="0" applyFont="1" applyFill="1" applyBorder="1" applyAlignment="1">
      <alignment vertical="center" wrapText="1"/>
    </xf>
    <xf numFmtId="0" fontId="0" fillId="0" borderId="13"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0" fillId="0" borderId="18" xfId="0" applyBorder="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0" fillId="0" borderId="15"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5"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4" fillId="2" borderId="0" xfId="0" applyFont="1" applyFill="1" applyAlignment="1">
      <alignment horizontal="left" vertical="top"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12" xfId="0" applyBorder="1"/>
    <xf numFmtId="0" fontId="0" fillId="0" borderId="17" xfId="0" applyBorder="1"/>
    <xf numFmtId="0" fontId="1" fillId="2" borderId="6" xfId="0" applyFont="1" applyFill="1" applyBorder="1" applyAlignment="1">
      <alignment horizontal="center" vertical="center" wrapText="1"/>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9" xfId="0" applyFont="1" applyFill="1" applyBorder="1" applyAlignment="1" applyProtection="1">
      <alignment horizontal="left" vertical="center" wrapText="1"/>
      <protection locked="0"/>
    </xf>
    <xf numFmtId="0" fontId="1" fillId="7" borderId="0" xfId="0" applyFont="1" applyFill="1"/>
    <xf numFmtId="0" fontId="1" fillId="8" borderId="0" xfId="0" applyFont="1" applyFill="1" applyAlignment="1">
      <alignment wrapText="1"/>
    </xf>
    <xf numFmtId="0" fontId="1" fillId="8" borderId="0" xfId="0" applyFont="1" applyFill="1"/>
    <xf numFmtId="0" fontId="1" fillId="4" borderId="0" xfId="0" applyFont="1" applyFill="1" applyAlignment="1">
      <alignment wrapText="1"/>
    </xf>
    <xf numFmtId="0" fontId="2" fillId="4" borderId="21" xfId="0" applyFont="1" applyFill="1" applyBorder="1" applyAlignment="1">
      <alignment wrapText="1"/>
    </xf>
    <xf numFmtId="0" fontId="1" fillId="4" borderId="21" xfId="0" applyFont="1" applyFill="1" applyBorder="1" applyAlignment="1">
      <alignment wrapText="1"/>
    </xf>
    <xf numFmtId="0" fontId="1" fillId="5" borderId="21" xfId="0" applyFont="1" applyFill="1" applyBorder="1" applyAlignment="1" applyProtection="1">
      <alignment wrapText="1"/>
      <protection locked="0"/>
    </xf>
    <xf numFmtId="0" fontId="2"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01"/>
  <sheetViews>
    <sheetView tabSelected="1" topLeftCell="A29" workbookViewId="0">
      <selection activeCell="D6" sqref="D6"/>
    </sheetView>
  </sheetViews>
  <sheetFormatPr defaultColWidth="10.796875" defaultRowHeight="14.4" x14ac:dyDescent="0.3"/>
  <cols>
    <col min="1" max="1" width="9.19921875" style="1" customWidth="1"/>
    <col min="2" max="2" width="63.5" style="1" customWidth="1"/>
    <col min="3" max="3" width="18.3984375" style="1" customWidth="1"/>
    <col min="4" max="4" width="13.3984375" style="1" customWidth="1"/>
    <col min="5" max="5" width="20" style="1" customWidth="1"/>
    <col min="6" max="6" width="19.296875" style="1" customWidth="1"/>
    <col min="7" max="7" width="31.69921875" style="12" customWidth="1"/>
    <col min="8" max="8" width="26.5" style="1" customWidth="1"/>
    <col min="9" max="15" width="25" style="1" customWidth="1"/>
    <col min="16" max="16" width="10.796875" style="1" customWidth="1"/>
    <col min="17" max="16384" width="10.796875" style="1"/>
  </cols>
  <sheetData>
    <row r="2" spans="1:6" x14ac:dyDescent="0.3">
      <c r="A2" s="13" t="s">
        <v>0</v>
      </c>
      <c r="B2" s="2"/>
    </row>
    <row r="3" spans="1:6" x14ac:dyDescent="0.3">
      <c r="B3" s="3"/>
    </row>
    <row r="4" spans="1:6" x14ac:dyDescent="0.3">
      <c r="A4" s="13" t="s">
        <v>225</v>
      </c>
      <c r="B4" s="2"/>
    </row>
    <row r="5" spans="1:6" x14ac:dyDescent="0.3">
      <c r="A5" s="2"/>
      <c r="B5" s="2"/>
    </row>
    <row r="6" spans="1:6" x14ac:dyDescent="0.3">
      <c r="A6" s="1" t="s">
        <v>1</v>
      </c>
      <c r="B6" s="13" t="s">
        <v>2</v>
      </c>
    </row>
    <row r="7" spans="1:6" x14ac:dyDescent="0.3">
      <c r="B7" s="2"/>
    </row>
    <row r="8" spans="1:6" x14ac:dyDescent="0.3">
      <c r="A8" s="4" t="s">
        <v>3</v>
      </c>
      <c r="B8" s="14"/>
    </row>
    <row r="9" spans="1:6" x14ac:dyDescent="0.3">
      <c r="A9" s="4" t="s">
        <v>4</v>
      </c>
      <c r="B9" s="14"/>
    </row>
    <row r="10" spans="1:6" x14ac:dyDescent="0.3">
      <c r="A10" s="4" t="s">
        <v>5</v>
      </c>
      <c r="B10" s="14"/>
    </row>
    <row r="12" spans="1:6" ht="15.6" x14ac:dyDescent="0.3">
      <c r="A12" s="28" t="s">
        <v>6</v>
      </c>
      <c r="B12" s="29"/>
      <c r="C12" s="25"/>
      <c r="D12" s="26"/>
      <c r="E12" s="26"/>
      <c r="F12" s="27"/>
    </row>
    <row r="13" spans="1:6" ht="16.05" customHeight="1" x14ac:dyDescent="0.3">
      <c r="A13" s="37" t="s">
        <v>7</v>
      </c>
      <c r="B13" s="32"/>
      <c r="C13" s="25"/>
      <c r="D13" s="26"/>
      <c r="E13" s="26"/>
      <c r="F13" s="27"/>
    </row>
    <row r="14" spans="1:6" ht="16.05" customHeight="1" x14ac:dyDescent="0.3">
      <c r="A14" s="37" t="s">
        <v>8</v>
      </c>
      <c r="B14" s="32"/>
      <c r="C14" s="25"/>
      <c r="D14" s="26"/>
      <c r="E14" s="26"/>
      <c r="F14" s="27"/>
    </row>
    <row r="15" spans="1:6" ht="16.05" customHeight="1" x14ac:dyDescent="0.3">
      <c r="A15" s="28" t="s">
        <v>9</v>
      </c>
      <c r="B15" s="29"/>
      <c r="C15" s="25"/>
      <c r="D15" s="26"/>
      <c r="E15" s="26"/>
      <c r="F15" s="27"/>
    </row>
    <row r="16" spans="1:6" ht="63" customHeight="1" x14ac:dyDescent="0.3">
      <c r="A16" s="31" t="s">
        <v>10</v>
      </c>
      <c r="B16" s="32"/>
      <c r="C16" s="25"/>
      <c r="D16" s="26"/>
      <c r="E16" s="26"/>
      <c r="F16" s="27"/>
    </row>
    <row r="17" spans="1:7" ht="16.05" customHeight="1" x14ac:dyDescent="0.3">
      <c r="A17" s="28" t="s">
        <v>11</v>
      </c>
      <c r="B17" s="29"/>
      <c r="C17" s="25"/>
      <c r="D17" s="26"/>
      <c r="E17" s="26"/>
      <c r="F17" s="27"/>
    </row>
    <row r="18" spans="1:7" ht="16.05" customHeight="1" x14ac:dyDescent="0.3">
      <c r="A18" s="28" t="s">
        <v>12</v>
      </c>
      <c r="B18" s="29"/>
      <c r="C18" s="25"/>
      <c r="D18" s="26"/>
      <c r="E18" s="26"/>
      <c r="F18" s="27"/>
    </row>
    <row r="19" spans="1:7" ht="48" customHeight="1" x14ac:dyDescent="0.3">
      <c r="A19" s="28" t="s">
        <v>13</v>
      </c>
      <c r="B19" s="29"/>
      <c r="C19" s="25"/>
      <c r="D19" s="26"/>
      <c r="E19" s="26"/>
      <c r="F19" s="27"/>
    </row>
    <row r="20" spans="1:7" ht="55.05" customHeight="1" x14ac:dyDescent="0.3">
      <c r="A20" s="28" t="s">
        <v>14</v>
      </c>
      <c r="B20" s="29"/>
      <c r="C20" s="25"/>
      <c r="D20" s="26"/>
      <c r="E20" s="26"/>
      <c r="F20" s="27"/>
    </row>
    <row r="21" spans="1:7" ht="70.95" customHeight="1" x14ac:dyDescent="0.3">
      <c r="A21" s="34" t="s">
        <v>15</v>
      </c>
      <c r="B21" s="35"/>
      <c r="C21" s="38"/>
      <c r="D21" s="39"/>
      <c r="E21" s="39"/>
      <c r="F21" s="39"/>
      <c r="G21" s="71"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3" t="s">
        <v>16</v>
      </c>
      <c r="B23" s="30"/>
      <c r="C23" s="30"/>
      <c r="D23" s="30"/>
      <c r="E23" s="30"/>
      <c r="F23" s="30"/>
    </row>
    <row r="24" spans="1:7" x14ac:dyDescent="0.3">
      <c r="A24" s="30" t="s">
        <v>17</v>
      </c>
      <c r="B24" s="30"/>
      <c r="C24" s="30"/>
      <c r="D24" s="30"/>
      <c r="E24" s="30"/>
      <c r="F24" s="30"/>
    </row>
    <row r="25" spans="1:7" x14ac:dyDescent="0.3">
      <c r="A25" s="30" t="s">
        <v>18</v>
      </c>
      <c r="B25" s="30"/>
      <c r="C25" s="30"/>
      <c r="D25" s="30"/>
      <c r="E25" s="30"/>
      <c r="F25" s="30"/>
    </row>
    <row r="26" spans="1:7" x14ac:dyDescent="0.3">
      <c r="A26" s="30" t="s">
        <v>19</v>
      </c>
      <c r="B26" s="30"/>
      <c r="C26" s="30"/>
      <c r="D26" s="30"/>
      <c r="E26" s="30"/>
      <c r="F26" s="30"/>
    </row>
    <row r="27" spans="1:7" x14ac:dyDescent="0.3">
      <c r="A27" s="30" t="s">
        <v>20</v>
      </c>
      <c r="B27" s="30"/>
      <c r="C27" s="30"/>
      <c r="D27" s="30"/>
      <c r="E27" s="30"/>
      <c r="F27" s="30"/>
    </row>
    <row r="28" spans="1:7" ht="31.95" customHeight="1" x14ac:dyDescent="0.3">
      <c r="A28" s="36" t="s">
        <v>21</v>
      </c>
      <c r="B28" s="30"/>
      <c r="C28" s="30"/>
      <c r="D28" s="30"/>
      <c r="E28" s="30"/>
      <c r="F28" s="30"/>
    </row>
    <row r="29" spans="1:7" x14ac:dyDescent="0.3">
      <c r="A29" s="30" t="s">
        <v>22</v>
      </c>
      <c r="B29" s="30"/>
      <c r="C29" s="30"/>
      <c r="D29" s="30"/>
      <c r="E29" s="30"/>
      <c r="F29" s="30"/>
    </row>
    <row r="30" spans="1:7" x14ac:dyDescent="0.3">
      <c r="A30" s="15" t="s">
        <v>23</v>
      </c>
      <c r="D30" s="16"/>
    </row>
    <row r="31" spans="1:7" x14ac:dyDescent="0.3">
      <c r="A31" s="68" t="s">
        <v>224</v>
      </c>
      <c r="B31" s="69"/>
      <c r="C31" s="70"/>
    </row>
    <row r="32" spans="1:7" x14ac:dyDescent="0.3">
      <c r="A32" s="15"/>
    </row>
    <row r="33" spans="1:7" x14ac:dyDescent="0.3">
      <c r="A33" s="13" t="s">
        <v>24</v>
      </c>
      <c r="B33" s="13" t="s">
        <v>25</v>
      </c>
    </row>
    <row r="35" spans="1:7" x14ac:dyDescent="0.3">
      <c r="A35" s="13" t="s">
        <v>26</v>
      </c>
    </row>
    <row r="36" spans="1:7" ht="43.2" x14ac:dyDescent="0.3">
      <c r="A36" s="17" t="s">
        <v>27</v>
      </c>
      <c r="B36" s="17" t="s">
        <v>28</v>
      </c>
      <c r="C36" s="17" t="s">
        <v>29</v>
      </c>
      <c r="D36" s="17" t="s">
        <v>30</v>
      </c>
      <c r="E36" s="17" t="s">
        <v>31</v>
      </c>
      <c r="F36" s="17" t="s">
        <v>32</v>
      </c>
      <c r="G36" s="72" t="s">
        <v>33</v>
      </c>
    </row>
    <row r="37" spans="1:7" x14ac:dyDescent="0.3">
      <c r="A37" s="17" t="s">
        <v>34</v>
      </c>
      <c r="B37" s="17" t="s">
        <v>35</v>
      </c>
      <c r="C37" s="18"/>
      <c r="D37" s="18"/>
      <c r="E37" s="18"/>
      <c r="F37" s="18"/>
      <c r="G37" s="73"/>
    </row>
    <row r="38" spans="1:7" x14ac:dyDescent="0.3">
      <c r="A38" s="18" t="s">
        <v>36</v>
      </c>
      <c r="B38" s="18" t="s">
        <v>35</v>
      </c>
      <c r="C38" s="18">
        <v>300</v>
      </c>
      <c r="D38" s="18" t="s">
        <v>37</v>
      </c>
      <c r="E38" s="19"/>
      <c r="F38" s="18" t="str">
        <f>IF(ISBLANK(E38),"", PRODUCT(C38,E38))</f>
        <v/>
      </c>
      <c r="G38" s="74"/>
    </row>
    <row r="39" spans="1:7" x14ac:dyDescent="0.3">
      <c r="E39" s="17" t="s">
        <v>38</v>
      </c>
      <c r="F39" s="17" t="str">
        <f>IF(F38="","",ROUND(SUM(F38:F38),2))</f>
        <v/>
      </c>
      <c r="G39" s="71" t="str">
        <f>IF(F38="","Neužpildytos visos objektų kainos","")</f>
        <v>Neužpildytos visos objektų kainos</v>
      </c>
    </row>
    <row r="40" spans="1:7" x14ac:dyDescent="0.3">
      <c r="C40" s="17" t="s">
        <v>39</v>
      </c>
      <c r="D40" s="20"/>
      <c r="E40" s="17" t="s">
        <v>40</v>
      </c>
      <c r="F40" s="17" t="str">
        <f>IF(OR(F39="",D40=""),"", ROUND(PRODUCT(D40,F39)/100,2))</f>
        <v/>
      </c>
      <c r="G40" s="71" t="str">
        <f>IF(D40="", "Nurodykite taikomą PVM dydį", "")</f>
        <v>Nurodykite taikomą PVM dydį</v>
      </c>
    </row>
    <row r="41" spans="1:7" x14ac:dyDescent="0.3">
      <c r="E41" s="17" t="s">
        <v>41</v>
      </c>
      <c r="F41" s="17">
        <f>IF(ISBLANK(F40), "", ROUND(SUM(F39:F40),2))</f>
        <v>0</v>
      </c>
    </row>
    <row r="45" spans="1:7" ht="57.6" x14ac:dyDescent="0.3">
      <c r="A45" s="13" t="s">
        <v>42</v>
      </c>
      <c r="B45" s="75" t="s">
        <v>43</v>
      </c>
    </row>
    <row r="47" spans="1:7" x14ac:dyDescent="0.3">
      <c r="A47" s="13" t="s">
        <v>26</v>
      </c>
    </row>
    <row r="48" spans="1:7" ht="43.2" x14ac:dyDescent="0.3">
      <c r="A48" s="17" t="s">
        <v>27</v>
      </c>
      <c r="B48" s="17" t="s">
        <v>28</v>
      </c>
      <c r="C48" s="17" t="s">
        <v>29</v>
      </c>
      <c r="D48" s="17" t="s">
        <v>30</v>
      </c>
      <c r="E48" s="17" t="s">
        <v>31</v>
      </c>
      <c r="F48" s="17" t="s">
        <v>32</v>
      </c>
      <c r="G48" s="72" t="s">
        <v>33</v>
      </c>
    </row>
    <row r="49" spans="1:7" ht="43.2" x14ac:dyDescent="0.3">
      <c r="A49" s="17" t="s">
        <v>44</v>
      </c>
      <c r="B49" s="72" t="s">
        <v>45</v>
      </c>
      <c r="C49" s="18"/>
      <c r="D49" s="18"/>
      <c r="E49" s="18"/>
      <c r="F49" s="18"/>
      <c r="G49" s="73"/>
    </row>
    <row r="50" spans="1:7" ht="43.2" x14ac:dyDescent="0.3">
      <c r="A50" s="18" t="s">
        <v>46</v>
      </c>
      <c r="B50" s="73" t="s">
        <v>45</v>
      </c>
      <c r="C50" s="18">
        <v>80</v>
      </c>
      <c r="D50" s="18" t="s">
        <v>47</v>
      </c>
      <c r="E50" s="19"/>
      <c r="F50" s="18" t="str">
        <f>IF(ISBLANK(E50),"", PRODUCT(C50,E50))</f>
        <v/>
      </c>
      <c r="G50" s="74"/>
    </row>
    <row r="51" spans="1:7" x14ac:dyDescent="0.3">
      <c r="E51" s="17" t="s">
        <v>38</v>
      </c>
      <c r="F51" s="17" t="str">
        <f>IF(F50="","",ROUND(SUM(F50:F50),2))</f>
        <v/>
      </c>
      <c r="G51" s="71" t="str">
        <f>IF(F50="","Neužpildytos visos objektų kainos","")</f>
        <v>Neužpildytos visos objektų kainos</v>
      </c>
    </row>
    <row r="52" spans="1:7" x14ac:dyDescent="0.3">
      <c r="C52" s="17" t="s">
        <v>39</v>
      </c>
      <c r="D52" s="20"/>
      <c r="E52" s="17" t="s">
        <v>40</v>
      </c>
      <c r="F52" s="17" t="str">
        <f>IF(OR(F51="",D52=""),"", ROUND(PRODUCT(D52,F51)/100,2))</f>
        <v/>
      </c>
      <c r="G52" s="71" t="str">
        <f>IF(D52="", "Nurodykite taikomą PVM dydį", "")</f>
        <v>Nurodykite taikomą PVM dydį</v>
      </c>
    </row>
    <row r="53" spans="1:7" x14ac:dyDescent="0.3">
      <c r="E53" s="17" t="s">
        <v>41</v>
      </c>
      <c r="F53" s="17">
        <f>IF(ISBLANK(F52), "", ROUND(SUM(F51:F52),2))</f>
        <v>0</v>
      </c>
    </row>
    <row r="57" spans="1:7" x14ac:dyDescent="0.3">
      <c r="A57" s="13" t="s">
        <v>48</v>
      </c>
      <c r="B57" s="13" t="s">
        <v>49</v>
      </c>
    </row>
    <row r="59" spans="1:7" x14ac:dyDescent="0.3">
      <c r="A59" s="13" t="s">
        <v>26</v>
      </c>
    </row>
    <row r="60" spans="1:7" ht="43.2" x14ac:dyDescent="0.3">
      <c r="A60" s="17" t="s">
        <v>27</v>
      </c>
      <c r="B60" s="17" t="s">
        <v>28</v>
      </c>
      <c r="C60" s="17" t="s">
        <v>29</v>
      </c>
      <c r="D60" s="17" t="s">
        <v>30</v>
      </c>
      <c r="E60" s="17" t="s">
        <v>31</v>
      </c>
      <c r="F60" s="17" t="s">
        <v>32</v>
      </c>
      <c r="G60" s="72" t="s">
        <v>33</v>
      </c>
    </row>
    <row r="61" spans="1:7" x14ac:dyDescent="0.3">
      <c r="A61" s="17" t="s">
        <v>50</v>
      </c>
      <c r="B61" s="17" t="s">
        <v>51</v>
      </c>
      <c r="C61" s="18"/>
      <c r="D61" s="18"/>
      <c r="E61" s="18"/>
      <c r="F61" s="18"/>
      <c r="G61" s="73"/>
    </row>
    <row r="62" spans="1:7" x14ac:dyDescent="0.3">
      <c r="A62" s="18" t="s">
        <v>52</v>
      </c>
      <c r="B62" s="18" t="s">
        <v>51</v>
      </c>
      <c r="C62" s="18">
        <v>30</v>
      </c>
      <c r="D62" s="18" t="s">
        <v>37</v>
      </c>
      <c r="E62" s="19"/>
      <c r="F62" s="18" t="str">
        <f>IF(ISBLANK(E62),"", PRODUCT(C62,E62))</f>
        <v/>
      </c>
      <c r="G62" s="74"/>
    </row>
    <row r="63" spans="1:7" x14ac:dyDescent="0.3">
      <c r="E63" s="17" t="s">
        <v>38</v>
      </c>
      <c r="F63" s="17" t="str">
        <f>IF(F62="","",ROUND(SUM(F62:F62),2))</f>
        <v/>
      </c>
      <c r="G63" s="71" t="str">
        <f>IF(F62="","Neužpildytos visos objektų kainos","")</f>
        <v>Neužpildytos visos objektų kainos</v>
      </c>
    </row>
    <row r="64" spans="1:7" x14ac:dyDescent="0.3">
      <c r="C64" s="17" t="s">
        <v>39</v>
      </c>
      <c r="D64" s="20"/>
      <c r="E64" s="17" t="s">
        <v>40</v>
      </c>
      <c r="F64" s="17" t="str">
        <f>IF(OR(F63="",D64=""),"", ROUND(PRODUCT(D64,F63)/100,2))</f>
        <v/>
      </c>
      <c r="G64" s="71" t="str">
        <f>IF(D64="", "Nurodykite taikomą PVM dydį", "")</f>
        <v>Nurodykite taikomą PVM dydį</v>
      </c>
    </row>
    <row r="65" spans="1:7" x14ac:dyDescent="0.3">
      <c r="E65" s="17" t="s">
        <v>41</v>
      </c>
      <c r="F65" s="17">
        <f>IF(ISBLANK(F64), "", ROUND(SUM(F63:F64),2))</f>
        <v>0</v>
      </c>
    </row>
    <row r="69" spans="1:7" x14ac:dyDescent="0.3">
      <c r="A69" s="13" t="s">
        <v>53</v>
      </c>
      <c r="B69" s="13" t="s">
        <v>54</v>
      </c>
    </row>
    <row r="71" spans="1:7" x14ac:dyDescent="0.3">
      <c r="A71" s="13" t="s">
        <v>26</v>
      </c>
    </row>
    <row r="72" spans="1:7" ht="43.2" x14ac:dyDescent="0.3">
      <c r="A72" s="17" t="s">
        <v>27</v>
      </c>
      <c r="B72" s="17" t="s">
        <v>28</v>
      </c>
      <c r="C72" s="17" t="s">
        <v>29</v>
      </c>
      <c r="D72" s="17" t="s">
        <v>30</v>
      </c>
      <c r="E72" s="17" t="s">
        <v>31</v>
      </c>
      <c r="F72" s="17" t="s">
        <v>32</v>
      </c>
      <c r="G72" s="72" t="s">
        <v>33</v>
      </c>
    </row>
    <row r="73" spans="1:7" x14ac:dyDescent="0.3">
      <c r="A73" s="17" t="s">
        <v>55</v>
      </c>
      <c r="B73" s="17" t="s">
        <v>56</v>
      </c>
      <c r="C73" s="18"/>
      <c r="D73" s="18"/>
      <c r="E73" s="18"/>
      <c r="F73" s="18"/>
      <c r="G73" s="73"/>
    </row>
    <row r="74" spans="1:7" x14ac:dyDescent="0.3">
      <c r="A74" s="18" t="s">
        <v>57</v>
      </c>
      <c r="B74" s="18" t="s">
        <v>56</v>
      </c>
      <c r="C74" s="18">
        <v>200</v>
      </c>
      <c r="D74" s="18" t="s">
        <v>37</v>
      </c>
      <c r="E74" s="19"/>
      <c r="F74" s="18" t="str">
        <f>IF(ISBLANK(E74),"", PRODUCT(C74,E74))</f>
        <v/>
      </c>
      <c r="G74" s="74"/>
    </row>
    <row r="75" spans="1:7" x14ac:dyDescent="0.3">
      <c r="E75" s="17" t="s">
        <v>38</v>
      </c>
      <c r="F75" s="17" t="str">
        <f>IF(F74="","",ROUND(SUM(F74:F74),2))</f>
        <v/>
      </c>
      <c r="G75" s="71" t="str">
        <f>IF(F74="","Neužpildytos visos objektų kainos","")</f>
        <v>Neužpildytos visos objektų kainos</v>
      </c>
    </row>
    <row r="76" spans="1:7" x14ac:dyDescent="0.3">
      <c r="C76" s="17" t="s">
        <v>39</v>
      </c>
      <c r="D76" s="20"/>
      <c r="E76" s="17" t="s">
        <v>40</v>
      </c>
      <c r="F76" s="17" t="str">
        <f>IF(OR(F75="",D76=""),"", ROUND(PRODUCT(D76,F75)/100,2))</f>
        <v/>
      </c>
      <c r="G76" s="71" t="str">
        <f>IF(D76="", "Nurodykite taikomą PVM dydį", "")</f>
        <v>Nurodykite taikomą PVM dydį</v>
      </c>
    </row>
    <row r="77" spans="1:7" x14ac:dyDescent="0.3">
      <c r="E77" s="17" t="s">
        <v>41</v>
      </c>
      <c r="F77" s="17">
        <f>IF(ISBLANK(F76), "", ROUND(SUM(F75:F76),2))</f>
        <v>0</v>
      </c>
    </row>
    <row r="81" spans="1:7" x14ac:dyDescent="0.3">
      <c r="A81" s="13" t="s">
        <v>58</v>
      </c>
      <c r="B81" s="13" t="s">
        <v>59</v>
      </c>
    </row>
    <row r="83" spans="1:7" x14ac:dyDescent="0.3">
      <c r="A83" s="13" t="s">
        <v>26</v>
      </c>
    </row>
    <row r="84" spans="1:7" ht="43.2" x14ac:dyDescent="0.3">
      <c r="A84" s="17" t="s">
        <v>27</v>
      </c>
      <c r="B84" s="17" t="s">
        <v>28</v>
      </c>
      <c r="C84" s="17" t="s">
        <v>29</v>
      </c>
      <c r="D84" s="17" t="s">
        <v>30</v>
      </c>
      <c r="E84" s="17" t="s">
        <v>31</v>
      </c>
      <c r="F84" s="17" t="s">
        <v>32</v>
      </c>
      <c r="G84" s="72" t="s">
        <v>33</v>
      </c>
    </row>
    <row r="85" spans="1:7" x14ac:dyDescent="0.3">
      <c r="A85" s="17" t="s">
        <v>60</v>
      </c>
      <c r="B85" s="17" t="s">
        <v>61</v>
      </c>
      <c r="C85" s="18"/>
      <c r="D85" s="18"/>
      <c r="E85" s="18"/>
      <c r="F85" s="18"/>
      <c r="G85" s="73"/>
    </row>
    <row r="86" spans="1:7" x14ac:dyDescent="0.3">
      <c r="A86" s="18" t="s">
        <v>62</v>
      </c>
      <c r="B86" s="18" t="s">
        <v>63</v>
      </c>
      <c r="C86" s="18">
        <v>600</v>
      </c>
      <c r="D86" s="18" t="s">
        <v>64</v>
      </c>
      <c r="E86" s="19"/>
      <c r="F86" s="18" t="str">
        <f>IF(ISBLANK(E86),"", PRODUCT(C86,E86))</f>
        <v/>
      </c>
      <c r="G86" s="74"/>
    </row>
    <row r="87" spans="1:7" x14ac:dyDescent="0.3">
      <c r="E87" s="17" t="s">
        <v>38</v>
      </c>
      <c r="F87" s="17" t="str">
        <f>IF(F86="","",ROUND(SUM(F86:F86),2))</f>
        <v/>
      </c>
      <c r="G87" s="71" t="str">
        <f>IF(F86="","Neužpildytos visos objektų kainos","")</f>
        <v>Neužpildytos visos objektų kainos</v>
      </c>
    </row>
    <row r="88" spans="1:7" x14ac:dyDescent="0.3">
      <c r="C88" s="17" t="s">
        <v>39</v>
      </c>
      <c r="D88" s="20"/>
      <c r="E88" s="17" t="s">
        <v>40</v>
      </c>
      <c r="F88" s="17" t="str">
        <f>IF(OR(F87="",D88=""),"", ROUND(PRODUCT(D88,F87)/100,2))</f>
        <v/>
      </c>
      <c r="G88" s="71" t="str">
        <f>IF(D88="", "Nurodykite taikomą PVM dydį", "")</f>
        <v>Nurodykite taikomą PVM dydį</v>
      </c>
    </row>
    <row r="89" spans="1:7" x14ac:dyDescent="0.3">
      <c r="E89" s="17" t="s">
        <v>41</v>
      </c>
      <c r="F89" s="17">
        <f>IF(ISBLANK(F88), "", ROUND(SUM(F87:F88),2))</f>
        <v>0</v>
      </c>
    </row>
    <row r="93" spans="1:7" x14ac:dyDescent="0.3">
      <c r="A93" s="13" t="s">
        <v>65</v>
      </c>
      <c r="B93" s="13" t="s">
        <v>66</v>
      </c>
    </row>
    <row r="95" spans="1:7" x14ac:dyDescent="0.3">
      <c r="A95" s="13" t="s">
        <v>26</v>
      </c>
    </row>
    <row r="96" spans="1:7" ht="43.2" x14ac:dyDescent="0.3">
      <c r="A96" s="17" t="s">
        <v>27</v>
      </c>
      <c r="B96" s="17" t="s">
        <v>28</v>
      </c>
      <c r="C96" s="17" t="s">
        <v>29</v>
      </c>
      <c r="D96" s="17" t="s">
        <v>30</v>
      </c>
      <c r="E96" s="17" t="s">
        <v>31</v>
      </c>
      <c r="F96" s="17" t="s">
        <v>32</v>
      </c>
      <c r="G96" s="72" t="s">
        <v>33</v>
      </c>
    </row>
    <row r="97" spans="1:7" ht="72" x14ac:dyDescent="0.3">
      <c r="A97" s="17" t="s">
        <v>67</v>
      </c>
      <c r="B97" s="72" t="s">
        <v>68</v>
      </c>
      <c r="C97" s="18"/>
      <c r="D97" s="18"/>
      <c r="E97" s="18"/>
      <c r="F97" s="18"/>
      <c r="G97" s="73"/>
    </row>
    <row r="98" spans="1:7" ht="57.6" x14ac:dyDescent="0.3">
      <c r="A98" s="18" t="s">
        <v>69</v>
      </c>
      <c r="B98" s="73" t="s">
        <v>68</v>
      </c>
      <c r="C98" s="18">
        <v>3200</v>
      </c>
      <c r="D98" s="18" t="s">
        <v>64</v>
      </c>
      <c r="E98" s="19"/>
      <c r="F98" s="18" t="str">
        <f>IF(ISBLANK(E98),"", PRODUCT(C98,E98))</f>
        <v/>
      </c>
      <c r="G98" s="74"/>
    </row>
    <row r="99" spans="1:7" x14ac:dyDescent="0.3">
      <c r="E99" s="17" t="s">
        <v>38</v>
      </c>
      <c r="F99" s="17" t="str">
        <f>IF(F98="","",ROUND(SUM(F98:F98),2))</f>
        <v/>
      </c>
      <c r="G99" s="71" t="str">
        <f>IF(F98="","Neužpildytos visos objektų kainos","")</f>
        <v>Neužpildytos visos objektų kainos</v>
      </c>
    </row>
    <row r="100" spans="1:7" x14ac:dyDescent="0.3">
      <c r="C100" s="17" t="s">
        <v>39</v>
      </c>
      <c r="D100" s="20"/>
      <c r="E100" s="17" t="s">
        <v>40</v>
      </c>
      <c r="F100" s="17" t="str">
        <f>IF(OR(F99="",D100=""),"", ROUND(PRODUCT(D100,F99)/100,2))</f>
        <v/>
      </c>
      <c r="G100" s="71" t="str">
        <f>IF(D100="", "Nurodykite taikomą PVM dydį", "")</f>
        <v>Nurodykite taikomą PVM dydį</v>
      </c>
    </row>
    <row r="101" spans="1:7" x14ac:dyDescent="0.3">
      <c r="E101" s="17" t="s">
        <v>41</v>
      </c>
      <c r="F101" s="17">
        <f>IF(ISBLANK(F100), "", ROUND(SUM(F99:F100),2))</f>
        <v>0</v>
      </c>
    </row>
    <row r="105" spans="1:7" x14ac:dyDescent="0.3">
      <c r="A105" s="13" t="s">
        <v>70</v>
      </c>
      <c r="B105" s="13" t="s">
        <v>71</v>
      </c>
    </row>
    <row r="107" spans="1:7" x14ac:dyDescent="0.3">
      <c r="A107" s="13" t="s">
        <v>26</v>
      </c>
    </row>
    <row r="108" spans="1:7" ht="43.2" x14ac:dyDescent="0.3">
      <c r="A108" s="17" t="s">
        <v>27</v>
      </c>
      <c r="B108" s="17" t="s">
        <v>28</v>
      </c>
      <c r="C108" s="17" t="s">
        <v>29</v>
      </c>
      <c r="D108" s="17" t="s">
        <v>30</v>
      </c>
      <c r="E108" s="17" t="s">
        <v>31</v>
      </c>
      <c r="F108" s="17" t="s">
        <v>32</v>
      </c>
      <c r="G108" s="72" t="s">
        <v>33</v>
      </c>
    </row>
    <row r="109" spans="1:7" x14ac:dyDescent="0.3">
      <c r="A109" s="17" t="s">
        <v>72</v>
      </c>
      <c r="B109" s="17" t="s">
        <v>73</v>
      </c>
      <c r="C109" s="18"/>
      <c r="D109" s="18"/>
      <c r="E109" s="18"/>
      <c r="F109" s="18"/>
      <c r="G109" s="73"/>
    </row>
    <row r="110" spans="1:7" x14ac:dyDescent="0.3">
      <c r="A110" s="18" t="s">
        <v>74</v>
      </c>
      <c r="B110" s="18" t="s">
        <v>73</v>
      </c>
      <c r="C110" s="18">
        <v>20</v>
      </c>
      <c r="D110" s="18" t="s">
        <v>75</v>
      </c>
      <c r="E110" s="19"/>
      <c r="F110" s="18" t="str">
        <f>IF(ISBLANK(E110),"", PRODUCT(C110,E110))</f>
        <v/>
      </c>
      <c r="G110" s="74"/>
    </row>
    <row r="111" spans="1:7" x14ac:dyDescent="0.3">
      <c r="E111" s="17" t="s">
        <v>38</v>
      </c>
      <c r="F111" s="17" t="str">
        <f>IF(F110="","",ROUND(SUM(F110:F110),2))</f>
        <v/>
      </c>
      <c r="G111" s="71" t="str">
        <f>IF(F110="","Neužpildytos visos objektų kainos","")</f>
        <v>Neužpildytos visos objektų kainos</v>
      </c>
    </row>
    <row r="112" spans="1:7" x14ac:dyDescent="0.3">
      <c r="C112" s="17" t="s">
        <v>39</v>
      </c>
      <c r="D112" s="20"/>
      <c r="E112" s="17" t="s">
        <v>40</v>
      </c>
      <c r="F112" s="17" t="str">
        <f>IF(OR(F111="",D112=""),"", ROUND(PRODUCT(D112,F111)/100,2))</f>
        <v/>
      </c>
      <c r="G112" s="71" t="str">
        <f>IF(D112="", "Nurodykite taikomą PVM dydį", "")</f>
        <v>Nurodykite taikomą PVM dydį</v>
      </c>
    </row>
    <row r="113" spans="1:7" x14ac:dyDescent="0.3">
      <c r="E113" s="17" t="s">
        <v>41</v>
      </c>
      <c r="F113" s="17">
        <f>IF(ISBLANK(F112), "", ROUND(SUM(F111:F112),2))</f>
        <v>0</v>
      </c>
    </row>
    <row r="117" spans="1:7" x14ac:dyDescent="0.3">
      <c r="A117" s="13" t="s">
        <v>76</v>
      </c>
      <c r="B117" s="13" t="s">
        <v>77</v>
      </c>
    </row>
    <row r="119" spans="1:7" x14ac:dyDescent="0.3">
      <c r="A119" s="13" t="s">
        <v>26</v>
      </c>
    </row>
    <row r="120" spans="1:7" ht="43.2" x14ac:dyDescent="0.3">
      <c r="A120" s="17" t="s">
        <v>27</v>
      </c>
      <c r="B120" s="17" t="s">
        <v>28</v>
      </c>
      <c r="C120" s="17" t="s">
        <v>29</v>
      </c>
      <c r="D120" s="17" t="s">
        <v>30</v>
      </c>
      <c r="E120" s="17" t="s">
        <v>31</v>
      </c>
      <c r="F120" s="17" t="s">
        <v>32</v>
      </c>
      <c r="G120" s="72" t="s">
        <v>33</v>
      </c>
    </row>
    <row r="121" spans="1:7" x14ac:dyDescent="0.3">
      <c r="A121" s="17" t="s">
        <v>78</v>
      </c>
      <c r="B121" s="17" t="s">
        <v>79</v>
      </c>
      <c r="C121" s="18"/>
      <c r="D121" s="18"/>
      <c r="E121" s="18"/>
      <c r="F121" s="18"/>
      <c r="G121" s="73"/>
    </row>
    <row r="122" spans="1:7" x14ac:dyDescent="0.3">
      <c r="A122" s="18" t="s">
        <v>80</v>
      </c>
      <c r="B122" s="18" t="s">
        <v>81</v>
      </c>
      <c r="C122" s="18">
        <v>50</v>
      </c>
      <c r="D122" s="18" t="s">
        <v>64</v>
      </c>
      <c r="E122" s="19"/>
      <c r="F122" s="18" t="str">
        <f>IF(ISBLANK(E122),"", PRODUCT(C122,E122))</f>
        <v/>
      </c>
      <c r="G122" s="74"/>
    </row>
    <row r="123" spans="1:7" x14ac:dyDescent="0.3">
      <c r="E123" s="17" t="s">
        <v>38</v>
      </c>
      <c r="F123" s="17" t="str">
        <f>IF(F122="","",ROUND(SUM(F122:F122),2))</f>
        <v/>
      </c>
      <c r="G123" s="71" t="str">
        <f>IF(F122="","Neužpildytos visos objektų kainos","")</f>
        <v>Neužpildytos visos objektų kainos</v>
      </c>
    </row>
    <row r="124" spans="1:7" x14ac:dyDescent="0.3">
      <c r="C124" s="17" t="s">
        <v>39</v>
      </c>
      <c r="D124" s="20"/>
      <c r="E124" s="17" t="s">
        <v>40</v>
      </c>
      <c r="F124" s="17" t="str">
        <f>IF(OR(F123="",D124=""),"", ROUND(PRODUCT(D124,F123)/100,2))</f>
        <v/>
      </c>
      <c r="G124" s="71" t="str">
        <f>IF(D124="", "Nurodykite taikomą PVM dydį", "")</f>
        <v>Nurodykite taikomą PVM dydį</v>
      </c>
    </row>
    <row r="125" spans="1:7" x14ac:dyDescent="0.3">
      <c r="E125" s="17" t="s">
        <v>41</v>
      </c>
      <c r="F125" s="17">
        <f>IF(ISBLANK(F124), "", ROUND(SUM(F123:F124),2))</f>
        <v>0</v>
      </c>
    </row>
    <row r="129" spans="1:7" x14ac:dyDescent="0.3">
      <c r="A129" s="13" t="s">
        <v>82</v>
      </c>
      <c r="B129" s="13" t="s">
        <v>83</v>
      </c>
    </row>
    <row r="131" spans="1:7" x14ac:dyDescent="0.3">
      <c r="A131" s="13" t="s">
        <v>26</v>
      </c>
    </row>
    <row r="132" spans="1:7" ht="43.2" x14ac:dyDescent="0.3">
      <c r="A132" s="17" t="s">
        <v>27</v>
      </c>
      <c r="B132" s="17" t="s">
        <v>28</v>
      </c>
      <c r="C132" s="17" t="s">
        <v>29</v>
      </c>
      <c r="D132" s="17" t="s">
        <v>30</v>
      </c>
      <c r="E132" s="17" t="s">
        <v>31</v>
      </c>
      <c r="F132" s="17" t="s">
        <v>32</v>
      </c>
      <c r="G132" s="72" t="s">
        <v>33</v>
      </c>
    </row>
    <row r="133" spans="1:7" x14ac:dyDescent="0.3">
      <c r="A133" s="17" t="s">
        <v>84</v>
      </c>
      <c r="B133" s="17" t="s">
        <v>85</v>
      </c>
      <c r="C133" s="18"/>
      <c r="D133" s="18"/>
      <c r="E133" s="18"/>
      <c r="F133" s="18"/>
      <c r="G133" s="73"/>
    </row>
    <row r="134" spans="1:7" x14ac:dyDescent="0.3">
      <c r="A134" s="18" t="s">
        <v>86</v>
      </c>
      <c r="B134" s="18" t="s">
        <v>85</v>
      </c>
      <c r="C134" s="18">
        <v>100</v>
      </c>
      <c r="D134" s="18" t="s">
        <v>64</v>
      </c>
      <c r="E134" s="19"/>
      <c r="F134" s="18" t="str">
        <f>IF(ISBLANK(E134),"", PRODUCT(C134,E134))</f>
        <v/>
      </c>
      <c r="G134" s="74"/>
    </row>
    <row r="135" spans="1:7" x14ac:dyDescent="0.3">
      <c r="E135" s="17" t="s">
        <v>38</v>
      </c>
      <c r="F135" s="17" t="str">
        <f>IF(F134="","",ROUND(SUM(F134:F134),2))</f>
        <v/>
      </c>
      <c r="G135" s="71" t="str">
        <f>IF(F134="","Neužpildytos visos objektų kainos","")</f>
        <v>Neužpildytos visos objektų kainos</v>
      </c>
    </row>
    <row r="136" spans="1:7" x14ac:dyDescent="0.3">
      <c r="C136" s="17" t="s">
        <v>39</v>
      </c>
      <c r="D136" s="20"/>
      <c r="E136" s="17" t="s">
        <v>40</v>
      </c>
      <c r="F136" s="17" t="str">
        <f>IF(OR(F135="",D136=""),"", ROUND(PRODUCT(D136,F135)/100,2))</f>
        <v/>
      </c>
      <c r="G136" s="71" t="str">
        <f>IF(D136="", "Nurodykite taikomą PVM dydį", "")</f>
        <v>Nurodykite taikomą PVM dydį</v>
      </c>
    </row>
    <row r="137" spans="1:7" x14ac:dyDescent="0.3">
      <c r="E137" s="17" t="s">
        <v>41</v>
      </c>
      <c r="F137" s="17">
        <f>IF(ISBLANK(F136), "", ROUND(SUM(F135:F136),2))</f>
        <v>0</v>
      </c>
    </row>
    <row r="141" spans="1:7" x14ac:dyDescent="0.3">
      <c r="A141" s="13" t="s">
        <v>87</v>
      </c>
      <c r="B141" s="13" t="s">
        <v>88</v>
      </c>
    </row>
    <row r="143" spans="1:7" x14ac:dyDescent="0.3">
      <c r="A143" s="13" t="s">
        <v>26</v>
      </c>
    </row>
    <row r="144" spans="1:7" ht="43.2" x14ac:dyDescent="0.3">
      <c r="A144" s="17" t="s">
        <v>27</v>
      </c>
      <c r="B144" s="17" t="s">
        <v>28</v>
      </c>
      <c r="C144" s="17" t="s">
        <v>29</v>
      </c>
      <c r="D144" s="17" t="s">
        <v>30</v>
      </c>
      <c r="E144" s="17" t="s">
        <v>31</v>
      </c>
      <c r="F144" s="17" t="s">
        <v>32</v>
      </c>
      <c r="G144" s="72" t="s">
        <v>33</v>
      </c>
    </row>
    <row r="145" spans="1:7" x14ac:dyDescent="0.3">
      <c r="A145" s="17" t="s">
        <v>89</v>
      </c>
      <c r="B145" s="17" t="s">
        <v>90</v>
      </c>
      <c r="C145" s="18"/>
      <c r="D145" s="18"/>
      <c r="E145" s="18"/>
      <c r="F145" s="18"/>
      <c r="G145" s="73"/>
    </row>
    <row r="146" spans="1:7" x14ac:dyDescent="0.3">
      <c r="A146" s="18" t="s">
        <v>91</v>
      </c>
      <c r="B146" s="18" t="s">
        <v>90</v>
      </c>
      <c r="C146" s="18">
        <v>24</v>
      </c>
      <c r="D146" s="18" t="s">
        <v>92</v>
      </c>
      <c r="E146" s="19"/>
      <c r="F146" s="18" t="str">
        <f>IF(ISBLANK(E146),"", PRODUCT(C146,E146))</f>
        <v/>
      </c>
      <c r="G146" s="74"/>
    </row>
    <row r="147" spans="1:7" x14ac:dyDescent="0.3">
      <c r="E147" s="17" t="s">
        <v>38</v>
      </c>
      <c r="F147" s="17" t="str">
        <f>IF(F146="","",ROUND(SUM(F146:F146),2))</f>
        <v/>
      </c>
      <c r="G147" s="71" t="str">
        <f>IF(F146="","Neužpildytos visos objektų kainos","")</f>
        <v>Neužpildytos visos objektų kainos</v>
      </c>
    </row>
    <row r="148" spans="1:7" x14ac:dyDescent="0.3">
      <c r="C148" s="17" t="s">
        <v>39</v>
      </c>
      <c r="D148" s="20"/>
      <c r="E148" s="17" t="s">
        <v>40</v>
      </c>
      <c r="F148" s="17" t="str">
        <f>IF(OR(F147="",D148=""),"", ROUND(PRODUCT(D148,F147)/100,2))</f>
        <v/>
      </c>
      <c r="G148" s="71" t="str">
        <f>IF(D148="", "Nurodykite taikomą PVM dydį", "")</f>
        <v>Nurodykite taikomą PVM dydį</v>
      </c>
    </row>
    <row r="149" spans="1:7" x14ac:dyDescent="0.3">
      <c r="E149" s="17" t="s">
        <v>41</v>
      </c>
      <c r="F149" s="17">
        <f>IF(ISBLANK(F148), "", ROUND(SUM(F147:F148),2))</f>
        <v>0</v>
      </c>
    </row>
    <row r="153" spans="1:7" x14ac:dyDescent="0.3">
      <c r="A153" s="13" t="s">
        <v>93</v>
      </c>
      <c r="B153" s="13" t="s">
        <v>94</v>
      </c>
    </row>
    <row r="155" spans="1:7" x14ac:dyDescent="0.3">
      <c r="A155" s="13" t="s">
        <v>26</v>
      </c>
    </row>
    <row r="156" spans="1:7" ht="43.2" x14ac:dyDescent="0.3">
      <c r="A156" s="17" t="s">
        <v>27</v>
      </c>
      <c r="B156" s="17" t="s">
        <v>28</v>
      </c>
      <c r="C156" s="17" t="s">
        <v>29</v>
      </c>
      <c r="D156" s="17" t="s">
        <v>30</v>
      </c>
      <c r="E156" s="17" t="s">
        <v>31</v>
      </c>
      <c r="F156" s="17" t="s">
        <v>32</v>
      </c>
      <c r="G156" s="72" t="s">
        <v>33</v>
      </c>
    </row>
    <row r="157" spans="1:7" x14ac:dyDescent="0.3">
      <c r="A157" s="17" t="s">
        <v>95</v>
      </c>
      <c r="B157" s="17" t="s">
        <v>96</v>
      </c>
      <c r="C157" s="18"/>
      <c r="D157" s="18"/>
      <c r="E157" s="18"/>
      <c r="F157" s="18"/>
      <c r="G157" s="73"/>
    </row>
    <row r="158" spans="1:7" x14ac:dyDescent="0.3">
      <c r="A158" s="18" t="s">
        <v>97</v>
      </c>
      <c r="B158" s="18" t="s">
        <v>96</v>
      </c>
      <c r="C158" s="18">
        <v>10</v>
      </c>
      <c r="D158" s="18" t="s">
        <v>98</v>
      </c>
      <c r="E158" s="19"/>
      <c r="F158" s="18" t="str">
        <f>IF(ISBLANK(E158),"", PRODUCT(C158,E158))</f>
        <v/>
      </c>
      <c r="G158" s="74"/>
    </row>
    <row r="159" spans="1:7" x14ac:dyDescent="0.3">
      <c r="E159" s="17" t="s">
        <v>38</v>
      </c>
      <c r="F159" s="17" t="str">
        <f>IF(F158="","",ROUND(SUM(F158:F158),2))</f>
        <v/>
      </c>
      <c r="G159" s="71" t="str">
        <f>IF(F158="","Neužpildytos visos objektų kainos","")</f>
        <v>Neužpildytos visos objektų kainos</v>
      </c>
    </row>
    <row r="160" spans="1:7" x14ac:dyDescent="0.3">
      <c r="C160" s="17" t="s">
        <v>39</v>
      </c>
      <c r="D160" s="20"/>
      <c r="E160" s="17" t="s">
        <v>40</v>
      </c>
      <c r="F160" s="17" t="str">
        <f>IF(OR(F159="",D160=""),"", ROUND(PRODUCT(D160,F159)/100,2))</f>
        <v/>
      </c>
      <c r="G160" s="71" t="str">
        <f>IF(D160="", "Nurodykite taikomą PVM dydį", "")</f>
        <v>Nurodykite taikomą PVM dydį</v>
      </c>
    </row>
    <row r="161" spans="1:7" x14ac:dyDescent="0.3">
      <c r="E161" s="17" t="s">
        <v>41</v>
      </c>
      <c r="F161" s="17">
        <f>IF(ISBLANK(F160), "", ROUND(SUM(F159:F160),2))</f>
        <v>0</v>
      </c>
    </row>
    <row r="165" spans="1:7" x14ac:dyDescent="0.3">
      <c r="A165" s="13" t="s">
        <v>99</v>
      </c>
      <c r="B165" s="13" t="s">
        <v>100</v>
      </c>
    </row>
    <row r="167" spans="1:7" x14ac:dyDescent="0.3">
      <c r="A167" s="13" t="s">
        <v>26</v>
      </c>
    </row>
    <row r="168" spans="1:7" ht="43.2" x14ac:dyDescent="0.3">
      <c r="A168" s="17" t="s">
        <v>27</v>
      </c>
      <c r="B168" s="17" t="s">
        <v>28</v>
      </c>
      <c r="C168" s="17" t="s">
        <v>29</v>
      </c>
      <c r="D168" s="17" t="s">
        <v>30</v>
      </c>
      <c r="E168" s="17" t="s">
        <v>31</v>
      </c>
      <c r="F168" s="17" t="s">
        <v>32</v>
      </c>
      <c r="G168" s="72" t="s">
        <v>33</v>
      </c>
    </row>
    <row r="169" spans="1:7" x14ac:dyDescent="0.3">
      <c r="A169" s="17" t="s">
        <v>101</v>
      </c>
      <c r="B169" s="17" t="s">
        <v>102</v>
      </c>
      <c r="C169" s="18"/>
      <c r="D169" s="18"/>
      <c r="E169" s="18"/>
      <c r="F169" s="18"/>
      <c r="G169" s="73"/>
    </row>
    <row r="170" spans="1:7" x14ac:dyDescent="0.3">
      <c r="A170" s="18" t="s">
        <v>103</v>
      </c>
      <c r="B170" s="18" t="s">
        <v>102</v>
      </c>
      <c r="C170" s="18">
        <v>10</v>
      </c>
      <c r="D170" s="18" t="s">
        <v>98</v>
      </c>
      <c r="E170" s="19"/>
      <c r="F170" s="18" t="str">
        <f>IF(ISBLANK(E170),"", PRODUCT(C170,E170))</f>
        <v/>
      </c>
      <c r="G170" s="74"/>
    </row>
    <row r="171" spans="1:7" x14ac:dyDescent="0.3">
      <c r="E171" s="17" t="s">
        <v>38</v>
      </c>
      <c r="F171" s="17" t="str">
        <f>IF(F170="","",ROUND(SUM(F170:F170),2))</f>
        <v/>
      </c>
      <c r="G171" s="71" t="str">
        <f>IF(F170="","Neužpildytos visos objektų kainos","")</f>
        <v>Neužpildytos visos objektų kainos</v>
      </c>
    </row>
    <row r="172" spans="1:7" x14ac:dyDescent="0.3">
      <c r="C172" s="17" t="s">
        <v>39</v>
      </c>
      <c r="D172" s="20"/>
      <c r="E172" s="17" t="s">
        <v>40</v>
      </c>
      <c r="F172" s="17" t="str">
        <f>IF(OR(F171="",D172=""),"", ROUND(PRODUCT(D172,F171)/100,2))</f>
        <v/>
      </c>
      <c r="G172" s="71" t="str">
        <f>IF(D172="", "Nurodykite taikomą PVM dydį", "")</f>
        <v>Nurodykite taikomą PVM dydį</v>
      </c>
    </row>
    <row r="173" spans="1:7" x14ac:dyDescent="0.3">
      <c r="E173" s="17" t="s">
        <v>41</v>
      </c>
      <c r="F173" s="17">
        <f>IF(ISBLANK(F172), "", ROUND(SUM(F171:F172),2))</f>
        <v>0</v>
      </c>
    </row>
    <row r="177" spans="1:7" x14ac:dyDescent="0.3">
      <c r="A177" s="13" t="s">
        <v>104</v>
      </c>
      <c r="B177" s="13" t="s">
        <v>105</v>
      </c>
    </row>
    <row r="179" spans="1:7" x14ac:dyDescent="0.3">
      <c r="A179" s="13" t="s">
        <v>26</v>
      </c>
    </row>
    <row r="180" spans="1:7" ht="43.2" x14ac:dyDescent="0.3">
      <c r="A180" s="17" t="s">
        <v>27</v>
      </c>
      <c r="B180" s="17" t="s">
        <v>28</v>
      </c>
      <c r="C180" s="17" t="s">
        <v>29</v>
      </c>
      <c r="D180" s="17" t="s">
        <v>30</v>
      </c>
      <c r="E180" s="17" t="s">
        <v>31</v>
      </c>
      <c r="F180" s="17" t="s">
        <v>32</v>
      </c>
      <c r="G180" s="72" t="s">
        <v>33</v>
      </c>
    </row>
    <row r="181" spans="1:7" x14ac:dyDescent="0.3">
      <c r="A181" s="17" t="s">
        <v>106</v>
      </c>
      <c r="B181" s="17" t="s">
        <v>107</v>
      </c>
      <c r="C181" s="18"/>
      <c r="D181" s="18"/>
      <c r="E181" s="18"/>
      <c r="F181" s="18"/>
      <c r="G181" s="73"/>
    </row>
    <row r="182" spans="1:7" x14ac:dyDescent="0.3">
      <c r="A182" s="18" t="s">
        <v>108</v>
      </c>
      <c r="B182" s="18" t="s">
        <v>107</v>
      </c>
      <c r="C182" s="18">
        <v>1200</v>
      </c>
      <c r="D182" s="18" t="s">
        <v>75</v>
      </c>
      <c r="E182" s="19"/>
      <c r="F182" s="18" t="str">
        <f>IF(ISBLANK(E182),"", PRODUCT(C182,E182))</f>
        <v/>
      </c>
      <c r="G182" s="74"/>
    </row>
    <row r="183" spans="1:7" x14ac:dyDescent="0.3">
      <c r="E183" s="17" t="s">
        <v>38</v>
      </c>
      <c r="F183" s="17" t="str">
        <f>IF(F182="","",ROUND(SUM(F182:F182),2))</f>
        <v/>
      </c>
      <c r="G183" s="71" t="str">
        <f>IF(F182="","Neužpildytos visos objektų kainos","")</f>
        <v>Neužpildytos visos objektų kainos</v>
      </c>
    </row>
    <row r="184" spans="1:7" x14ac:dyDescent="0.3">
      <c r="C184" s="17" t="s">
        <v>39</v>
      </c>
      <c r="D184" s="20"/>
      <c r="E184" s="17" t="s">
        <v>40</v>
      </c>
      <c r="F184" s="17" t="str">
        <f>IF(OR(F183="",D184=""),"", ROUND(PRODUCT(D184,F183)/100,2))</f>
        <v/>
      </c>
      <c r="G184" s="71" t="str">
        <f>IF(D184="", "Nurodykite taikomą PVM dydį", "")</f>
        <v>Nurodykite taikomą PVM dydį</v>
      </c>
    </row>
    <row r="185" spans="1:7" x14ac:dyDescent="0.3">
      <c r="E185" s="17" t="s">
        <v>41</v>
      </c>
      <c r="F185" s="17">
        <f>IF(ISBLANK(F184), "", ROUND(SUM(F183:F184),2))</f>
        <v>0</v>
      </c>
    </row>
    <row r="189" spans="1:7" x14ac:dyDescent="0.3">
      <c r="A189" s="13" t="s">
        <v>109</v>
      </c>
      <c r="B189" s="13" t="s">
        <v>110</v>
      </c>
    </row>
    <row r="191" spans="1:7" x14ac:dyDescent="0.3">
      <c r="A191" s="13" t="s">
        <v>26</v>
      </c>
    </row>
    <row r="192" spans="1:7" ht="43.2" x14ac:dyDescent="0.3">
      <c r="A192" s="17" t="s">
        <v>27</v>
      </c>
      <c r="B192" s="17" t="s">
        <v>28</v>
      </c>
      <c r="C192" s="17" t="s">
        <v>29</v>
      </c>
      <c r="D192" s="17" t="s">
        <v>30</v>
      </c>
      <c r="E192" s="17" t="s">
        <v>31</v>
      </c>
      <c r="F192" s="17" t="s">
        <v>32</v>
      </c>
      <c r="G192" s="72" t="s">
        <v>33</v>
      </c>
    </row>
    <row r="193" spans="1:7" x14ac:dyDescent="0.3">
      <c r="A193" s="17" t="s">
        <v>111</v>
      </c>
      <c r="B193" s="17" t="s">
        <v>112</v>
      </c>
      <c r="C193" s="18"/>
      <c r="D193" s="18"/>
      <c r="E193" s="18"/>
      <c r="F193" s="18"/>
      <c r="G193" s="73"/>
    </row>
    <row r="194" spans="1:7" x14ac:dyDescent="0.3">
      <c r="A194" s="18" t="s">
        <v>113</v>
      </c>
      <c r="B194" s="18" t="s">
        <v>112</v>
      </c>
      <c r="C194" s="18">
        <v>1000</v>
      </c>
      <c r="D194" s="18" t="s">
        <v>37</v>
      </c>
      <c r="E194" s="19"/>
      <c r="F194" s="18" t="str">
        <f>IF(ISBLANK(E194),"", PRODUCT(C194,E194))</f>
        <v/>
      </c>
      <c r="G194" s="74"/>
    </row>
    <row r="195" spans="1:7" x14ac:dyDescent="0.3">
      <c r="E195" s="17" t="s">
        <v>38</v>
      </c>
      <c r="F195" s="17" t="str">
        <f>IF(F194="","",ROUND(SUM(F194:F194),2))</f>
        <v/>
      </c>
      <c r="G195" s="71" t="str">
        <f>IF(F194="","Neužpildytos visos objektų kainos","")</f>
        <v>Neužpildytos visos objektų kainos</v>
      </c>
    </row>
    <row r="196" spans="1:7" x14ac:dyDescent="0.3">
      <c r="C196" s="17" t="s">
        <v>39</v>
      </c>
      <c r="D196" s="20"/>
      <c r="E196" s="17" t="s">
        <v>40</v>
      </c>
      <c r="F196" s="17" t="str">
        <f>IF(OR(F195="",D196=""),"", ROUND(PRODUCT(D196,F195)/100,2))</f>
        <v/>
      </c>
      <c r="G196" s="71" t="str">
        <f>IF(D196="", "Nurodykite taikomą PVM dydį", "")</f>
        <v>Nurodykite taikomą PVM dydį</v>
      </c>
    </row>
    <row r="197" spans="1:7" x14ac:dyDescent="0.3">
      <c r="E197" s="17" t="s">
        <v>41</v>
      </c>
      <c r="F197" s="17">
        <f>IF(ISBLANK(F196), "", ROUND(SUM(F195:F196),2))</f>
        <v>0</v>
      </c>
    </row>
    <row r="201" spans="1:7" x14ac:dyDescent="0.3">
      <c r="A201" s="13" t="s">
        <v>114</v>
      </c>
      <c r="B201" s="13" t="s">
        <v>115</v>
      </c>
    </row>
    <row r="203" spans="1:7" x14ac:dyDescent="0.3">
      <c r="A203" s="13" t="s">
        <v>26</v>
      </c>
    </row>
    <row r="204" spans="1:7" ht="43.2" x14ac:dyDescent="0.3">
      <c r="A204" s="17" t="s">
        <v>27</v>
      </c>
      <c r="B204" s="17" t="s">
        <v>28</v>
      </c>
      <c r="C204" s="17" t="s">
        <v>29</v>
      </c>
      <c r="D204" s="17" t="s">
        <v>30</v>
      </c>
      <c r="E204" s="17" t="s">
        <v>31</v>
      </c>
      <c r="F204" s="17" t="s">
        <v>32</v>
      </c>
      <c r="G204" s="72" t="s">
        <v>33</v>
      </c>
    </row>
    <row r="205" spans="1:7" x14ac:dyDescent="0.3">
      <c r="A205" s="17" t="s">
        <v>116</v>
      </c>
      <c r="B205" s="17" t="s">
        <v>117</v>
      </c>
      <c r="C205" s="18"/>
      <c r="D205" s="18"/>
      <c r="E205" s="18"/>
      <c r="F205" s="18"/>
      <c r="G205" s="73"/>
    </row>
    <row r="206" spans="1:7" x14ac:dyDescent="0.3">
      <c r="A206" s="18" t="s">
        <v>118</v>
      </c>
      <c r="B206" s="18" t="s">
        <v>117</v>
      </c>
      <c r="C206" s="18">
        <v>1000</v>
      </c>
      <c r="D206" s="18" t="s">
        <v>37</v>
      </c>
      <c r="E206" s="19"/>
      <c r="F206" s="18" t="str">
        <f>IF(ISBLANK(E206),"", PRODUCT(C206,E206))</f>
        <v/>
      </c>
      <c r="G206" s="74"/>
    </row>
    <row r="207" spans="1:7" x14ac:dyDescent="0.3">
      <c r="E207" s="17" t="s">
        <v>38</v>
      </c>
      <c r="F207" s="17" t="str">
        <f>IF(F206="","",ROUND(SUM(F206:F206),2))</f>
        <v/>
      </c>
      <c r="G207" s="71" t="str">
        <f>IF(F206="","Neužpildytos visos objektų kainos","")</f>
        <v>Neužpildytos visos objektų kainos</v>
      </c>
    </row>
    <row r="208" spans="1:7" x14ac:dyDescent="0.3">
      <c r="C208" s="17" t="s">
        <v>39</v>
      </c>
      <c r="D208" s="20"/>
      <c r="E208" s="17" t="s">
        <v>40</v>
      </c>
      <c r="F208" s="17" t="str">
        <f>IF(OR(F207="",D208=""),"", ROUND(PRODUCT(D208,F207)/100,2))</f>
        <v/>
      </c>
      <c r="G208" s="71" t="str">
        <f>IF(D208="", "Nurodykite taikomą PVM dydį", "")</f>
        <v>Nurodykite taikomą PVM dydį</v>
      </c>
    </row>
    <row r="209" spans="1:7" x14ac:dyDescent="0.3">
      <c r="E209" s="17" t="s">
        <v>41</v>
      </c>
      <c r="F209" s="17">
        <f>IF(ISBLANK(F208), "", ROUND(SUM(F207:F208),2))</f>
        <v>0</v>
      </c>
    </row>
    <row r="213" spans="1:7" x14ac:dyDescent="0.3">
      <c r="A213" s="13" t="s">
        <v>119</v>
      </c>
      <c r="B213" s="13" t="s">
        <v>120</v>
      </c>
    </row>
    <row r="215" spans="1:7" x14ac:dyDescent="0.3">
      <c r="A215" s="13" t="s">
        <v>26</v>
      </c>
    </row>
    <row r="216" spans="1:7" ht="43.2" x14ac:dyDescent="0.3">
      <c r="A216" s="17" t="s">
        <v>27</v>
      </c>
      <c r="B216" s="17" t="s">
        <v>28</v>
      </c>
      <c r="C216" s="17" t="s">
        <v>29</v>
      </c>
      <c r="D216" s="17" t="s">
        <v>30</v>
      </c>
      <c r="E216" s="17" t="s">
        <v>31</v>
      </c>
      <c r="F216" s="17" t="s">
        <v>32</v>
      </c>
      <c r="G216" s="72" t="s">
        <v>33</v>
      </c>
    </row>
    <row r="217" spans="1:7" ht="28.8" x14ac:dyDescent="0.3">
      <c r="A217" s="17" t="s">
        <v>121</v>
      </c>
      <c r="B217" s="72" t="s">
        <v>122</v>
      </c>
      <c r="C217" s="18"/>
      <c r="D217" s="18"/>
      <c r="E217" s="18"/>
      <c r="F217" s="18"/>
      <c r="G217" s="73"/>
    </row>
    <row r="218" spans="1:7" ht="28.8" x14ac:dyDescent="0.3">
      <c r="A218" s="18" t="s">
        <v>123</v>
      </c>
      <c r="B218" s="73" t="s">
        <v>122</v>
      </c>
      <c r="C218" s="18">
        <v>240</v>
      </c>
      <c r="D218" s="18" t="s">
        <v>64</v>
      </c>
      <c r="E218" s="19"/>
      <c r="F218" s="18" t="str">
        <f>IF(ISBLANK(E218),"", PRODUCT(C218,E218))</f>
        <v/>
      </c>
      <c r="G218" s="74"/>
    </row>
    <row r="219" spans="1:7" x14ac:dyDescent="0.3">
      <c r="E219" s="17" t="s">
        <v>38</v>
      </c>
      <c r="F219" s="17" t="str">
        <f>IF(F218="","",ROUND(SUM(F218:F218),2))</f>
        <v/>
      </c>
      <c r="G219" s="71" t="str">
        <f>IF(F218="","Neužpildytos visos objektų kainos","")</f>
        <v>Neužpildytos visos objektų kainos</v>
      </c>
    </row>
    <row r="220" spans="1:7" x14ac:dyDescent="0.3">
      <c r="C220" s="17" t="s">
        <v>39</v>
      </c>
      <c r="D220" s="20"/>
      <c r="E220" s="17" t="s">
        <v>40</v>
      </c>
      <c r="F220" s="17" t="str">
        <f>IF(OR(F219="",D220=""),"", ROUND(PRODUCT(D220,F219)/100,2))</f>
        <v/>
      </c>
      <c r="G220" s="71" t="str">
        <f>IF(D220="", "Nurodykite taikomą PVM dydį", "")</f>
        <v>Nurodykite taikomą PVM dydį</v>
      </c>
    </row>
    <row r="221" spans="1:7" x14ac:dyDescent="0.3">
      <c r="E221" s="17" t="s">
        <v>41</v>
      </c>
      <c r="F221" s="17">
        <f>IF(ISBLANK(F220), "", ROUND(SUM(F219:F220),2))</f>
        <v>0</v>
      </c>
    </row>
    <row r="225" spans="1:7" x14ac:dyDescent="0.3">
      <c r="A225" s="13" t="s">
        <v>124</v>
      </c>
      <c r="B225" s="13" t="s">
        <v>125</v>
      </c>
    </row>
    <row r="227" spans="1:7" x14ac:dyDescent="0.3">
      <c r="A227" s="13" t="s">
        <v>26</v>
      </c>
    </row>
    <row r="228" spans="1:7" ht="43.2" x14ac:dyDescent="0.3">
      <c r="A228" s="17" t="s">
        <v>27</v>
      </c>
      <c r="B228" s="17" t="s">
        <v>28</v>
      </c>
      <c r="C228" s="17" t="s">
        <v>29</v>
      </c>
      <c r="D228" s="17" t="s">
        <v>30</v>
      </c>
      <c r="E228" s="17" t="s">
        <v>31</v>
      </c>
      <c r="F228" s="17" t="s">
        <v>32</v>
      </c>
      <c r="G228" s="72" t="s">
        <v>33</v>
      </c>
    </row>
    <row r="229" spans="1:7" x14ac:dyDescent="0.3">
      <c r="A229" s="17" t="s">
        <v>126</v>
      </c>
      <c r="B229" s="17" t="s">
        <v>127</v>
      </c>
      <c r="C229" s="18"/>
      <c r="D229" s="18"/>
      <c r="E229" s="18"/>
      <c r="F229" s="18"/>
      <c r="G229" s="73"/>
    </row>
    <row r="230" spans="1:7" x14ac:dyDescent="0.3">
      <c r="A230" s="18" t="s">
        <v>128</v>
      </c>
      <c r="B230" s="18" t="s">
        <v>129</v>
      </c>
      <c r="C230" s="18">
        <v>1200</v>
      </c>
      <c r="D230" s="18" t="s">
        <v>64</v>
      </c>
      <c r="E230" s="19"/>
      <c r="F230" s="18" t="str">
        <f>IF(ISBLANK(E230),"", PRODUCT(C230,E230))</f>
        <v/>
      </c>
      <c r="G230" s="74"/>
    </row>
    <row r="231" spans="1:7" x14ac:dyDescent="0.3">
      <c r="E231" s="17" t="s">
        <v>38</v>
      </c>
      <c r="F231" s="17" t="str">
        <f>IF(F230="","",ROUND(SUM(F230:F230),2))</f>
        <v/>
      </c>
      <c r="G231" s="71" t="str">
        <f>IF(F230="","Neužpildytos visos objektų kainos","")</f>
        <v>Neužpildytos visos objektų kainos</v>
      </c>
    </row>
    <row r="232" spans="1:7" x14ac:dyDescent="0.3">
      <c r="C232" s="17" t="s">
        <v>39</v>
      </c>
      <c r="D232" s="20"/>
      <c r="E232" s="17" t="s">
        <v>40</v>
      </c>
      <c r="F232" s="17" t="str">
        <f>IF(OR(F231="",D232=""),"", ROUND(PRODUCT(D232,F231)/100,2))</f>
        <v/>
      </c>
      <c r="G232" s="71" t="str">
        <f>IF(D232="", "Nurodykite taikomą PVM dydį", "")</f>
        <v>Nurodykite taikomą PVM dydį</v>
      </c>
    </row>
    <row r="233" spans="1:7" x14ac:dyDescent="0.3">
      <c r="E233" s="17" t="s">
        <v>41</v>
      </c>
      <c r="F233" s="17">
        <f>IF(ISBLANK(F232), "", ROUND(SUM(F231:F232),2))</f>
        <v>0</v>
      </c>
    </row>
    <row r="237" spans="1:7" x14ac:dyDescent="0.3">
      <c r="A237" s="13" t="s">
        <v>130</v>
      </c>
      <c r="B237" s="13" t="s">
        <v>131</v>
      </c>
    </row>
    <row r="239" spans="1:7" x14ac:dyDescent="0.3">
      <c r="A239" s="13" t="s">
        <v>26</v>
      </c>
    </row>
    <row r="240" spans="1:7" ht="43.2" x14ac:dyDescent="0.3">
      <c r="A240" s="17" t="s">
        <v>27</v>
      </c>
      <c r="B240" s="17" t="s">
        <v>28</v>
      </c>
      <c r="C240" s="17" t="s">
        <v>29</v>
      </c>
      <c r="D240" s="17" t="s">
        <v>30</v>
      </c>
      <c r="E240" s="17" t="s">
        <v>31</v>
      </c>
      <c r="F240" s="17" t="s">
        <v>32</v>
      </c>
      <c r="G240" s="72" t="s">
        <v>33</v>
      </c>
    </row>
    <row r="241" spans="1:7" x14ac:dyDescent="0.3">
      <c r="A241" s="17" t="s">
        <v>132</v>
      </c>
      <c r="B241" s="17" t="s">
        <v>133</v>
      </c>
      <c r="C241" s="18"/>
      <c r="D241" s="18"/>
      <c r="E241" s="18"/>
      <c r="F241" s="18"/>
      <c r="G241" s="73"/>
    </row>
    <row r="242" spans="1:7" x14ac:dyDescent="0.3">
      <c r="A242" s="18" t="s">
        <v>134</v>
      </c>
      <c r="B242" s="18" t="s">
        <v>135</v>
      </c>
      <c r="C242" s="18">
        <v>900</v>
      </c>
      <c r="D242" s="18" t="s">
        <v>64</v>
      </c>
      <c r="E242" s="19"/>
      <c r="F242" s="18" t="str">
        <f>IF(ISBLANK(E242),"", PRODUCT(C242,E242))</f>
        <v/>
      </c>
      <c r="G242" s="74"/>
    </row>
    <row r="243" spans="1:7" x14ac:dyDescent="0.3">
      <c r="E243" s="17" t="s">
        <v>38</v>
      </c>
      <c r="F243" s="17" t="str">
        <f>IF(F242="","",ROUND(SUM(F242:F242),2))</f>
        <v/>
      </c>
      <c r="G243" s="71" t="str">
        <f>IF(F242="","Neužpildytos visos objektų kainos","")</f>
        <v>Neužpildytos visos objektų kainos</v>
      </c>
    </row>
    <row r="244" spans="1:7" x14ac:dyDescent="0.3">
      <c r="C244" s="17" t="s">
        <v>39</v>
      </c>
      <c r="D244" s="20"/>
      <c r="E244" s="17" t="s">
        <v>40</v>
      </c>
      <c r="F244" s="17" t="str">
        <f>IF(OR(F243="",D244=""),"", ROUND(PRODUCT(D244,F243)/100,2))</f>
        <v/>
      </c>
      <c r="G244" s="71" t="str">
        <f>IF(D244="", "Nurodykite taikomą PVM dydį", "")</f>
        <v>Nurodykite taikomą PVM dydį</v>
      </c>
    </row>
    <row r="245" spans="1:7" x14ac:dyDescent="0.3">
      <c r="E245" s="17" t="s">
        <v>41</v>
      </c>
      <c r="F245" s="17">
        <f>IF(ISBLANK(F244), "", ROUND(SUM(F243:F244),2))</f>
        <v>0</v>
      </c>
    </row>
    <row r="249" spans="1:7" x14ac:dyDescent="0.3">
      <c r="A249" s="13" t="s">
        <v>136</v>
      </c>
      <c r="B249" s="13" t="s">
        <v>137</v>
      </c>
    </row>
    <row r="251" spans="1:7" x14ac:dyDescent="0.3">
      <c r="A251" s="13" t="s">
        <v>26</v>
      </c>
    </row>
    <row r="252" spans="1:7" ht="43.2" x14ac:dyDescent="0.3">
      <c r="A252" s="17" t="s">
        <v>27</v>
      </c>
      <c r="B252" s="17" t="s">
        <v>28</v>
      </c>
      <c r="C252" s="17" t="s">
        <v>29</v>
      </c>
      <c r="D252" s="17" t="s">
        <v>30</v>
      </c>
      <c r="E252" s="17" t="s">
        <v>31</v>
      </c>
      <c r="F252" s="17" t="s">
        <v>32</v>
      </c>
      <c r="G252" s="72" t="s">
        <v>33</v>
      </c>
    </row>
    <row r="253" spans="1:7" x14ac:dyDescent="0.3">
      <c r="A253" s="17" t="s">
        <v>138</v>
      </c>
      <c r="B253" s="17" t="s">
        <v>139</v>
      </c>
      <c r="C253" s="18"/>
      <c r="D253" s="18"/>
      <c r="E253" s="18"/>
      <c r="F253" s="18"/>
      <c r="G253" s="73"/>
    </row>
    <row r="254" spans="1:7" x14ac:dyDescent="0.3">
      <c r="A254" s="18" t="s">
        <v>140</v>
      </c>
      <c r="B254" s="18" t="s">
        <v>139</v>
      </c>
      <c r="C254" s="18">
        <v>400</v>
      </c>
      <c r="D254" s="18" t="s">
        <v>75</v>
      </c>
      <c r="E254" s="19"/>
      <c r="F254" s="18" t="str">
        <f>IF(ISBLANK(E254),"", PRODUCT(C254,E254))</f>
        <v/>
      </c>
      <c r="G254" s="74"/>
    </row>
    <row r="255" spans="1:7" x14ac:dyDescent="0.3">
      <c r="E255" s="17" t="s">
        <v>38</v>
      </c>
      <c r="F255" s="17" t="str">
        <f>IF(F254="","",ROUND(SUM(F254:F254),2))</f>
        <v/>
      </c>
      <c r="G255" s="71" t="str">
        <f>IF(F254="","Neužpildytos visos objektų kainos","")</f>
        <v>Neužpildytos visos objektų kainos</v>
      </c>
    </row>
    <row r="256" spans="1:7" x14ac:dyDescent="0.3">
      <c r="C256" s="17" t="s">
        <v>39</v>
      </c>
      <c r="D256" s="20"/>
      <c r="E256" s="17" t="s">
        <v>40</v>
      </c>
      <c r="F256" s="17" t="str">
        <f>IF(OR(F255="",D256=""),"", ROUND(PRODUCT(D256,F255)/100,2))</f>
        <v/>
      </c>
      <c r="G256" s="71" t="str">
        <f>IF(D256="", "Nurodykite taikomą PVM dydį", "")</f>
        <v>Nurodykite taikomą PVM dydį</v>
      </c>
    </row>
    <row r="257" spans="1:7" x14ac:dyDescent="0.3">
      <c r="E257" s="17" t="s">
        <v>41</v>
      </c>
      <c r="F257" s="17">
        <f>IF(ISBLANK(F256), "", ROUND(SUM(F255:F256),2))</f>
        <v>0</v>
      </c>
    </row>
    <row r="261" spans="1:7" x14ac:dyDescent="0.3">
      <c r="A261" s="13" t="s">
        <v>141</v>
      </c>
      <c r="B261" s="13" t="s">
        <v>142</v>
      </c>
    </row>
    <row r="263" spans="1:7" x14ac:dyDescent="0.3">
      <c r="A263" s="13" t="s">
        <v>26</v>
      </c>
    </row>
    <row r="264" spans="1:7" ht="43.2" x14ac:dyDescent="0.3">
      <c r="A264" s="17" t="s">
        <v>27</v>
      </c>
      <c r="B264" s="17" t="s">
        <v>28</v>
      </c>
      <c r="C264" s="17" t="s">
        <v>29</v>
      </c>
      <c r="D264" s="17" t="s">
        <v>30</v>
      </c>
      <c r="E264" s="17" t="s">
        <v>31</v>
      </c>
      <c r="F264" s="17" t="s">
        <v>32</v>
      </c>
      <c r="G264" s="72" t="s">
        <v>33</v>
      </c>
    </row>
    <row r="265" spans="1:7" x14ac:dyDescent="0.3">
      <c r="A265" s="17" t="s">
        <v>143</v>
      </c>
      <c r="B265" s="17" t="s">
        <v>144</v>
      </c>
      <c r="C265" s="18"/>
      <c r="D265" s="18"/>
      <c r="E265" s="18"/>
      <c r="F265" s="18"/>
      <c r="G265" s="73"/>
    </row>
    <row r="266" spans="1:7" x14ac:dyDescent="0.3">
      <c r="A266" s="18" t="s">
        <v>145</v>
      </c>
      <c r="B266" s="18" t="s">
        <v>144</v>
      </c>
      <c r="C266" s="18">
        <v>6000</v>
      </c>
      <c r="D266" s="18" t="s">
        <v>75</v>
      </c>
      <c r="E266" s="19"/>
      <c r="F266" s="18" t="str">
        <f>IF(ISBLANK(E266),"", PRODUCT(C266,E266))</f>
        <v/>
      </c>
      <c r="G266" s="74"/>
    </row>
    <row r="267" spans="1:7" x14ac:dyDescent="0.3">
      <c r="E267" s="17" t="s">
        <v>38</v>
      </c>
      <c r="F267" s="17" t="str">
        <f>IF(F266="","",ROUND(SUM(F266:F266),2))</f>
        <v/>
      </c>
      <c r="G267" s="71" t="str">
        <f>IF(F266="","Neužpildytos visos objektų kainos","")</f>
        <v>Neužpildytos visos objektų kainos</v>
      </c>
    </row>
    <row r="268" spans="1:7" x14ac:dyDescent="0.3">
      <c r="C268" s="17" t="s">
        <v>39</v>
      </c>
      <c r="D268" s="20"/>
      <c r="E268" s="17" t="s">
        <v>40</v>
      </c>
      <c r="F268" s="17" t="str">
        <f>IF(OR(F267="",D268=""),"", ROUND(PRODUCT(D268,F267)/100,2))</f>
        <v/>
      </c>
      <c r="G268" s="71" t="str">
        <f>IF(D268="", "Nurodykite taikomą PVM dydį", "")</f>
        <v>Nurodykite taikomą PVM dydį</v>
      </c>
    </row>
    <row r="269" spans="1:7" x14ac:dyDescent="0.3">
      <c r="E269" s="17" t="s">
        <v>41</v>
      </c>
      <c r="F269" s="17">
        <f>IF(ISBLANK(F268), "", ROUND(SUM(F267:F268),2))</f>
        <v>0</v>
      </c>
    </row>
    <row r="273" spans="1:7" x14ac:dyDescent="0.3">
      <c r="A273" s="13" t="s">
        <v>146</v>
      </c>
      <c r="B273" s="13" t="s">
        <v>147</v>
      </c>
    </row>
    <row r="275" spans="1:7" x14ac:dyDescent="0.3">
      <c r="A275" s="13" t="s">
        <v>26</v>
      </c>
    </row>
    <row r="276" spans="1:7" ht="43.2" x14ac:dyDescent="0.3">
      <c r="A276" s="17" t="s">
        <v>27</v>
      </c>
      <c r="B276" s="17" t="s">
        <v>28</v>
      </c>
      <c r="C276" s="17" t="s">
        <v>29</v>
      </c>
      <c r="D276" s="17" t="s">
        <v>30</v>
      </c>
      <c r="E276" s="17" t="s">
        <v>31</v>
      </c>
      <c r="F276" s="17" t="s">
        <v>32</v>
      </c>
      <c r="G276" s="72" t="s">
        <v>33</v>
      </c>
    </row>
    <row r="277" spans="1:7" x14ac:dyDescent="0.3">
      <c r="A277" s="17" t="s">
        <v>148</v>
      </c>
      <c r="B277" s="17" t="s">
        <v>149</v>
      </c>
      <c r="C277" s="18"/>
      <c r="D277" s="18"/>
      <c r="E277" s="18"/>
      <c r="F277" s="18"/>
      <c r="G277" s="73"/>
    </row>
    <row r="278" spans="1:7" x14ac:dyDescent="0.3">
      <c r="A278" s="18" t="s">
        <v>150</v>
      </c>
      <c r="B278" s="18" t="s">
        <v>149</v>
      </c>
      <c r="C278" s="18">
        <v>20</v>
      </c>
      <c r="D278" s="18" t="s">
        <v>75</v>
      </c>
      <c r="E278" s="19"/>
      <c r="F278" s="18" t="str">
        <f>IF(ISBLANK(E278),"", PRODUCT(C278,E278))</f>
        <v/>
      </c>
      <c r="G278" s="74"/>
    </row>
    <row r="279" spans="1:7" x14ac:dyDescent="0.3">
      <c r="E279" s="17" t="s">
        <v>38</v>
      </c>
      <c r="F279" s="17" t="str">
        <f>IF(F278="","",ROUND(SUM(F278:F278),2))</f>
        <v/>
      </c>
      <c r="G279" s="71" t="str">
        <f>IF(F278="","Neužpildytos visos objektų kainos","")</f>
        <v>Neužpildytos visos objektų kainos</v>
      </c>
    </row>
    <row r="280" spans="1:7" x14ac:dyDescent="0.3">
      <c r="C280" s="17" t="s">
        <v>39</v>
      </c>
      <c r="D280" s="20"/>
      <c r="E280" s="17" t="s">
        <v>40</v>
      </c>
      <c r="F280" s="17" t="str">
        <f>IF(OR(F279="",D280=""),"", ROUND(PRODUCT(D280,F279)/100,2))</f>
        <v/>
      </c>
      <c r="G280" s="71" t="str">
        <f>IF(D280="", "Nurodykite taikomą PVM dydį", "")</f>
        <v>Nurodykite taikomą PVM dydį</v>
      </c>
    </row>
    <row r="281" spans="1:7" x14ac:dyDescent="0.3">
      <c r="E281" s="17" t="s">
        <v>41</v>
      </c>
      <c r="F281" s="17">
        <f>IF(ISBLANK(F280), "", ROUND(SUM(F279:F280),2))</f>
        <v>0</v>
      </c>
    </row>
    <row r="285" spans="1:7" x14ac:dyDescent="0.3">
      <c r="A285" s="13" t="s">
        <v>151</v>
      </c>
      <c r="B285" s="13" t="s">
        <v>152</v>
      </c>
    </row>
    <row r="287" spans="1:7" x14ac:dyDescent="0.3">
      <c r="A287" s="13" t="s">
        <v>26</v>
      </c>
    </row>
    <row r="288" spans="1:7" ht="43.2" x14ac:dyDescent="0.3">
      <c r="A288" s="17" t="s">
        <v>27</v>
      </c>
      <c r="B288" s="17" t="s">
        <v>28</v>
      </c>
      <c r="C288" s="17" t="s">
        <v>29</v>
      </c>
      <c r="D288" s="17" t="s">
        <v>30</v>
      </c>
      <c r="E288" s="17" t="s">
        <v>31</v>
      </c>
      <c r="F288" s="17" t="s">
        <v>32</v>
      </c>
      <c r="G288" s="72" t="s">
        <v>33</v>
      </c>
    </row>
    <row r="289" spans="1:7" x14ac:dyDescent="0.3">
      <c r="A289" s="17" t="s">
        <v>153</v>
      </c>
      <c r="B289" s="17" t="s">
        <v>154</v>
      </c>
      <c r="C289" s="18"/>
      <c r="D289" s="18"/>
      <c r="E289" s="18"/>
      <c r="F289" s="18"/>
      <c r="G289" s="73"/>
    </row>
    <row r="290" spans="1:7" x14ac:dyDescent="0.3">
      <c r="A290" s="18" t="s">
        <v>155</v>
      </c>
      <c r="B290" s="18" t="s">
        <v>154</v>
      </c>
      <c r="C290" s="18">
        <v>20</v>
      </c>
      <c r="D290" s="18" t="s">
        <v>37</v>
      </c>
      <c r="E290" s="19"/>
      <c r="F290" s="18" t="str">
        <f>IF(ISBLANK(E290),"", PRODUCT(C290,E290))</f>
        <v/>
      </c>
      <c r="G290" s="74"/>
    </row>
    <row r="291" spans="1:7" x14ac:dyDescent="0.3">
      <c r="E291" s="17" t="s">
        <v>38</v>
      </c>
      <c r="F291" s="17" t="str">
        <f>IF(F290="","",ROUND(SUM(F290:F290),2))</f>
        <v/>
      </c>
      <c r="G291" s="71" t="str">
        <f>IF(F290="","Neužpildytos visos objektų kainos","")</f>
        <v>Neužpildytos visos objektų kainos</v>
      </c>
    </row>
    <row r="292" spans="1:7" x14ac:dyDescent="0.3">
      <c r="C292" s="17" t="s">
        <v>39</v>
      </c>
      <c r="D292" s="20"/>
      <c r="E292" s="17" t="s">
        <v>40</v>
      </c>
      <c r="F292" s="17" t="str">
        <f>IF(OR(F291="",D292=""),"", ROUND(PRODUCT(D292,F291)/100,2))</f>
        <v/>
      </c>
      <c r="G292" s="71" t="str">
        <f>IF(D292="", "Nurodykite taikomą PVM dydį", "")</f>
        <v>Nurodykite taikomą PVM dydį</v>
      </c>
    </row>
    <row r="293" spans="1:7" x14ac:dyDescent="0.3">
      <c r="E293" s="17" t="s">
        <v>41</v>
      </c>
      <c r="F293" s="17">
        <f>IF(ISBLANK(F292), "", ROUND(SUM(F291:F292),2))</f>
        <v>0</v>
      </c>
    </row>
    <row r="297" spans="1:7" x14ac:dyDescent="0.3">
      <c r="A297" s="13" t="s">
        <v>156</v>
      </c>
      <c r="B297" s="13" t="s">
        <v>157</v>
      </c>
    </row>
    <row r="299" spans="1:7" x14ac:dyDescent="0.3">
      <c r="A299" s="13" t="s">
        <v>26</v>
      </c>
    </row>
    <row r="300" spans="1:7" ht="43.2" x14ac:dyDescent="0.3">
      <c r="A300" s="17" t="s">
        <v>27</v>
      </c>
      <c r="B300" s="17" t="s">
        <v>28</v>
      </c>
      <c r="C300" s="17" t="s">
        <v>29</v>
      </c>
      <c r="D300" s="17" t="s">
        <v>30</v>
      </c>
      <c r="E300" s="17" t="s">
        <v>31</v>
      </c>
      <c r="F300" s="17" t="s">
        <v>32</v>
      </c>
      <c r="G300" s="72" t="s">
        <v>33</v>
      </c>
    </row>
    <row r="301" spans="1:7" x14ac:dyDescent="0.3">
      <c r="A301" s="17" t="s">
        <v>158</v>
      </c>
      <c r="B301" s="17" t="s">
        <v>159</v>
      </c>
      <c r="C301" s="18"/>
      <c r="D301" s="18"/>
      <c r="E301" s="18"/>
      <c r="F301" s="18"/>
      <c r="G301" s="73"/>
    </row>
    <row r="302" spans="1:7" x14ac:dyDescent="0.3">
      <c r="A302" s="18" t="s">
        <v>160</v>
      </c>
      <c r="B302" s="18" t="s">
        <v>159</v>
      </c>
      <c r="C302" s="18">
        <v>5</v>
      </c>
      <c r="D302" s="18" t="s">
        <v>37</v>
      </c>
      <c r="E302" s="19"/>
      <c r="F302" s="18" t="str">
        <f>IF(ISBLANK(E302),"", PRODUCT(C302,E302))</f>
        <v/>
      </c>
      <c r="G302" s="74"/>
    </row>
    <row r="303" spans="1:7" x14ac:dyDescent="0.3">
      <c r="E303" s="17" t="s">
        <v>38</v>
      </c>
      <c r="F303" s="17" t="str">
        <f>IF(F302="","",ROUND(SUM(F302:F302),2))</f>
        <v/>
      </c>
      <c r="G303" s="71" t="str">
        <f>IF(F302="","Neužpildytos visos objektų kainos","")</f>
        <v>Neužpildytos visos objektų kainos</v>
      </c>
    </row>
    <row r="304" spans="1:7" x14ac:dyDescent="0.3">
      <c r="C304" s="17" t="s">
        <v>39</v>
      </c>
      <c r="D304" s="20"/>
      <c r="E304" s="17" t="s">
        <v>40</v>
      </c>
      <c r="F304" s="17" t="str">
        <f>IF(OR(F303="",D304=""),"", ROUND(PRODUCT(D304,F303)/100,2))</f>
        <v/>
      </c>
      <c r="G304" s="71" t="str">
        <f>IF(D304="", "Nurodykite taikomą PVM dydį", "")</f>
        <v>Nurodykite taikomą PVM dydį</v>
      </c>
    </row>
    <row r="305" spans="1:7" x14ac:dyDescent="0.3">
      <c r="E305" s="17" t="s">
        <v>41</v>
      </c>
      <c r="F305" s="17">
        <f>IF(ISBLANK(F304), "", ROUND(SUM(F303:F304),2))</f>
        <v>0</v>
      </c>
    </row>
    <row r="309" spans="1:7" x14ac:dyDescent="0.3">
      <c r="A309" s="13" t="s">
        <v>161</v>
      </c>
      <c r="B309" s="13" t="s">
        <v>162</v>
      </c>
    </row>
    <row r="311" spans="1:7" x14ac:dyDescent="0.3">
      <c r="A311" s="13" t="s">
        <v>26</v>
      </c>
    </row>
    <row r="312" spans="1:7" ht="43.2" x14ac:dyDescent="0.3">
      <c r="A312" s="17" t="s">
        <v>27</v>
      </c>
      <c r="B312" s="17" t="s">
        <v>28</v>
      </c>
      <c r="C312" s="17" t="s">
        <v>29</v>
      </c>
      <c r="D312" s="17" t="s">
        <v>30</v>
      </c>
      <c r="E312" s="17" t="s">
        <v>31</v>
      </c>
      <c r="F312" s="17" t="s">
        <v>32</v>
      </c>
      <c r="G312" s="72" t="s">
        <v>33</v>
      </c>
    </row>
    <row r="313" spans="1:7" x14ac:dyDescent="0.3">
      <c r="A313" s="17" t="s">
        <v>163</v>
      </c>
      <c r="B313" s="17" t="s">
        <v>164</v>
      </c>
      <c r="C313" s="18"/>
      <c r="D313" s="18"/>
      <c r="E313" s="18"/>
      <c r="F313" s="18"/>
      <c r="G313" s="73"/>
    </row>
    <row r="314" spans="1:7" x14ac:dyDescent="0.3">
      <c r="A314" s="18" t="s">
        <v>165</v>
      </c>
      <c r="B314" s="18" t="s">
        <v>164</v>
      </c>
      <c r="C314" s="18">
        <v>50</v>
      </c>
      <c r="D314" s="18" t="s">
        <v>75</v>
      </c>
      <c r="E314" s="19"/>
      <c r="F314" s="18" t="str">
        <f>IF(ISBLANK(E314),"", PRODUCT(C314,E314))</f>
        <v/>
      </c>
      <c r="G314" s="74"/>
    </row>
    <row r="315" spans="1:7" x14ac:dyDescent="0.3">
      <c r="E315" s="17" t="s">
        <v>38</v>
      </c>
      <c r="F315" s="17" t="str">
        <f>IF(F314="","",ROUND(SUM(F314:F314),2))</f>
        <v/>
      </c>
      <c r="G315" s="71" t="str">
        <f>IF(F314="","Neužpildytos visos objektų kainos","")</f>
        <v>Neužpildytos visos objektų kainos</v>
      </c>
    </row>
    <row r="316" spans="1:7" x14ac:dyDescent="0.3">
      <c r="C316" s="17" t="s">
        <v>39</v>
      </c>
      <c r="D316" s="20"/>
      <c r="E316" s="17" t="s">
        <v>40</v>
      </c>
      <c r="F316" s="17" t="str">
        <f>IF(OR(F315="",D316=""),"", ROUND(PRODUCT(D316,F315)/100,2))</f>
        <v/>
      </c>
      <c r="G316" s="71" t="str">
        <f>IF(D316="", "Nurodykite taikomą PVM dydį", "")</f>
        <v>Nurodykite taikomą PVM dydį</v>
      </c>
    </row>
    <row r="317" spans="1:7" x14ac:dyDescent="0.3">
      <c r="E317" s="17" t="s">
        <v>41</v>
      </c>
      <c r="F317" s="17">
        <f>IF(ISBLANK(F316), "", ROUND(SUM(F315:F316),2))</f>
        <v>0</v>
      </c>
    </row>
    <row r="321" spans="1:7" x14ac:dyDescent="0.3">
      <c r="A321" s="13" t="s">
        <v>166</v>
      </c>
      <c r="B321" s="13" t="s">
        <v>167</v>
      </c>
    </row>
    <row r="323" spans="1:7" x14ac:dyDescent="0.3">
      <c r="A323" s="13" t="s">
        <v>26</v>
      </c>
    </row>
    <row r="324" spans="1:7" ht="43.2" x14ac:dyDescent="0.3">
      <c r="A324" s="17" t="s">
        <v>27</v>
      </c>
      <c r="B324" s="17" t="s">
        <v>28</v>
      </c>
      <c r="C324" s="17" t="s">
        <v>29</v>
      </c>
      <c r="D324" s="17" t="s">
        <v>30</v>
      </c>
      <c r="E324" s="17" t="s">
        <v>31</v>
      </c>
      <c r="F324" s="17" t="s">
        <v>32</v>
      </c>
      <c r="G324" s="72" t="s">
        <v>33</v>
      </c>
    </row>
    <row r="325" spans="1:7" x14ac:dyDescent="0.3">
      <c r="A325" s="17" t="s">
        <v>168</v>
      </c>
      <c r="B325" s="17" t="s">
        <v>169</v>
      </c>
      <c r="C325" s="18"/>
      <c r="D325" s="18"/>
      <c r="E325" s="18"/>
      <c r="F325" s="18"/>
      <c r="G325" s="73"/>
    </row>
    <row r="326" spans="1:7" x14ac:dyDescent="0.3">
      <c r="A326" s="18" t="s">
        <v>170</v>
      </c>
      <c r="B326" s="18" t="s">
        <v>169</v>
      </c>
      <c r="C326" s="18">
        <v>120</v>
      </c>
      <c r="D326" s="18" t="s">
        <v>64</v>
      </c>
      <c r="E326" s="19"/>
      <c r="F326" s="18" t="str">
        <f>IF(ISBLANK(E326),"", PRODUCT(C326,E326))</f>
        <v/>
      </c>
      <c r="G326" s="74"/>
    </row>
    <row r="327" spans="1:7" x14ac:dyDescent="0.3">
      <c r="E327" s="17" t="s">
        <v>38</v>
      </c>
      <c r="F327" s="17" t="str">
        <f>IF(F326="","",ROUND(SUM(F326:F326),2))</f>
        <v/>
      </c>
      <c r="G327" s="71" t="str">
        <f>IF(F326="","Neužpildytos visos objektų kainos","")</f>
        <v>Neužpildytos visos objektų kainos</v>
      </c>
    </row>
    <row r="328" spans="1:7" x14ac:dyDescent="0.3">
      <c r="C328" s="17" t="s">
        <v>39</v>
      </c>
      <c r="D328" s="20"/>
      <c r="E328" s="17" t="s">
        <v>40</v>
      </c>
      <c r="F328" s="17" t="str">
        <f>IF(OR(F327="",D328=""),"", ROUND(PRODUCT(D328,F327)/100,2))</f>
        <v/>
      </c>
      <c r="G328" s="71" t="str">
        <f>IF(D328="", "Nurodykite taikomą PVM dydį", "")</f>
        <v>Nurodykite taikomą PVM dydį</v>
      </c>
    </row>
    <row r="329" spans="1:7" x14ac:dyDescent="0.3">
      <c r="E329" s="17" t="s">
        <v>41</v>
      </c>
      <c r="F329" s="17">
        <f>IF(ISBLANK(F328), "", ROUND(SUM(F327:F328),2))</f>
        <v>0</v>
      </c>
    </row>
    <row r="333" spans="1:7" x14ac:dyDescent="0.3">
      <c r="A333" s="13" t="s">
        <v>171</v>
      </c>
      <c r="B333" s="13" t="s">
        <v>172</v>
      </c>
    </row>
    <row r="335" spans="1:7" x14ac:dyDescent="0.3">
      <c r="A335" s="13" t="s">
        <v>26</v>
      </c>
    </row>
    <row r="336" spans="1:7" ht="43.2" x14ac:dyDescent="0.3">
      <c r="A336" s="17" t="s">
        <v>27</v>
      </c>
      <c r="B336" s="17" t="s">
        <v>28</v>
      </c>
      <c r="C336" s="17" t="s">
        <v>29</v>
      </c>
      <c r="D336" s="17" t="s">
        <v>30</v>
      </c>
      <c r="E336" s="17" t="s">
        <v>31</v>
      </c>
      <c r="F336" s="17" t="s">
        <v>32</v>
      </c>
      <c r="G336" s="72" t="s">
        <v>33</v>
      </c>
    </row>
    <row r="337" spans="1:7" x14ac:dyDescent="0.3">
      <c r="A337" s="17" t="s">
        <v>173</v>
      </c>
      <c r="B337" s="17" t="s">
        <v>174</v>
      </c>
      <c r="C337" s="18"/>
      <c r="D337" s="18"/>
      <c r="E337" s="18"/>
      <c r="F337" s="18"/>
      <c r="G337" s="73"/>
    </row>
    <row r="338" spans="1:7" x14ac:dyDescent="0.3">
      <c r="A338" s="18" t="s">
        <v>175</v>
      </c>
      <c r="B338" s="18" t="s">
        <v>174</v>
      </c>
      <c r="C338" s="18">
        <v>250</v>
      </c>
      <c r="D338" s="18" t="s">
        <v>176</v>
      </c>
      <c r="E338" s="19"/>
      <c r="F338" s="18" t="str">
        <f>IF(ISBLANK(E338),"", PRODUCT(C338,E338))</f>
        <v/>
      </c>
      <c r="G338" s="74"/>
    </row>
    <row r="339" spans="1:7" x14ac:dyDescent="0.3">
      <c r="E339" s="17" t="s">
        <v>38</v>
      </c>
      <c r="F339" s="17" t="str">
        <f>IF(F338="","",ROUND(SUM(F338:F338),2))</f>
        <v/>
      </c>
      <c r="G339" s="71" t="str">
        <f>IF(F338="","Neužpildytos visos objektų kainos","")</f>
        <v>Neužpildytos visos objektų kainos</v>
      </c>
    </row>
    <row r="340" spans="1:7" x14ac:dyDescent="0.3">
      <c r="C340" s="17" t="s">
        <v>39</v>
      </c>
      <c r="D340" s="20"/>
      <c r="E340" s="17" t="s">
        <v>40</v>
      </c>
      <c r="F340" s="17" t="str">
        <f>IF(OR(F339="",D340=""),"", ROUND(PRODUCT(D340,F339)/100,2))</f>
        <v/>
      </c>
      <c r="G340" s="71" t="str">
        <f>IF(D340="", "Nurodykite taikomą PVM dydį", "")</f>
        <v>Nurodykite taikomą PVM dydį</v>
      </c>
    </row>
    <row r="341" spans="1:7" x14ac:dyDescent="0.3">
      <c r="E341" s="17" t="s">
        <v>41</v>
      </c>
      <c r="F341" s="17">
        <f>IF(ISBLANK(F340), "", ROUND(SUM(F339:F340),2))</f>
        <v>0</v>
      </c>
    </row>
    <row r="345" spans="1:7" x14ac:dyDescent="0.3">
      <c r="A345" s="13" t="s">
        <v>177</v>
      </c>
      <c r="B345" s="13" t="s">
        <v>178</v>
      </c>
    </row>
    <row r="347" spans="1:7" x14ac:dyDescent="0.3">
      <c r="A347" s="13" t="s">
        <v>26</v>
      </c>
    </row>
    <row r="348" spans="1:7" ht="43.2" x14ac:dyDescent="0.3">
      <c r="A348" s="17" t="s">
        <v>27</v>
      </c>
      <c r="B348" s="17" t="s">
        <v>28</v>
      </c>
      <c r="C348" s="17" t="s">
        <v>29</v>
      </c>
      <c r="D348" s="17" t="s">
        <v>30</v>
      </c>
      <c r="E348" s="17" t="s">
        <v>31</v>
      </c>
      <c r="F348" s="17" t="s">
        <v>32</v>
      </c>
      <c r="G348" s="72" t="s">
        <v>33</v>
      </c>
    </row>
    <row r="349" spans="1:7" x14ac:dyDescent="0.3">
      <c r="A349" s="17" t="s">
        <v>179</v>
      </c>
      <c r="B349" s="17" t="s">
        <v>180</v>
      </c>
      <c r="C349" s="18"/>
      <c r="D349" s="18"/>
      <c r="E349" s="18"/>
      <c r="F349" s="18"/>
      <c r="G349" s="73"/>
    </row>
    <row r="350" spans="1:7" x14ac:dyDescent="0.3">
      <c r="A350" s="18" t="s">
        <v>181</v>
      </c>
      <c r="B350" s="18" t="s">
        <v>180</v>
      </c>
      <c r="C350" s="18">
        <v>20</v>
      </c>
      <c r="D350" s="18" t="s">
        <v>75</v>
      </c>
      <c r="E350" s="19"/>
      <c r="F350" s="18" t="str">
        <f>IF(ISBLANK(E350),"", PRODUCT(C350,E350))</f>
        <v/>
      </c>
      <c r="G350" s="74"/>
    </row>
    <row r="351" spans="1:7" x14ac:dyDescent="0.3">
      <c r="E351" s="17" t="s">
        <v>38</v>
      </c>
      <c r="F351" s="17" t="str">
        <f>IF(F350="","",ROUND(SUM(F350:F350),2))</f>
        <v/>
      </c>
      <c r="G351" s="71" t="str">
        <f>IF(F350="","Neužpildytos visos objektų kainos","")</f>
        <v>Neužpildytos visos objektų kainos</v>
      </c>
    </row>
    <row r="352" spans="1:7" x14ac:dyDescent="0.3">
      <c r="C352" s="17" t="s">
        <v>39</v>
      </c>
      <c r="D352" s="20"/>
      <c r="E352" s="17" t="s">
        <v>40</v>
      </c>
      <c r="F352" s="17" t="str">
        <f>IF(OR(F351="",D352=""),"", ROUND(PRODUCT(D352,F351)/100,2))</f>
        <v/>
      </c>
      <c r="G352" s="71" t="str">
        <f>IF(D352="", "Nurodykite taikomą PVM dydį", "")</f>
        <v>Nurodykite taikomą PVM dydį</v>
      </c>
    </row>
    <row r="353" spans="1:7" x14ac:dyDescent="0.3">
      <c r="E353" s="17" t="s">
        <v>41</v>
      </c>
      <c r="F353" s="17">
        <f>IF(ISBLANK(F352), "", ROUND(SUM(F351:F352),2))</f>
        <v>0</v>
      </c>
    </row>
    <row r="357" spans="1:7" x14ac:dyDescent="0.3">
      <c r="A357" s="13" t="s">
        <v>182</v>
      </c>
      <c r="B357" s="13" t="s">
        <v>183</v>
      </c>
    </row>
    <row r="359" spans="1:7" x14ac:dyDescent="0.3">
      <c r="A359" s="13" t="s">
        <v>26</v>
      </c>
    </row>
    <row r="360" spans="1:7" ht="43.2" x14ac:dyDescent="0.3">
      <c r="A360" s="17" t="s">
        <v>27</v>
      </c>
      <c r="B360" s="17" t="s">
        <v>28</v>
      </c>
      <c r="C360" s="17" t="s">
        <v>29</v>
      </c>
      <c r="D360" s="17" t="s">
        <v>30</v>
      </c>
      <c r="E360" s="17" t="s">
        <v>31</v>
      </c>
      <c r="F360" s="17" t="s">
        <v>32</v>
      </c>
      <c r="G360" s="72" t="s">
        <v>33</v>
      </c>
    </row>
    <row r="361" spans="1:7" x14ac:dyDescent="0.3">
      <c r="A361" s="17" t="s">
        <v>184</v>
      </c>
      <c r="B361" s="17" t="s">
        <v>185</v>
      </c>
      <c r="C361" s="18"/>
      <c r="D361" s="18"/>
      <c r="E361" s="18"/>
      <c r="F361" s="18"/>
      <c r="G361" s="73"/>
    </row>
    <row r="362" spans="1:7" x14ac:dyDescent="0.3">
      <c r="A362" s="18" t="s">
        <v>186</v>
      </c>
      <c r="B362" s="18" t="s">
        <v>185</v>
      </c>
      <c r="C362" s="18">
        <v>30</v>
      </c>
      <c r="D362" s="18" t="s">
        <v>75</v>
      </c>
      <c r="E362" s="19"/>
      <c r="F362" s="18" t="str">
        <f>IF(ISBLANK(E362),"", PRODUCT(C362,E362))</f>
        <v/>
      </c>
      <c r="G362" s="74"/>
    </row>
    <row r="363" spans="1:7" x14ac:dyDescent="0.3">
      <c r="E363" s="17" t="s">
        <v>38</v>
      </c>
      <c r="F363" s="17" t="str">
        <f>IF(F362="","",ROUND(SUM(F362:F362),2))</f>
        <v/>
      </c>
      <c r="G363" s="71" t="str">
        <f>IF(F362="","Neužpildytos visos objektų kainos","")</f>
        <v>Neužpildytos visos objektų kainos</v>
      </c>
    </row>
    <row r="364" spans="1:7" x14ac:dyDescent="0.3">
      <c r="C364" s="17" t="s">
        <v>39</v>
      </c>
      <c r="D364" s="20"/>
      <c r="E364" s="17" t="s">
        <v>40</v>
      </c>
      <c r="F364" s="17" t="str">
        <f>IF(OR(F363="",D364=""),"", ROUND(PRODUCT(D364,F363)/100,2))</f>
        <v/>
      </c>
      <c r="G364" s="71" t="str">
        <f>IF(D364="", "Nurodykite taikomą PVM dydį", "")</f>
        <v>Nurodykite taikomą PVM dydį</v>
      </c>
    </row>
    <row r="365" spans="1:7" x14ac:dyDescent="0.3">
      <c r="E365" s="17" t="s">
        <v>41</v>
      </c>
      <c r="F365" s="17">
        <f>IF(ISBLANK(F364), "", ROUND(SUM(F363:F364),2))</f>
        <v>0</v>
      </c>
    </row>
    <row r="369" spans="1:7" x14ac:dyDescent="0.3">
      <c r="A369" s="13" t="s">
        <v>187</v>
      </c>
      <c r="B369" s="13" t="s">
        <v>188</v>
      </c>
    </row>
    <row r="371" spans="1:7" x14ac:dyDescent="0.3">
      <c r="A371" s="13" t="s">
        <v>26</v>
      </c>
    </row>
    <row r="372" spans="1:7" ht="43.2" x14ac:dyDescent="0.3">
      <c r="A372" s="17" t="s">
        <v>27</v>
      </c>
      <c r="B372" s="17" t="s">
        <v>28</v>
      </c>
      <c r="C372" s="17" t="s">
        <v>29</v>
      </c>
      <c r="D372" s="17" t="s">
        <v>30</v>
      </c>
      <c r="E372" s="17" t="s">
        <v>31</v>
      </c>
      <c r="F372" s="17" t="s">
        <v>32</v>
      </c>
      <c r="G372" s="72" t="s">
        <v>33</v>
      </c>
    </row>
    <row r="373" spans="1:7" x14ac:dyDescent="0.3">
      <c r="A373" s="17" t="s">
        <v>189</v>
      </c>
      <c r="B373" s="17" t="s">
        <v>190</v>
      </c>
      <c r="C373" s="18"/>
      <c r="D373" s="18"/>
      <c r="E373" s="18"/>
      <c r="F373" s="18"/>
      <c r="G373" s="73"/>
    </row>
    <row r="374" spans="1:7" x14ac:dyDescent="0.3">
      <c r="A374" s="18" t="s">
        <v>191</v>
      </c>
      <c r="B374" s="18" t="s">
        <v>190</v>
      </c>
      <c r="C374" s="18">
        <v>1200</v>
      </c>
      <c r="D374" s="18" t="s">
        <v>75</v>
      </c>
      <c r="E374" s="19"/>
      <c r="F374" s="18" t="str">
        <f>IF(ISBLANK(E374),"", PRODUCT(C374,E374))</f>
        <v/>
      </c>
      <c r="G374" s="74"/>
    </row>
    <row r="375" spans="1:7" x14ac:dyDescent="0.3">
      <c r="E375" s="17" t="s">
        <v>38</v>
      </c>
      <c r="F375" s="17" t="str">
        <f>IF(F374="","",ROUND(SUM(F374:F374),2))</f>
        <v/>
      </c>
      <c r="G375" s="71" t="str">
        <f>IF(F374="","Neužpildytos visos objektų kainos","")</f>
        <v>Neužpildytos visos objektų kainos</v>
      </c>
    </row>
    <row r="376" spans="1:7" x14ac:dyDescent="0.3">
      <c r="C376" s="17" t="s">
        <v>39</v>
      </c>
      <c r="D376" s="20"/>
      <c r="E376" s="17" t="s">
        <v>40</v>
      </c>
      <c r="F376" s="17" t="str">
        <f>IF(OR(F375="",D376=""),"", ROUND(PRODUCT(D376,F375)/100,2))</f>
        <v/>
      </c>
      <c r="G376" s="71" t="str">
        <f>IF(D376="", "Nurodykite taikomą PVM dydį", "")</f>
        <v>Nurodykite taikomą PVM dydį</v>
      </c>
    </row>
    <row r="377" spans="1:7" x14ac:dyDescent="0.3">
      <c r="E377" s="17" t="s">
        <v>41</v>
      </c>
      <c r="F377" s="17">
        <f>IF(ISBLANK(F376), "", ROUND(SUM(F375:F376),2))</f>
        <v>0</v>
      </c>
    </row>
    <row r="381" spans="1:7" x14ac:dyDescent="0.3">
      <c r="A381" s="13" t="s">
        <v>192</v>
      </c>
      <c r="B381" s="13" t="s">
        <v>193</v>
      </c>
    </row>
    <row r="383" spans="1:7" x14ac:dyDescent="0.3">
      <c r="A383" s="13" t="s">
        <v>26</v>
      </c>
    </row>
    <row r="384" spans="1:7" ht="43.2" x14ac:dyDescent="0.3">
      <c r="A384" s="17" t="s">
        <v>27</v>
      </c>
      <c r="B384" s="17" t="s">
        <v>28</v>
      </c>
      <c r="C384" s="17" t="s">
        <v>29</v>
      </c>
      <c r="D384" s="17" t="s">
        <v>30</v>
      </c>
      <c r="E384" s="17" t="s">
        <v>31</v>
      </c>
      <c r="F384" s="17" t="s">
        <v>32</v>
      </c>
      <c r="G384" s="72" t="s">
        <v>33</v>
      </c>
    </row>
    <row r="385" spans="1:7" x14ac:dyDescent="0.3">
      <c r="A385" s="17" t="s">
        <v>194</v>
      </c>
      <c r="B385" s="17" t="s">
        <v>195</v>
      </c>
      <c r="C385" s="18"/>
      <c r="D385" s="18"/>
      <c r="E385" s="18"/>
      <c r="F385" s="18"/>
      <c r="G385" s="73"/>
    </row>
    <row r="386" spans="1:7" x14ac:dyDescent="0.3">
      <c r="A386" s="18" t="s">
        <v>196</v>
      </c>
      <c r="B386" s="18" t="s">
        <v>195</v>
      </c>
      <c r="C386" s="18">
        <v>200</v>
      </c>
      <c r="D386" s="18" t="s">
        <v>64</v>
      </c>
      <c r="E386" s="19"/>
      <c r="F386" s="18" t="str">
        <f>IF(ISBLANK(E386),"", PRODUCT(C386,E386))</f>
        <v/>
      </c>
      <c r="G386" s="74"/>
    </row>
    <row r="387" spans="1:7" x14ac:dyDescent="0.3">
      <c r="E387" s="17" t="s">
        <v>38</v>
      </c>
      <c r="F387" s="17" t="str">
        <f>IF(F386="","",ROUND(SUM(F386:F386),2))</f>
        <v/>
      </c>
      <c r="G387" s="71" t="str">
        <f>IF(F386="","Neužpildytos visos objektų kainos","")</f>
        <v>Neužpildytos visos objektų kainos</v>
      </c>
    </row>
    <row r="388" spans="1:7" x14ac:dyDescent="0.3">
      <c r="C388" s="17" t="s">
        <v>39</v>
      </c>
      <c r="D388" s="20"/>
      <c r="E388" s="17" t="s">
        <v>40</v>
      </c>
      <c r="F388" s="17" t="str">
        <f>IF(OR(F387="",D388=""),"", ROUND(PRODUCT(D388,F387)/100,2))</f>
        <v/>
      </c>
      <c r="G388" s="71" t="str">
        <f>IF(D388="", "Nurodykite taikomą PVM dydį", "")</f>
        <v>Nurodykite taikomą PVM dydį</v>
      </c>
    </row>
    <row r="389" spans="1:7" x14ac:dyDescent="0.3">
      <c r="E389" s="17" t="s">
        <v>41</v>
      </c>
      <c r="F389" s="17">
        <f>IF(ISBLANK(F388), "", ROUND(SUM(F387:F388),2))</f>
        <v>0</v>
      </c>
    </row>
    <row r="393" spans="1:7" x14ac:dyDescent="0.3">
      <c r="A393" s="13" t="s">
        <v>197</v>
      </c>
      <c r="B393" s="13" t="s">
        <v>198</v>
      </c>
    </row>
    <row r="395" spans="1:7" x14ac:dyDescent="0.3">
      <c r="A395" s="13" t="s">
        <v>26</v>
      </c>
    </row>
    <row r="396" spans="1:7" ht="43.2" x14ac:dyDescent="0.3">
      <c r="A396" s="17" t="s">
        <v>27</v>
      </c>
      <c r="B396" s="17" t="s">
        <v>28</v>
      </c>
      <c r="C396" s="17" t="s">
        <v>29</v>
      </c>
      <c r="D396" s="17" t="s">
        <v>30</v>
      </c>
      <c r="E396" s="17" t="s">
        <v>31</v>
      </c>
      <c r="F396" s="17" t="s">
        <v>32</v>
      </c>
      <c r="G396" s="72" t="s">
        <v>33</v>
      </c>
    </row>
    <row r="397" spans="1:7" ht="28.8" x14ac:dyDescent="0.3">
      <c r="A397" s="17" t="s">
        <v>199</v>
      </c>
      <c r="B397" s="72" t="s">
        <v>200</v>
      </c>
      <c r="C397" s="18"/>
      <c r="D397" s="18"/>
      <c r="E397" s="18"/>
      <c r="F397" s="18"/>
      <c r="G397" s="73"/>
    </row>
    <row r="398" spans="1:7" ht="28.8" x14ac:dyDescent="0.3">
      <c r="A398" s="18" t="s">
        <v>201</v>
      </c>
      <c r="B398" s="73" t="s">
        <v>200</v>
      </c>
      <c r="C398" s="18">
        <v>90</v>
      </c>
      <c r="D398" s="18" t="s">
        <v>202</v>
      </c>
      <c r="E398" s="19"/>
      <c r="F398" s="18" t="str">
        <f>IF(ISBLANK(E398),"", PRODUCT(C398,E398))</f>
        <v/>
      </c>
      <c r="G398" s="74"/>
    </row>
    <row r="399" spans="1:7" x14ac:dyDescent="0.3">
      <c r="E399" s="17" t="s">
        <v>38</v>
      </c>
      <c r="F399" s="17" t="str">
        <f>IF(F398="","",ROUND(SUM(F398:F398),2))</f>
        <v/>
      </c>
      <c r="G399" s="71" t="str">
        <f>IF(F398="","Neužpildytos visos objektų kainos","")</f>
        <v>Neužpildytos visos objektų kainos</v>
      </c>
    </row>
    <row r="400" spans="1:7" x14ac:dyDescent="0.3">
      <c r="C400" s="17" t="s">
        <v>39</v>
      </c>
      <c r="D400" s="20"/>
      <c r="E400" s="17" t="s">
        <v>40</v>
      </c>
      <c r="F400" s="17" t="str">
        <f>IF(OR(F399="",D400=""),"", ROUND(PRODUCT(D400,F399)/100,2))</f>
        <v/>
      </c>
      <c r="G400" s="71" t="str">
        <f>IF(D400="", "Nurodykite taikomą PVM dydį", "")</f>
        <v>Nurodykite taikomą PVM dydį</v>
      </c>
    </row>
    <row r="401" spans="5:6" x14ac:dyDescent="0.3">
      <c r="E401" s="17" t="s">
        <v>41</v>
      </c>
      <c r="F401" s="17">
        <f>IF(ISBLANK(F400), "", ROUND(SUM(F399:F400),2))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2" workbookViewId="0">
      <selection activeCell="N19" sqref="N19"/>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6" t="s">
        <v>203</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7"/>
      <c r="B4" s="7"/>
      <c r="C4" s="7"/>
      <c r="D4" s="7"/>
      <c r="E4" s="7"/>
      <c r="F4" s="7"/>
      <c r="G4" s="7"/>
      <c r="H4" s="7"/>
      <c r="I4" s="7"/>
      <c r="J4" s="7"/>
    </row>
    <row r="5" spans="1:11" ht="48" customHeight="1" x14ac:dyDescent="0.3">
      <c r="A5" s="54" t="s">
        <v>204</v>
      </c>
      <c r="B5" s="43"/>
      <c r="C5" s="41" t="s">
        <v>205</v>
      </c>
      <c r="D5" s="42"/>
      <c r="E5" s="43"/>
      <c r="F5" s="41" t="s">
        <v>206</v>
      </c>
      <c r="G5" s="42"/>
      <c r="H5" s="43"/>
      <c r="I5" s="41" t="s">
        <v>207</v>
      </c>
      <c r="J5" s="43"/>
      <c r="K5" s="9" t="s">
        <v>208</v>
      </c>
    </row>
    <row r="6" spans="1:11" ht="49.05" customHeight="1" x14ac:dyDescent="0.3">
      <c r="A6" s="48"/>
      <c r="B6" s="29"/>
      <c r="C6" s="44"/>
      <c r="D6" s="45"/>
      <c r="E6" s="29"/>
      <c r="F6" s="44"/>
      <c r="G6" s="45"/>
      <c r="H6" s="29"/>
      <c r="I6" s="44"/>
      <c r="J6" s="29"/>
      <c r="K6" s="21"/>
    </row>
    <row r="7" spans="1:11" ht="49.05" customHeight="1" x14ac:dyDescent="0.3">
      <c r="A7" s="48"/>
      <c r="B7" s="29"/>
      <c r="C7" s="44"/>
      <c r="D7" s="45"/>
      <c r="E7" s="29"/>
      <c r="F7" s="44"/>
      <c r="G7" s="45"/>
      <c r="H7" s="29"/>
      <c r="I7" s="44"/>
      <c r="J7" s="29"/>
      <c r="K7" s="21"/>
    </row>
    <row r="8" spans="1:11" ht="49.05" customHeight="1" x14ac:dyDescent="0.3">
      <c r="A8" s="48"/>
      <c r="B8" s="29"/>
      <c r="C8" s="44"/>
      <c r="D8" s="45"/>
      <c r="E8" s="29"/>
      <c r="F8" s="44"/>
      <c r="G8" s="45"/>
      <c r="H8" s="29"/>
      <c r="I8" s="44"/>
      <c r="J8" s="29"/>
      <c r="K8" s="21"/>
    </row>
    <row r="9" spans="1:11" ht="19.05" customHeight="1" x14ac:dyDescent="0.3">
      <c r="A9" s="10"/>
      <c r="B9" s="10"/>
      <c r="C9" s="10"/>
      <c r="D9" s="10"/>
      <c r="E9" s="10"/>
      <c r="F9" s="10"/>
      <c r="G9" s="10"/>
      <c r="H9" s="10"/>
      <c r="I9" s="10"/>
      <c r="J9" s="10"/>
      <c r="K9" s="11"/>
    </row>
    <row r="10" spans="1:11" ht="49.05" customHeight="1" x14ac:dyDescent="0.3">
      <c r="A10" s="52" t="s">
        <v>209</v>
      </c>
      <c r="B10" s="30"/>
      <c r="C10" s="30"/>
      <c r="D10" s="30"/>
      <c r="E10" s="30"/>
      <c r="F10" s="30"/>
      <c r="G10" s="30"/>
      <c r="H10" s="30"/>
      <c r="I10" s="30"/>
      <c r="J10" s="30"/>
      <c r="K10" s="30"/>
    </row>
    <row r="11" spans="1:11" ht="16.05" customHeight="1" thickBot="1" x14ac:dyDescent="0.35">
      <c r="A11" s="10"/>
      <c r="B11" s="10"/>
      <c r="C11" s="10"/>
      <c r="D11" s="10"/>
      <c r="E11" s="10"/>
      <c r="F11" s="10"/>
      <c r="G11" s="10"/>
      <c r="H11" s="10"/>
      <c r="I11" s="10"/>
      <c r="J11" s="10"/>
      <c r="K11" s="11"/>
    </row>
    <row r="12" spans="1:11" ht="49.05" customHeight="1" x14ac:dyDescent="0.3">
      <c r="A12" s="54" t="s">
        <v>28</v>
      </c>
      <c r="B12" s="43"/>
      <c r="C12" s="41" t="s">
        <v>205</v>
      </c>
      <c r="D12" s="42"/>
      <c r="E12" s="43"/>
      <c r="F12" s="41" t="s">
        <v>210</v>
      </c>
      <c r="G12" s="42"/>
      <c r="H12" s="43"/>
      <c r="I12" s="61" t="s">
        <v>207</v>
      </c>
      <c r="J12" s="59"/>
      <c r="K12" s="11"/>
    </row>
    <row r="13" spans="1:11" ht="49.05" customHeight="1" x14ac:dyDescent="0.3">
      <c r="A13" s="48"/>
      <c r="B13" s="29"/>
      <c r="C13" s="44"/>
      <c r="D13" s="45"/>
      <c r="E13" s="29"/>
      <c r="F13" s="44"/>
      <c r="G13" s="45"/>
      <c r="H13" s="29"/>
      <c r="I13" s="46"/>
      <c r="J13" s="47"/>
      <c r="K13" s="11"/>
    </row>
    <row r="14" spans="1:11" ht="49.05" customHeight="1" x14ac:dyDescent="0.3">
      <c r="A14" s="48"/>
      <c r="B14" s="29"/>
      <c r="C14" s="44"/>
      <c r="D14" s="45"/>
      <c r="E14" s="29"/>
      <c r="F14" s="44"/>
      <c r="G14" s="45"/>
      <c r="H14" s="29"/>
      <c r="I14" s="46"/>
      <c r="J14" s="47"/>
      <c r="K14" s="11"/>
    </row>
    <row r="15" spans="1:11" ht="49.05" customHeight="1" x14ac:dyDescent="0.3">
      <c r="A15" s="48"/>
      <c r="B15" s="29"/>
      <c r="C15" s="44"/>
      <c r="D15" s="45"/>
      <c r="E15" s="29"/>
      <c r="F15" s="44"/>
      <c r="G15" s="45"/>
      <c r="H15" s="29"/>
      <c r="I15" s="46"/>
      <c r="J15" s="47"/>
      <c r="K15" s="11"/>
    </row>
    <row r="17" spans="1:10" ht="33" customHeight="1" x14ac:dyDescent="0.3">
      <c r="A17" s="56"/>
      <c r="B17" s="30"/>
      <c r="C17" s="30"/>
      <c r="D17" s="30"/>
      <c r="E17" s="30"/>
      <c r="F17" s="30"/>
      <c r="G17" s="30"/>
      <c r="H17" s="30"/>
      <c r="I17" s="30"/>
      <c r="J17" s="30"/>
    </row>
    <row r="19" spans="1:10" ht="16.05" customHeight="1" x14ac:dyDescent="0.3">
      <c r="A19" s="65" t="s">
        <v>211</v>
      </c>
      <c r="B19" s="30"/>
      <c r="C19" s="30"/>
      <c r="D19" s="30"/>
      <c r="E19" s="30"/>
      <c r="F19" s="30"/>
      <c r="G19" s="30"/>
      <c r="H19" s="30"/>
      <c r="I19" s="30"/>
      <c r="J19" s="30"/>
    </row>
    <row r="20" spans="1:10" ht="16.05" customHeight="1" thickBot="1" x14ac:dyDescent="0.35"/>
    <row r="21" spans="1:10" ht="16.05" customHeight="1" x14ac:dyDescent="0.3">
      <c r="A21" s="8" t="s">
        <v>27</v>
      </c>
      <c r="B21" s="57" t="s">
        <v>212</v>
      </c>
      <c r="C21" s="42"/>
      <c r="D21" s="42"/>
      <c r="E21" s="42"/>
      <c r="F21" s="42"/>
      <c r="G21" s="43"/>
      <c r="H21" s="58" t="s">
        <v>213</v>
      </c>
      <c r="I21" s="42"/>
      <c r="J21" s="59"/>
    </row>
    <row r="22" spans="1:10" ht="48" customHeight="1" x14ac:dyDescent="0.3">
      <c r="A22" s="22" t="s">
        <v>214</v>
      </c>
      <c r="B22" s="50" t="s">
        <v>215</v>
      </c>
      <c r="C22" s="45"/>
      <c r="D22" s="45"/>
      <c r="E22" s="45"/>
      <c r="F22" s="45"/>
      <c r="G22" s="29"/>
      <c r="H22" s="53"/>
      <c r="I22" s="45"/>
      <c r="J22" s="47"/>
    </row>
    <row r="23" spans="1:10" ht="48" customHeight="1" x14ac:dyDescent="0.3">
      <c r="A23" s="22" t="s">
        <v>216</v>
      </c>
      <c r="B23" s="50" t="s">
        <v>217</v>
      </c>
      <c r="C23" s="45"/>
      <c r="D23" s="45"/>
      <c r="E23" s="45"/>
      <c r="F23" s="45"/>
      <c r="G23" s="29"/>
      <c r="H23" s="53"/>
      <c r="I23" s="45"/>
      <c r="J23" s="47"/>
    </row>
    <row r="24" spans="1:10" ht="48" customHeight="1" x14ac:dyDescent="0.3">
      <c r="A24" s="22" t="s">
        <v>218</v>
      </c>
      <c r="B24" s="50" t="s">
        <v>219</v>
      </c>
      <c r="C24" s="45"/>
      <c r="D24" s="45"/>
      <c r="E24" s="45"/>
      <c r="F24" s="45"/>
      <c r="G24" s="29"/>
      <c r="H24" s="53"/>
      <c r="I24" s="45"/>
      <c r="J24" s="47"/>
    </row>
    <row r="25" spans="1:10" ht="48" customHeight="1" x14ac:dyDescent="0.3">
      <c r="A25" s="23"/>
      <c r="B25" s="51"/>
      <c r="C25" s="45"/>
      <c r="D25" s="45"/>
      <c r="E25" s="45"/>
      <c r="F25" s="45"/>
      <c r="G25" s="29"/>
      <c r="H25" s="53"/>
      <c r="I25" s="45"/>
      <c r="J25" s="47"/>
    </row>
    <row r="26" spans="1:10" ht="48" customHeight="1" x14ac:dyDescent="0.3">
      <c r="A26" s="23"/>
      <c r="B26" s="51"/>
      <c r="C26" s="45"/>
      <c r="D26" s="45"/>
      <c r="E26" s="45"/>
      <c r="F26" s="45"/>
      <c r="G26" s="29"/>
      <c r="H26" s="53"/>
      <c r="I26" s="45"/>
      <c r="J26" s="47"/>
    </row>
    <row r="27" spans="1:10" ht="48" customHeight="1" x14ac:dyDescent="0.3">
      <c r="A27" s="23"/>
      <c r="B27" s="51"/>
      <c r="C27" s="45"/>
      <c r="D27" s="45"/>
      <c r="E27" s="45"/>
      <c r="F27" s="45"/>
      <c r="G27" s="29"/>
      <c r="H27" s="53"/>
      <c r="I27" s="45"/>
      <c r="J27" s="47"/>
    </row>
    <row r="28" spans="1:10" ht="48" customHeight="1" x14ac:dyDescent="0.3">
      <c r="A28" s="23"/>
      <c r="B28" s="51"/>
      <c r="C28" s="45"/>
      <c r="D28" s="45"/>
      <c r="E28" s="45"/>
      <c r="F28" s="45"/>
      <c r="G28" s="29"/>
      <c r="H28" s="53"/>
      <c r="I28" s="45"/>
      <c r="J28" s="47"/>
    </row>
    <row r="29" spans="1:10" ht="48" customHeight="1" x14ac:dyDescent="0.3">
      <c r="A29" s="23"/>
      <c r="B29" s="51"/>
      <c r="C29" s="45"/>
      <c r="D29" s="45"/>
      <c r="E29" s="45"/>
      <c r="F29" s="45"/>
      <c r="G29" s="29"/>
      <c r="H29" s="53"/>
      <c r="I29" s="45"/>
      <c r="J29" s="47"/>
    </row>
    <row r="30" spans="1:10" ht="48" customHeight="1" x14ac:dyDescent="0.3">
      <c r="A30" s="23"/>
      <c r="B30" s="51"/>
      <c r="C30" s="45"/>
      <c r="D30" s="45"/>
      <c r="E30" s="45"/>
      <c r="F30" s="45"/>
      <c r="G30" s="29"/>
      <c r="H30" s="53"/>
      <c r="I30" s="45"/>
      <c r="J30" s="47"/>
    </row>
    <row r="31" spans="1:10" ht="48" customHeight="1" x14ac:dyDescent="0.3">
      <c r="A31" s="23"/>
      <c r="B31" s="51"/>
      <c r="C31" s="45"/>
      <c r="D31" s="45"/>
      <c r="E31" s="45"/>
      <c r="F31" s="45"/>
      <c r="G31" s="29"/>
      <c r="H31" s="53"/>
      <c r="I31" s="45"/>
      <c r="J31" s="47"/>
    </row>
    <row r="32" spans="1:10" ht="49.05" customHeight="1" thickBot="1" x14ac:dyDescent="0.35">
      <c r="A32" s="24"/>
      <c r="B32" s="67"/>
      <c r="C32" s="60"/>
      <c r="D32" s="60"/>
      <c r="E32" s="60"/>
      <c r="F32" s="60"/>
      <c r="G32" s="40"/>
      <c r="H32" s="62"/>
      <c r="I32" s="63"/>
      <c r="J32" s="64"/>
    </row>
    <row r="34" spans="1:10" ht="102" customHeight="1" x14ac:dyDescent="0.3">
      <c r="A34" s="56" t="s">
        <v>220</v>
      </c>
      <c r="B34" s="30"/>
      <c r="C34" s="30"/>
      <c r="D34" s="30"/>
      <c r="E34" s="30"/>
      <c r="F34" s="30"/>
      <c r="G34" s="30"/>
      <c r="H34" s="30"/>
      <c r="I34" s="30"/>
      <c r="J34" s="30"/>
    </row>
    <row r="37" spans="1:10" x14ac:dyDescent="0.3">
      <c r="A37" s="49" t="s">
        <v>221</v>
      </c>
      <c r="B37" s="30"/>
      <c r="C37" s="30"/>
      <c r="D37" s="30"/>
      <c r="E37" s="55"/>
      <c r="F37" s="30"/>
      <c r="G37" s="30"/>
      <c r="H37" s="30"/>
      <c r="I37" s="30"/>
      <c r="J37" s="30"/>
    </row>
    <row r="39" spans="1:10" x14ac:dyDescent="0.3">
      <c r="A39" s="49" t="s">
        <v>222</v>
      </c>
      <c r="B39" s="30"/>
      <c r="C39" s="30"/>
      <c r="D39" s="30"/>
      <c r="E39" s="55"/>
      <c r="F39" s="30"/>
      <c r="G39" s="30"/>
      <c r="H39" s="30"/>
      <c r="I39" s="30"/>
      <c r="J39" s="30"/>
    </row>
    <row r="86" spans="1:1" ht="15.6" x14ac:dyDescent="0.3">
      <c r="A86" t="s">
        <v>223</v>
      </c>
    </row>
  </sheetData>
  <mergeCells count="65">
    <mergeCell ref="A2:K3"/>
    <mergeCell ref="B30:G30"/>
    <mergeCell ref="A6:B6"/>
    <mergeCell ref="B23:G23"/>
    <mergeCell ref="H23:J23"/>
    <mergeCell ref="C8:E8"/>
    <mergeCell ref="I15:J15"/>
    <mergeCell ref="C12:E12"/>
    <mergeCell ref="I5:J5"/>
    <mergeCell ref="H29:J29"/>
    <mergeCell ref="A13:B13"/>
    <mergeCell ref="F12:H12"/>
    <mergeCell ref="C5:E5"/>
    <mergeCell ref="H27:J27"/>
    <mergeCell ref="E39:J39"/>
    <mergeCell ref="C6:E6"/>
    <mergeCell ref="F6:H6"/>
    <mergeCell ref="B29:G29"/>
    <mergeCell ref="H25:J25"/>
    <mergeCell ref="A19:J19"/>
    <mergeCell ref="F13:H13"/>
    <mergeCell ref="B28:G28"/>
    <mergeCell ref="H22:J22"/>
    <mergeCell ref="A34:J34"/>
    <mergeCell ref="B32:G32"/>
    <mergeCell ref="H32:J32"/>
    <mergeCell ref="H31:J31"/>
    <mergeCell ref="B24:G24"/>
    <mergeCell ref="B26:G26"/>
    <mergeCell ref="I14:J14"/>
    <mergeCell ref="A14:B14"/>
    <mergeCell ref="A39:D39"/>
    <mergeCell ref="C15:E15"/>
    <mergeCell ref="A17:J17"/>
    <mergeCell ref="I7:J7"/>
    <mergeCell ref="H28:J28"/>
    <mergeCell ref="B27:G27"/>
    <mergeCell ref="B21:G21"/>
    <mergeCell ref="H21:J21"/>
    <mergeCell ref="I8:J8"/>
    <mergeCell ref="A8:B8"/>
    <mergeCell ref="A37:D37"/>
    <mergeCell ref="C7:E7"/>
    <mergeCell ref="B22:G22"/>
    <mergeCell ref="B31:G31"/>
    <mergeCell ref="A10:K10"/>
    <mergeCell ref="A15:B15"/>
    <mergeCell ref="H24:J24"/>
    <mergeCell ref="I13:J13"/>
    <mergeCell ref="H30:J30"/>
    <mergeCell ref="A12:B12"/>
    <mergeCell ref="H26:J26"/>
    <mergeCell ref="F7:H7"/>
    <mergeCell ref="F14:H14"/>
    <mergeCell ref="E37:J37"/>
    <mergeCell ref="C13:E13"/>
    <mergeCell ref="B25:G25"/>
    <mergeCell ref="I12:J12"/>
    <mergeCell ref="F5:H5"/>
    <mergeCell ref="F8:H8"/>
    <mergeCell ref="C14:E14"/>
    <mergeCell ref="F15:H15"/>
    <mergeCell ref="A7:B7"/>
    <mergeCell ref="I6:J6"/>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2025-02-16T08:44:04Z</dcterms:modified>
</cp:coreProperties>
</file>