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a.lodaite\Desktop\PIRKIMAI\2025\Siauliu ligonine\RSL-3171_Reagentai patologines anatomijos skyriui\Atviro konkurso salygos\"/>
    </mc:Choice>
  </mc:AlternateContent>
  <xr:revisionPtr revIDLastSave="0" documentId="13_ncr:1_{9ADF3A97-8658-4C37-92C2-17E0783515CF}" xr6:coauthVersionLast="47" xr6:coauthVersionMax="47" xr10:uidLastSave="{00000000-0000-0000-0000-000000000000}"/>
  <bookViews>
    <workbookView xWindow="-108" yWindow="-108" windowWidth="23256" windowHeight="12456" xr2:uid="{00000000-000D-0000-FFFF-FFFF00000000}"/>
  </bookViews>
  <sheets>
    <sheet name="Pasiūlymas ir T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H398" i="1"/>
  <c r="G395" i="1"/>
  <c r="H397" i="1" s="1"/>
  <c r="H385" i="1"/>
  <c r="G382" i="1"/>
  <c r="H384" i="1" s="1"/>
  <c r="H372" i="1"/>
  <c r="G369" i="1"/>
  <c r="G367" i="1"/>
  <c r="H371" i="1" s="1"/>
  <c r="H357" i="1"/>
  <c r="G354" i="1"/>
  <c r="H356" i="1" s="1"/>
  <c r="H344" i="1"/>
  <c r="G341" i="1"/>
  <c r="H343" i="1" s="1"/>
  <c r="H331" i="1"/>
  <c r="G328" i="1"/>
  <c r="G330" i="1" s="1"/>
  <c r="G331" i="1" s="1"/>
  <c r="G332" i="1" s="1"/>
  <c r="H318" i="1"/>
  <c r="G315" i="1"/>
  <c r="G317" i="1" s="1"/>
  <c r="G318" i="1" s="1"/>
  <c r="G319" i="1" s="1"/>
  <c r="H305" i="1"/>
  <c r="G302" i="1"/>
  <c r="H304" i="1" s="1"/>
  <c r="H292" i="1"/>
  <c r="G289" i="1"/>
  <c r="H291" i="1" s="1"/>
  <c r="H279" i="1"/>
  <c r="G276" i="1"/>
  <c r="G278" i="1" s="1"/>
  <c r="G279" i="1" s="1"/>
  <c r="G280" i="1" s="1"/>
  <c r="H266" i="1"/>
  <c r="G263" i="1"/>
  <c r="G265" i="1" s="1"/>
  <c r="G266" i="1" s="1"/>
  <c r="G267" i="1" s="1"/>
  <c r="H253" i="1"/>
  <c r="G250" i="1"/>
  <c r="H252" i="1" s="1"/>
  <c r="H240" i="1"/>
  <c r="G237" i="1"/>
  <c r="H239" i="1" s="1"/>
  <c r="H227" i="1"/>
  <c r="G224" i="1"/>
  <c r="G222" i="1"/>
  <c r="G220" i="1"/>
  <c r="G226" i="1" s="1"/>
  <c r="G227" i="1" s="1"/>
  <c r="G228" i="1" s="1"/>
  <c r="H210" i="1"/>
  <c r="G207" i="1"/>
  <c r="G205" i="1"/>
  <c r="G203" i="1"/>
  <c r="G201" i="1"/>
  <c r="H191" i="1"/>
  <c r="G188" i="1"/>
  <c r="H190" i="1" s="1"/>
  <c r="H178" i="1"/>
  <c r="G175" i="1"/>
  <c r="G173" i="1"/>
  <c r="G171" i="1"/>
  <c r="H161" i="1"/>
  <c r="H160" i="1"/>
  <c r="G158" i="1"/>
  <c r="G160" i="1" s="1"/>
  <c r="G161" i="1" s="1"/>
  <c r="G162" i="1" s="1"/>
  <c r="H148" i="1"/>
  <c r="G145" i="1"/>
  <c r="H147" i="1" s="1"/>
  <c r="H135" i="1"/>
  <c r="G132" i="1"/>
  <c r="G134" i="1" s="1"/>
  <c r="G135" i="1" s="1"/>
  <c r="G136" i="1" s="1"/>
  <c r="H122" i="1"/>
  <c r="G119" i="1"/>
  <c r="H121" i="1" s="1"/>
  <c r="H109" i="1"/>
  <c r="G106" i="1"/>
  <c r="H108" i="1" s="1"/>
  <c r="H96" i="1"/>
  <c r="G93" i="1"/>
  <c r="H95" i="1" s="1"/>
  <c r="H83" i="1"/>
  <c r="G80" i="1"/>
  <c r="G82" i="1" s="1"/>
  <c r="G83" i="1" s="1"/>
  <c r="G84" i="1" s="1"/>
  <c r="H70" i="1"/>
  <c r="G67" i="1"/>
  <c r="H69" i="1" s="1"/>
  <c r="G65" i="1"/>
  <c r="H55" i="1"/>
  <c r="G52" i="1"/>
  <c r="G50" i="1"/>
  <c r="H40" i="1"/>
  <c r="G37" i="1"/>
  <c r="H39" i="1" s="1"/>
  <c r="G384" i="1" l="1"/>
  <c r="G385" i="1" s="1"/>
  <c r="G386" i="1" s="1"/>
  <c r="G371" i="1"/>
  <c r="G372" i="1" s="1"/>
  <c r="G373" i="1" s="1"/>
  <c r="G343" i="1"/>
  <c r="G344" i="1" s="1"/>
  <c r="G345" i="1" s="1"/>
  <c r="H330" i="1"/>
  <c r="G291" i="1"/>
  <c r="G292" i="1" s="1"/>
  <c r="G293" i="1" s="1"/>
  <c r="H278" i="1"/>
  <c r="G239" i="1"/>
  <c r="G240" i="1" s="1"/>
  <c r="G241" i="1" s="1"/>
  <c r="H226" i="1"/>
  <c r="G209" i="1"/>
  <c r="G210" i="1" s="1"/>
  <c r="G211" i="1" s="1"/>
  <c r="H209" i="1"/>
  <c r="G190" i="1"/>
  <c r="G191" i="1" s="1"/>
  <c r="G192" i="1" s="1"/>
  <c r="H177" i="1"/>
  <c r="G177" i="1"/>
  <c r="G178" i="1" s="1"/>
  <c r="G179" i="1" s="1"/>
  <c r="G147" i="1"/>
  <c r="G148" i="1" s="1"/>
  <c r="G149" i="1" s="1"/>
  <c r="H134" i="1"/>
  <c r="G121" i="1"/>
  <c r="G122" i="1" s="1"/>
  <c r="G123" i="1" s="1"/>
  <c r="G108" i="1"/>
  <c r="G109" i="1" s="1"/>
  <c r="G110" i="1" s="1"/>
  <c r="G95" i="1"/>
  <c r="G96" i="1" s="1"/>
  <c r="G97" i="1" s="1"/>
  <c r="H82" i="1"/>
  <c r="G54" i="1"/>
  <c r="G55" i="1" s="1"/>
  <c r="G56" i="1" s="1"/>
  <c r="H54" i="1"/>
  <c r="G39" i="1"/>
  <c r="G40" i="1" s="1"/>
  <c r="G41" i="1" s="1"/>
  <c r="H265" i="1"/>
  <c r="H317" i="1"/>
  <c r="G252" i="1"/>
  <c r="G253" i="1" s="1"/>
  <c r="G254" i="1" s="1"/>
  <c r="G304" i="1"/>
  <c r="G305" i="1" s="1"/>
  <c r="G306" i="1" s="1"/>
  <c r="G356" i="1"/>
  <c r="G357" i="1" s="1"/>
  <c r="G358" i="1" s="1"/>
  <c r="G69" i="1"/>
  <c r="G70" i="1" s="1"/>
  <c r="G71" i="1" s="1"/>
  <c r="G397" i="1"/>
  <c r="G398" i="1" s="1"/>
  <c r="G399" i="1" s="1"/>
</calcChain>
</file>

<file path=xl/sharedStrings.xml><?xml version="1.0" encoding="utf-8"?>
<sst xmlns="http://schemas.openxmlformats.org/spreadsheetml/2006/main" count="695" uniqueCount="310">
  <si>
    <t>1. DALIS</t>
  </si>
  <si>
    <t>DAŽŲ RINKINYS AUDINIO REZEKCINIAMS KRAŠTAMS ŽYMĖTI</t>
  </si>
  <si>
    <t>Tiekėjo pasiūlymas:</t>
  </si>
  <si>
    <t>Nr.</t>
  </si>
  <si>
    <t>Pavadinimas</t>
  </si>
  <si>
    <t>Maksimalus prekių kiekis per 24 mėnesius</t>
  </si>
  <si>
    <t>Mato vienetas</t>
  </si>
  <si>
    <t>Vieneto įkainis be PVM, Eur</t>
  </si>
  <si>
    <t>Vieneto įkainis su PVM, Eur</t>
  </si>
  <si>
    <t>Bendra kaina be PVM, Eur</t>
  </si>
  <si>
    <t>Gamintojas, komercinis prekės pavadinimas, prekės kodas (jei taikoma)</t>
  </si>
  <si>
    <t>1.</t>
  </si>
  <si>
    <t>Dažų rinkinys audinio rezekciniams kraštams žymėti</t>
  </si>
  <si>
    <t>1.1.</t>
  </si>
  <si>
    <t>1.1.1.</t>
  </si>
  <si>
    <t>Suma be PVM</t>
  </si>
  <si>
    <t>Taikomas PVM dydis (%)</t>
  </si>
  <si>
    <t>PVM suma</t>
  </si>
  <si>
    <t>Suma su PVM</t>
  </si>
  <si>
    <t>2. DALIS</t>
  </si>
  <si>
    <t>2.</t>
  </si>
  <si>
    <t>Priemonės natūralių gleivių, polisacharidų ir pamatinių membranų išryškinimui audinyje:</t>
  </si>
  <si>
    <t>2.1.</t>
  </si>
  <si>
    <t>PAS dažymo rinkinys (2 x 500 mL ± 50 mL)</t>
  </si>
  <si>
    <t>2.1.1.</t>
  </si>
  <si>
    <t>2.2.</t>
  </si>
  <si>
    <t>Mayer'io hemalum tirpalas mikroskopijai 1 L ± 50 mL</t>
  </si>
  <si>
    <t>2.2.1.</t>
  </si>
  <si>
    <t>3. DALIS</t>
  </si>
  <si>
    <t>3.</t>
  </si>
  <si>
    <t>Dažai citologijai:</t>
  </si>
  <si>
    <t>3.1.</t>
  </si>
  <si>
    <t>May - Grunwald dažai 2,5 L ± 50 mL</t>
  </si>
  <si>
    <t>3.1.1.</t>
  </si>
  <si>
    <t>3.2.</t>
  </si>
  <si>
    <t>Gimzos dažai 2,5 L ± 50 mL</t>
  </si>
  <si>
    <t>3.2.1.</t>
  </si>
  <si>
    <t>4. DALIS</t>
  </si>
  <si>
    <t>ALCIANO MĖLIO – PAS DAŽYMO RINKINYS ALDEHIDAMS IR MUKODARINIAMS (3 X 500 ML ± 50 ML)</t>
  </si>
  <si>
    <t>4.</t>
  </si>
  <si>
    <t>Alciano mėlio – PAS dažymo rinkinys aldehidams ir mukodariniams (3 x 500 mL ± 50 mL)</t>
  </si>
  <si>
    <t>4.1.</t>
  </si>
  <si>
    <t>4.1.1.</t>
  </si>
  <si>
    <t>5. DALIS</t>
  </si>
  <si>
    <t>ORCEINO DAŽYMO RINKINYS HBSAG NUSTATYMUI AUDINIUOSE</t>
  </si>
  <si>
    <t>5.</t>
  </si>
  <si>
    <t>Orceino dažymo rinkinys HBsAg nustatymui audiniuose</t>
  </si>
  <si>
    <t>5.1.</t>
  </si>
  <si>
    <t>5.1.1.</t>
  </si>
  <si>
    <t>6. DALIS</t>
  </si>
  <si>
    <t>RINKINYS LAISVŲ GELEŽIES JONŲ IŠRYŠKINIMUI AUDINYJE, PRUSSIAN BLUE REAKCIJA (4 X 250 ML ± 50 ML)</t>
  </si>
  <si>
    <t>6.</t>
  </si>
  <si>
    <t>Rinkinys laisvų geležies jonų išryškinimui audinyje, Prussian blue reakcija (4 x 250 mL ± 50 mL)</t>
  </si>
  <si>
    <t>6.1.</t>
  </si>
  <si>
    <t>6.1.1.</t>
  </si>
  <si>
    <t>7. DALIS</t>
  </si>
  <si>
    <t>RINKINYS GORDON - SWEETS RETIKULINIŲ SKAIDULŲ IŠRYŠKINIMUI (9 X 30 ML ± 1 ML)</t>
  </si>
  <si>
    <t>7.</t>
  </si>
  <si>
    <t>Rinkinys Gordon - Sweets retikulinių skaidulų išryškinimui (9 x 30 mL ± 1 mL)</t>
  </si>
  <si>
    <t>7.1.</t>
  </si>
  <si>
    <t>7.1.1.</t>
  </si>
  <si>
    <t>8. DALIS</t>
  </si>
  <si>
    <t>MASSON GOLDNER TRICHROMO RINKINYS JUNGIAMOJO AUDINIO IŠRYŠKINIMUI (7 X 500 ML ± 50 ML)</t>
  </si>
  <si>
    <t>8.</t>
  </si>
  <si>
    <t>Masson Goldner trichromo rinkinys jungiamojo audinio išryškinimui (7 x 500 mL ± 50 mL)</t>
  </si>
  <si>
    <t>8.1.</t>
  </si>
  <si>
    <t>8.1.1.</t>
  </si>
  <si>
    <t>9. DALIS</t>
  </si>
  <si>
    <t>RINKINYS JUNGIAMAJAM AUDINIUI VAN GIESON ELASTIKA (4 X 500 ML ± 50 ML)</t>
  </si>
  <si>
    <t>9.</t>
  </si>
  <si>
    <t>Rinkinys jungiamajam audiniui van Gieson elastika (4 x 500 mL ± 50 mL)</t>
  </si>
  <si>
    <t>9.1.</t>
  </si>
  <si>
    <t>9.1.1.</t>
  </si>
  <si>
    <t>10. DALIS</t>
  </si>
  <si>
    <t>PIKROFUKSINO TIRPALAS PAGAL VAN GIESON KOLAGENINIAMS, RAUMENINIAMS AUDINIAMS BEI SURAGĖJUSIAM EPITELIUI (500 ML ± 50 ML)</t>
  </si>
  <si>
    <t>10.</t>
  </si>
  <si>
    <t>Pikrofuksino tirpalas pagal van Gieson kolageniniams, raumeniniams audiniams bei suragėjusiam epiteliui (500 mL ± 50 mL)</t>
  </si>
  <si>
    <t>10.1.</t>
  </si>
  <si>
    <t>10.1.1.</t>
  </si>
  <si>
    <t>11. DALIS</t>
  </si>
  <si>
    <t>11.</t>
  </si>
  <si>
    <t>Dažų rinkinys  Papanicolaou dažymui:</t>
  </si>
  <si>
    <t>11.1.</t>
  </si>
  <si>
    <t xml:space="preserve">Stabilizuotas hematoksilino tirpalas </t>
  </si>
  <si>
    <t>11.1.1.</t>
  </si>
  <si>
    <t>11.2.</t>
  </si>
  <si>
    <t xml:space="preserve">Papanicolaou tirpalas 2a (OG 6) </t>
  </si>
  <si>
    <t>11.2.1.</t>
  </si>
  <si>
    <t>11.3.</t>
  </si>
  <si>
    <t xml:space="preserve">Papanicolaou tirpalas 3b (EA50) </t>
  </si>
  <si>
    <t>11.3.1.</t>
  </si>
  <si>
    <t>12. DALIS</t>
  </si>
  <si>
    <t xml:space="preserve">OIL RED O REAGENTAS ŠALDYTŲ PJŪVIŲ LIPIDŲ DAŽYMUI </t>
  </si>
  <si>
    <t>12.</t>
  </si>
  <si>
    <t xml:space="preserve">Oil red O reagentas šaldytų pjūvių lipidų dažymui </t>
  </si>
  <si>
    <t>12.1.</t>
  </si>
  <si>
    <t>12.1.1.</t>
  </si>
  <si>
    <t>13. DALIS</t>
  </si>
  <si>
    <t>13.</t>
  </si>
  <si>
    <t>Hematoksilino ir eozino dažymo reagentai:</t>
  </si>
  <si>
    <t>13.1.</t>
  </si>
  <si>
    <t xml:space="preserve">Skaidrinimo reagentas </t>
  </si>
  <si>
    <t>13.1.1.</t>
  </si>
  <si>
    <t>13.2.</t>
  </si>
  <si>
    <t xml:space="preserve">Melsvinimo reagentas </t>
  </si>
  <si>
    <t>13.2.1.</t>
  </si>
  <si>
    <t>13.3.</t>
  </si>
  <si>
    <t xml:space="preserve">Hematoksilino dažai </t>
  </si>
  <si>
    <t>13.3.1.</t>
  </si>
  <si>
    <t>13.4.</t>
  </si>
  <si>
    <t>Eozino dažai</t>
  </si>
  <si>
    <t>13.4.1.</t>
  </si>
  <si>
    <t>14. DALIS</t>
  </si>
  <si>
    <t>14.</t>
  </si>
  <si>
    <t>Medžiagos audinių preparatų paruošimui:</t>
  </si>
  <si>
    <t>14.1.</t>
  </si>
  <si>
    <t>Izopropilo alkoholis (Propan-2-olis)</t>
  </si>
  <si>
    <t>14.1.1.</t>
  </si>
  <si>
    <t>14.2.</t>
  </si>
  <si>
    <t xml:space="preserve">Ksilolas, izomerų mišinys </t>
  </si>
  <si>
    <t>14.2.1.</t>
  </si>
  <si>
    <t>14.3.</t>
  </si>
  <si>
    <t xml:space="preserve">Formalino tirpalas 10 % </t>
  </si>
  <si>
    <t>14.3.1.</t>
  </si>
  <si>
    <t>15. DALIS</t>
  </si>
  <si>
    <t xml:space="preserve">FIKSATORIUS RIEBIEMS AUDINIAMS IR LIMFMAZGIAMS IŠRYŠKINTI </t>
  </si>
  <si>
    <t>15.</t>
  </si>
  <si>
    <t xml:space="preserve">Fiksatorius riebiems audiniams ir limfmazgiams išryškinti </t>
  </si>
  <si>
    <t>15.1.</t>
  </si>
  <si>
    <t>Fiksatorius riebiems audiniams ir limfmazgiams išryškinti </t>
  </si>
  <si>
    <t>15.1.1.</t>
  </si>
  <si>
    <t>16. DALIS</t>
  </si>
  <si>
    <t xml:space="preserve">DEZINFEKCIJOS PRIEMONĖ </t>
  </si>
  <si>
    <t>16.</t>
  </si>
  <si>
    <t xml:space="preserve">Dezinfekcijos priemonė </t>
  </si>
  <si>
    <t>16.1.</t>
  </si>
  <si>
    <t>16.1.1.</t>
  </si>
  <si>
    <t>17. DALIS</t>
  </si>
  <si>
    <t>KRIOSTATINIS UŽPILDAS</t>
  </si>
  <si>
    <t>17.</t>
  </si>
  <si>
    <t>Kriostatinis užpildas</t>
  </si>
  <si>
    <t>17.1.</t>
  </si>
  <si>
    <t xml:space="preserve">Kriostatinis užpildas </t>
  </si>
  <si>
    <t>17.1.1.</t>
  </si>
  <si>
    <t>18. DALIS</t>
  </si>
  <si>
    <t xml:space="preserve">AUDINIŲ UŽŠALDYMO AEROZOLIS </t>
  </si>
  <si>
    <t>18.</t>
  </si>
  <si>
    <t xml:space="preserve">Audinių užšaldymo aerozolis </t>
  </si>
  <si>
    <t>18.1.</t>
  </si>
  <si>
    <t>Audinių užšaldymo aerozolis </t>
  </si>
  <si>
    <t>18.1.1.</t>
  </si>
  <si>
    <t>19. DALIS</t>
  </si>
  <si>
    <t>19.</t>
  </si>
  <si>
    <t>19.1.</t>
  </si>
  <si>
    <t>kg</t>
  </si>
  <si>
    <t>19.1.1.</t>
  </si>
  <si>
    <t>20. DALIS</t>
  </si>
  <si>
    <t xml:space="preserve">NUKALKINTOJAS ŠVELNUS, LĖTAS </t>
  </si>
  <si>
    <t>20.</t>
  </si>
  <si>
    <t xml:space="preserve">Nukalkintojas švelnus, lėtas </t>
  </si>
  <si>
    <t>20.1.</t>
  </si>
  <si>
    <t>Nukalkintojas švelnus, lėtas </t>
  </si>
  <si>
    <t>20.1.1.</t>
  </si>
  <si>
    <t>21. DALIS</t>
  </si>
  <si>
    <t xml:space="preserve">NUKALKINTOJAS GREITAS </t>
  </si>
  <si>
    <t>21.</t>
  </si>
  <si>
    <t xml:space="preserve">Nukalkintojas greitas </t>
  </si>
  <si>
    <t>21.1.</t>
  </si>
  <si>
    <t>Nukalkintojas greitas </t>
  </si>
  <si>
    <t>21.1.1.</t>
  </si>
  <si>
    <t>22. DALIS</t>
  </si>
  <si>
    <t xml:space="preserve">DENGIMO SKYSTIS HISTOLOGINIŲ PREPARATŲ GALUTINIAM DENGIMUI </t>
  </si>
  <si>
    <t>22.</t>
  </si>
  <si>
    <t xml:space="preserve">Dengimo skystis histologinių preparatų galutiniam dengimui </t>
  </si>
  <si>
    <t>22.1.</t>
  </si>
  <si>
    <t>Dengimo skystis histologinių preparatų galutiniam dengimui </t>
  </si>
  <si>
    <t>22.1.1.</t>
  </si>
  <si>
    <t>23. DALIS</t>
  </si>
  <si>
    <t xml:space="preserve">DENGIMO SKYSTIS CITOLOGINIŲ PREPARATŲ GALUTINIAM DENGIMUI </t>
  </si>
  <si>
    <t>23.</t>
  </si>
  <si>
    <t xml:space="preserve">Dengimo skystis citologinių preparatų galutiniam dengimui </t>
  </si>
  <si>
    <t>23.1.</t>
  </si>
  <si>
    <t>Dengimo skystis citologinių preparatų galutiniam dengimui </t>
  </si>
  <si>
    <t>23.1.1.</t>
  </si>
  <si>
    <t>24. DALIS</t>
  </si>
  <si>
    <t>PRIEMONĖS RŪGŠTINIŲ GLEIVIŲ IŠRYŠKINIMUI AUDINYJE</t>
  </si>
  <si>
    <t>24.</t>
  </si>
  <si>
    <t>Priemonės rūgštinių gleivių išryškinimui audinyje</t>
  </si>
  <si>
    <t>24.1.</t>
  </si>
  <si>
    <t>24.1.1.</t>
  </si>
  <si>
    <t>25. DALIS</t>
  </si>
  <si>
    <t>25.</t>
  </si>
  <si>
    <t>25.1.</t>
  </si>
  <si>
    <t>Mucikarmino dažų tirpalas, mikroskopijai</t>
  </si>
  <si>
    <t>25.1.1.</t>
  </si>
  <si>
    <t>25.2.</t>
  </si>
  <si>
    <t>Tartrazino tirpalas perdažymui</t>
  </si>
  <si>
    <t>25.2.1.</t>
  </si>
  <si>
    <t>26. DALIS</t>
  </si>
  <si>
    <t xml:space="preserve">METENAMINO SIDABRAVIMO RINKINYS PAGAL GOMORI  </t>
  </si>
  <si>
    <t>26.</t>
  </si>
  <si>
    <t xml:space="preserve">Metenamino sidabravimo rinkinys pagal Gomori  </t>
  </si>
  <si>
    <t>26.1.</t>
  </si>
  <si>
    <t xml:space="preserve">Metenamino sidabravimo rinkinys pagal Gomori </t>
  </si>
  <si>
    <t>26.1.1.</t>
  </si>
  <si>
    <t>27. DALIS</t>
  </si>
  <si>
    <t xml:space="preserve">KONGO RAUDONOJO RINKINYS AMILOIDO SANKAUPŲ APTIKIMUI PAGAL HIGHMAN  </t>
  </si>
  <si>
    <t>27.</t>
  </si>
  <si>
    <t xml:space="preserve">Kongo raudonojo rinkinys amiloido sankaupų aptikimui pagal Highman  </t>
  </si>
  <si>
    <t>27.1.</t>
  </si>
  <si>
    <t xml:space="preserve">Kongo raudonojo rinkinys amiloido sankaupų aptikimui pagal Highman </t>
  </si>
  <si>
    <t>27.1.1.</t>
  </si>
  <si>
    <t>Maksimalus prekių kiekis 
per 24 mėnesius</t>
  </si>
  <si>
    <t>PRIEMONĖS NATŪRALIŲ GLEIVIŲ, POLISACHARIDŲ IR PAMATINIŲ MEMBRANŲ IŠRYŠKINIMUI AUDINYJE</t>
  </si>
  <si>
    <t>rinkinys</t>
  </si>
  <si>
    <t>litras</t>
  </si>
  <si>
    <t>DAŽAI CITOLOGIJAI</t>
  </si>
  <si>
    <t>flakonas</t>
  </si>
  <si>
    <t>DAŽŲ RINKINYS PAPANICOLAOU DAŽYMUI</t>
  </si>
  <si>
    <t>HEMATOKSILINO IR EOZINO DAŽYMO REAGENTAI</t>
  </si>
  <si>
    <t>pakuotė</t>
  </si>
  <si>
    <t>MEDŽIAGOS AUDINIŲ PREPARATŲ PARUOŠIMUI</t>
  </si>
  <si>
    <t xml:space="preserve">PARAFINAS, SKIRTAS AUDINIŲ STANDINIMUI, ATLIEKANT HISTOLOGINIUS TYRIMUS </t>
  </si>
  <si>
    <t xml:space="preserve">Parafinas, skirtas audinių standinimui, atliekant histologinius tyrimus </t>
  </si>
  <si>
    <t>Parafinas, skirtas audinių standinimui, atliekant histologinius tyrimus</t>
  </si>
  <si>
    <t>Alciano mėlis ph 2,5, tirpalas mikroskopijai</t>
  </si>
  <si>
    <t>Paruošti reagentai dažymui mucikarminu</t>
  </si>
  <si>
    <t>PARUOŠTI REAGENTAI DAŽYMUI MUCIKARMINU</t>
  </si>
  <si>
    <t>Rinkinį sudaro 5 spalvų greitai džiūstantys permanentiniai dažai (mėlyna, juoda, geltona, žalia, raudona 
ar kt.), padėklas ir 50 medinių lazdelių; skirtas aprašyti skirtingo storio ir skirtingų audinių biopsijas; turi užtikrinti kokybišką norimų fragmentų išryškinimą tolimesnių procesų metu; tinkamas naudoti su parafininiu medžiagos paruošimu; tinkamas naudoti šviežiems, formalinu apdorotiems ar sušaldytiems audiniams; dažai buteliukuose ne mažesniuose nei 28 mL tūrio.</t>
  </si>
  <si>
    <t>Rinkinį sudaro: šifo reagentas 500 mL ± 50 mL, 0,5 % vandeninis perijodinės rūgšties tirpalas 
500 mL ± 50 mL; rinkinio išeiga – ne mažiau kaip 2500 testų.</t>
  </si>
  <si>
    <t>Sudėtis: hemateinas (C.I. 75290) - 4,4-4,41 g/L, aliuminio sulfatas x 18H2O – 28 g/L, 
citrinos rūgštis x H2O – 1 g/L; pakuotė – 1 L ± 50 mL; išeiga – ne mažiau kaip 1500 testų.</t>
  </si>
  <si>
    <t>Sudėtis: eozinas Y (C.I. 45380) 1 g/L, metileno mėlis (C.I. 52015) 1 g/L, metanolis 100 mL/L; 
pakuotė 2,5 L ± 50 mL.</t>
  </si>
  <si>
    <t>Sudėtis: azūras II eozinas (C.I. 52010/52015/45380) 3 g/L, azūras II (C.I. 52010/52015) 0,8 g/L, 
glicerinas 125 mL/L, bevandenis metilo alkoholis 375 mL/L; pakuotė 2,5 L ± 50 mL.</t>
  </si>
  <si>
    <t>Rinkinį sudaro: alciano mėlio tirpalas pH 2.5 500 mL ± 50 mL, šifo reagentas 500 mL ± 50 mL, 
0,5 % vandeninis perijodinės rūgšties tirpalas 500 mL ± 50 mL; rinkinio išeiga –  ne mažiau kaip 2500 testų.</t>
  </si>
  <si>
    <t>Rinkinį sudaro: orceino reagentas 100 mL ± 1 mL, 1 % kalio permanganato tirpalas 30 mL ± 1 mL, 
0,3 % sieros rūgšties tirpalas 30 mL ± 1 mL, 2 % oksalo rūgšties tirpalas 30 mL ± 1 mL, orceino rūgštinis alkoholis 100 mL ± 1 mL; rinkinio išeiga – ne mažiau kaip 100 testų.</t>
  </si>
  <si>
    <t>Rinkinį sudaro: kalio heksacianoferato trihidrato tirpalas 250 mL ± 50 mL, drukos rūgšties tirpalas 
250 mL ± 50 mL, nuclear fast red tirpalas 2 x 250 mL ± 50 mL; rinkinio išeiga – ne mažiau kaip 6 dažymai 
(96 testams).</t>
  </si>
  <si>
    <t>Rinkinį sudaro: kalio permanganato tirpalas 16-30 mL, sieros rūgšties tirpalas 16-30 mL, oksalo rūgšties tirpalas 30 mL ± 1 mL, amonio geležies (III) sulfato tirpalas 30 mL ± 1 mL, amoniakinis sidabro druskos tirpalas 30 mL ± 1 mL, formaldehido tirpalas 30 mL ± 1 mL, aukso chlorido tirpalas 30 mL ± 1 mL, natrio tiosulfato tirpalas 30 mL ± 1 mL; buteliukai su lašintuvais.</t>
  </si>
  <si>
    <t>Rinkinį sudaro: Bouin'o tirpalas 500 mL ± 50 mL, hematoksilinas Weigert A 500 mL ± 50 mL, 
geležies reagentas Weigert B 500 mL ± 50 mL, Biebrich Scarlet (C.I. 26905) – fuksino rūgšties reagentas 
500 mL ± 50 mL, P.T.A. - P.M.A. reagentas 500 mL ± 50 mL, Fast Green F.C.F. reagentas (C.I. 42053) 
500 mL ± 50 mL, 1 % acto rūgšties tirpalas 500 mL ± 50 mL; rinkinio išeiga – ne mažiau kaip 500 testų.</t>
  </si>
  <si>
    <t>Rinkinį sudaro: alkoholinis hemotoksilino tirpalas – Weigert A tirpalas 500 mL ± 50 mL, druskos rūgšties geležies (III) nitrato tirpalas – Weigert B tirpalas 500 mL ± 50 mL, elastinas pagal Weigert 500 mL ± 50 mL, pikrofuksino tirpalas pagal van Gieson 500 mL ± 50 mL; rinkinio išeiga – ne mažiau kaip 400 testų.</t>
  </si>
  <si>
    <t>Pikrofuksino tirpalas pagal van Gieson 500 mL ± 50 mL; iš 500 mL galima atlikti ne mažiau kaip 500 testų.</t>
  </si>
  <si>
    <t>Stabilizuotas hematoksilino tirpalas 1 L ± 50 mL; išeiga – ne mažiau kaip 3000 testų.</t>
  </si>
  <si>
    <t>Papanicolaou tirpalas 2a (OG 6) 1 L ± 50 mL; į sudėtį įeina etanolis, Orange G (C.I. 16230), tungstofosforinė rūgštis; išeiga – ne mažiau kaip 1500 testų.</t>
  </si>
  <si>
    <t>Papanicolaou tirpalas 3b (EA50) 1 L ± 50 mL; išeiga – ne mažiau kaip 1500 testų.</t>
  </si>
  <si>
    <t>Sudėtis: propilenglikolis (≤ 100 %), Oil red O (C.I. 26125) (≤ 0.5 %); pakuotė - 250 mL ± 50mL; 
išeiga – ne mažiau kaip 190 testų.</t>
  </si>
  <si>
    <t>Sudėtis: vanduo (20 – 30 %), etanolis (65 – 75 %), metanolis (3 – 7 %), metilo izobutilketonas (&lt; 1 %), druskos rūgštis (&lt; 1 %), acetonas (&lt; 1 %), heksanas (&lt; 1 %), etilacetatas (&lt; 1 %), acetaldehidas (&lt; 1 %), cikloheksanas (&lt; 1 %); Paskirtis – sustiprinti dažymą, pašalinti likutinį hematoksiliną nuo audinio ir objektinio stiklelio; pakuotė – 4 L ± 500 mL.</t>
  </si>
  <si>
    <t>Hematoksilino melsvinimo reagentas su sureguliuota pH reikšme, paruoštas naudojimui, 
pakuotė –  4 L ± 500 mL.</t>
  </si>
  <si>
    <t>Dvikomponentis hematoksilino mišinys, sausas, miltelių pavidalo; oksidacijos agentas be gyvsidabrio; 
iš vienos pakuotės galima paruošti ne mažiau kaip 6 litrus darbinio dažų tirpalo.</t>
  </si>
  <si>
    <t>Eozino dažai sausi, miltelių pavidalo, darbinis jų tirpalas ruošiamas etilo alkoholio pagrindu; iš vienos pakuotės galima paruošti ne mažiau kaip 6 litrus darbinio dažų tirpalo.</t>
  </si>
  <si>
    <t>Chemiškai švarus, paruoštas kokybiškų imunohistocheminių reakcijų atlikimui; pakuotė – 5 L ± 500 mL.</t>
  </si>
  <si>
    <t>Chemiškai švarus, paruoštas naudojimui, imunohistocheminių reakcijų atlikimui; pakuotė – 5 L ± 500 mL.</t>
  </si>
  <si>
    <t>Paruošto naudoti neutralaus fosfatinio buferinio 10 % (V/V) formalino tirpalo, kurio pH 6,8-7,2, 
pakuotė 5-10 litrų, pakuotė turi kranelį.</t>
  </si>
  <si>
    <t>Į sudėtį įeina alkoholis, formalinas ir acto rūgštis; pakuotė – 4 L ± 500 mL.</t>
  </si>
  <si>
    <t>Paviršiaus aktyvi valymo priemonė, skirta laboratorijoms, medicinos įstaigoms, tinka stiklui, keramikai, gumai, daugeliui plastikų, nerūdijančiam plienui; į sudėtį įeina nejoninės ir anijoninės paviršiaus aktyvios medžiagos, stabilizatoriai, šarmai (kalio hidroksido 0,5 – 2 %) ir kitos gamintojo numatytos priemonės, koncentrato pH ≥ 13; į sudėtį neįeina fosfatai, fermentai, EDTA, balikliai; koncentratas skiedžiamas vandeniu; pakuotė – 1-5 litrai.</t>
  </si>
  <si>
    <t>Skirtas audinių fiksavimui atliekant histologinius tyrimus; sudėtis: vanduo (80 – 85 %), 
polivinilo alkoholis (10 – 15 %), polietilenglikolis (2 – 5 %), kalio formiatas (1 – 3 %); greitai stingsta, 
visiškai ištirpsta vandenyje; pakuotė – 100-200 mL.</t>
  </si>
  <si>
    <t>Purškiamas aerozolis, skirtas užšaldyti audinius prieš pjaustymą kriotomu; pakuotė – 500 mL ± 50 mL.</t>
  </si>
  <si>
    <t>Naudojamas jautrių kietųjų audinių histologinių mėginių nukalkinimui surišant kalcio jonus; į sudėtį įeina etilendiamintetraacto rūgštis (EDTA), tirpalo pH 7,2-7,4; pakuotė – 1 L ± 50 mL; paruoštas naudojimui.</t>
  </si>
  <si>
    <t>Naudojamas didelių audinių, kaulų histologinių mėginių greitam nukalkinimui, pašalinant kalcį; 
tirpalas, kurio sudėtyje yra: druskos rūgštis, formaldehidas, metanolis, yra šviesiai mėlynos spalvos; paruoštas naudoti; pakuotė – 1-2,5 L.</t>
  </si>
  <si>
    <t>Skirtas citologinių preparatų (gimdos kaklelio tepinėlio, šlapimo, skreplių) galutiniam dengimui; padengia mėginį apsaugine plėvele, apsaugančia nuo išdžiuvimo, nesukeliančia ląstelių pakitimų; 
pakuotė – 150 mL ± 50 mL.</t>
  </si>
  <si>
    <t>Sudėtis: sertifikuotas karminas 10 g/L, aliuminio hidroksidas 10 g/L, aliuminio chloridas 10 g/L, 
mišinys ištirpintas 50 % w/v etanolyje (250 ml ±50 ml).</t>
  </si>
  <si>
    <t>Rinkinį sudaro metenamino borato tabletės ir tirpalai, ne didesnėmis nei 100 ml pakuotėmis.</t>
  </si>
  <si>
    <t>Rinkinį sudaro kongo raudonojo tirpalas, kalio šarmo tirpalas ir kitos gamintojo numatytos priemonės, 
ne didesnėmis nei 100 ml pakuotėmis.</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</si>
  <si>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</si>
  <si>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</si>
  <si>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</si>
  <si>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</si>
  <si>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</si>
  <si>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</si>
  <si>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Kartu su pasiūlymu pateikiami šie dokumentai:</t>
  </si>
  <si>
    <t>Dokumento  pavadinimas</t>
  </si>
  <si>
    <t>Dokumentas yra konfidencialus? Taip/Ne</t>
  </si>
  <si>
    <t>1</t>
  </si>
  <si>
    <t>2</t>
  </si>
  <si>
    <t>3</t>
  </si>
  <si>
    <t>4</t>
  </si>
  <si>
    <t>5</t>
  </si>
  <si>
    <t>...</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</si>
  <si>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</si>
  <si>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</si>
  <si>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Tiekėjo arba jo įgalioto asmens vardas ir pavardė:</t>
  </si>
  <si>
    <t>RKL-3140 2024-12-06 08:23:04</t>
  </si>
  <si>
    <r>
      <t>Tamsiai mėlynos spalvos tirpalas, kurio tankis 20</t>
    </r>
    <r>
      <rPr>
        <sz val="11"/>
        <color theme="1"/>
        <rFont val="Aptos Narrow"/>
        <family val="2"/>
      </rPr>
      <t>°</t>
    </r>
    <r>
      <rPr>
        <sz val="11"/>
        <color theme="1"/>
        <rFont val="Calibri"/>
        <family val="2"/>
        <scheme val="minor"/>
      </rPr>
      <t>C temperatūroje yra 1,006-1,0061 g/cm3, tirpus vandenyje. Pakuotė 500 ± 50 ml, galima paruošti 2000-3000 dažymų; paruoštas naudojimui.</t>
    </r>
  </si>
  <si>
    <t>Skirtas histologinių preparatų galutiniam dengimui; skaidrus, bespalvis skystis, į kurio sudėtį įeina 
ksilolas (65 – 70 %); klampumas – vidutinis (125 – 200 cP 24°C temperatūroje); refrakcinis indeksas - 
1.495 ± 0.005 (sauso); pakuotė – 500 mL ± 50 mL; suderinamas su perkančiosios organizacijos nuosavybės teise naudojamu Epredia ClearVue* aparatu.</t>
  </si>
  <si>
    <r>
      <t>Parafino polimerų mišinys, skirtas audinių standinimui arba fiksavimui, atliekant histologinius tyrimus; kambario temperatūroje – granuliuota, kieta, baltos spalvos medžiaga, kurios lydimosi temperatūra: 
56-58</t>
    </r>
    <r>
      <rPr>
        <sz val="11"/>
        <color theme="1"/>
        <rFont val="Aptos Narrow"/>
        <family val="2"/>
      </rPr>
      <t>°</t>
    </r>
    <r>
      <rPr>
        <sz val="11"/>
        <color theme="1"/>
        <rFont val="Calibri"/>
        <family val="2"/>
        <scheme val="minor"/>
      </rPr>
      <t>C, nereikia filtruoti išlydžius; be DMSO; pakuotė – 10 kg ± 100 g.</t>
    </r>
  </si>
  <si>
    <r>
      <t>Sudėtis: Tartrazinas (0,25 %) ir acto rūgštis (0,25 %) (120 ml ± 10 ml).</t>
    </r>
    <r>
      <rPr>
        <sz val="11"/>
        <color rgb="FFFF0000"/>
        <rFont val="Calibri"/>
        <family val="2"/>
        <scheme val="minor"/>
      </rPr>
      <t xml:space="preserve"> </t>
    </r>
  </si>
  <si>
    <t>SPECIALIŲJŲ PIRKIMO SĄLYGŲ PRIEDAS "PASIŪLYMO FORMA IR TECHNINĖ SPECIFIKACIJA"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</si>
  <si>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</si>
  <si>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</si>
  <si>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</si>
  <si>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</si>
  <si>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</si>
  <si>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</si>
  <si>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</si>
  <si>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</si>
  <si>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</si>
  <si>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</si>
  <si>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</si>
  <si>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</si>
  <si>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</si>
  <si>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</si>
  <si>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1.2. kituose pirkimo dokumentuose (jų paaiškinimuose, papildymuose).</t>
  </si>
  <si>
    <t>4. Pasiūlymas galioja iki termino, nustatyto pirkimo dokumentuose.</t>
  </si>
  <si>
    <t>5. Tais atvejais, kai pagal galiojančius teisės aktus tiekėjui nereikia mokėti PVM, jis nurodo priežastis, dėl kurių PVM nemoka:</t>
  </si>
  <si>
    <t>LABORATORINIŲ REAGENTŲ PATOLOGINĖS ANATOMIJOS SKYRIUI PIRKIMAS</t>
  </si>
  <si>
    <t>Asmens, atsakingo už pasiūlymą, vardas, pavardė:</t>
  </si>
  <si>
    <t>Asmens, atsakingo už pasiūlymą, telefono numeris, el. pašto adresas:</t>
  </si>
  <si>
    <t>1.1. viešojo pirkimo dokumentuose;</t>
  </si>
  <si>
    <t>2. Patvirtiname, kad informacija ir duomenys, pateikti pasiūlyme, yra teisingi ir apima viską, ko reikia tinkamam sutarties įvykdymui.</t>
  </si>
  <si>
    <t>3. Patvirtiname, kad, jei pasiūlyme nenurodyti kolegialaus priežiūros / valdymo organų nariai, šie organai juridiniuose asmenyse nėra sudaryti (taikoma, kai pirkimo dokumentuose nustatyti pašalinimo pagrindai).</t>
  </si>
  <si>
    <t>6. Tiekėjas kainas pateikia, nurodydamas ne daugiau skaičių po kablelio nei leidžiama pirkimo dokumentuose.</t>
  </si>
  <si>
    <t>1. Šiuo pasiūlymu pažymime, kad sutinkame su visomis pirkimo sąlygomis, nustatytomis: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</si>
</sst>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i/>
      <sz val="11"/>
      <color theme="1"/>
      <name val="Calibri"/>
      <family val="2"/>
      <scheme val="minor"/>
    </font>
    <font>
      <sz val="11"/>
      <color theme="1"/>
      <name val="Aptos Narrow"/>
      <family val="2"/>
    </font>
    <font>
      <sz val="11"/>
      <color indexed="8"/>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BFBFB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87">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3" borderId="0" xfId="0" applyFont="1" applyFill="1"/>
    <xf numFmtId="0" fontId="5" fillId="3" borderId="1" xfId="0" applyFont="1" applyFill="1" applyBorder="1"/>
    <xf numFmtId="0" fontId="5" fillId="3" borderId="1" xfId="0" applyFont="1" applyFill="1" applyBorder="1" applyAlignment="1">
      <alignment horizontal="center" vertical="center"/>
    </xf>
    <xf numFmtId="0" fontId="5" fillId="4" borderId="1"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2" fontId="5" fillId="5" borderId="1" xfId="0" applyNumberFormat="1" applyFont="1" applyFill="1" applyBorder="1" applyAlignment="1" applyProtection="1">
      <alignment horizontal="center" vertical="center"/>
      <protection locked="0"/>
    </xf>
    <xf numFmtId="2" fontId="6" fillId="3" borderId="1" xfId="0" applyNumberFormat="1" applyFont="1" applyFill="1" applyBorder="1" applyAlignment="1">
      <alignment horizontal="center" vertical="center"/>
    </xf>
    <xf numFmtId="0" fontId="6" fillId="3" borderId="1" xfId="0" applyFont="1" applyFill="1" applyBorder="1" applyAlignment="1">
      <alignment horizontal="left" vertical="center"/>
    </xf>
    <xf numFmtId="0" fontId="6" fillId="4" borderId="1" xfId="0" applyFont="1" applyFill="1" applyBorder="1" applyAlignment="1" applyProtection="1">
      <alignment horizontal="center" vertical="center"/>
      <protection locked="0"/>
    </xf>
    <xf numFmtId="2" fontId="6" fillId="5" borderId="1" xfId="0" applyNumberFormat="1" applyFont="1" applyFill="1" applyBorder="1" applyAlignment="1" applyProtection="1">
      <alignment horizontal="center" vertical="center"/>
      <protection locked="0"/>
    </xf>
    <xf numFmtId="0" fontId="6"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8" fillId="3" borderId="0" xfId="0" applyFont="1" applyFill="1"/>
    <xf numFmtId="0" fontId="8" fillId="3" borderId="1" xfId="0" applyFont="1" applyFill="1" applyBorder="1" applyAlignment="1">
      <alignment vertical="center" wrapText="1"/>
    </xf>
    <xf numFmtId="0" fontId="8" fillId="3" borderId="1" xfId="0" applyFont="1" applyFill="1" applyBorder="1" applyAlignment="1">
      <alignment horizontal="left" vertical="center"/>
    </xf>
    <xf numFmtId="0" fontId="9" fillId="3" borderId="1" xfId="0" applyFont="1" applyFill="1" applyBorder="1" applyAlignment="1">
      <alignment vertical="center" wrapText="1"/>
    </xf>
    <xf numFmtId="0" fontId="3" fillId="3" borderId="1" xfId="0" applyFont="1" applyFill="1" applyBorder="1" applyAlignment="1">
      <alignment vertical="center" wrapText="1"/>
    </xf>
    <xf numFmtId="0" fontId="3" fillId="2" borderId="0" xfId="0" applyFont="1" applyFill="1"/>
    <xf numFmtId="0" fontId="3" fillId="2" borderId="2" xfId="0" applyFont="1" applyFill="1" applyBorder="1" applyAlignment="1">
      <alignment horizontal="center" vertical="center" wrapText="1"/>
    </xf>
    <xf numFmtId="0" fontId="3" fillId="2" borderId="2" xfId="0" applyFont="1" applyFill="1" applyBorder="1" applyAlignment="1">
      <alignment horizontal="center" wrapText="1"/>
    </xf>
    <xf numFmtId="0" fontId="3" fillId="6" borderId="3" xfId="0" applyFont="1" applyFill="1" applyBorder="1" applyAlignment="1" applyProtection="1">
      <alignment horizontal="center" vertical="center"/>
      <protection locked="0"/>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5" borderId="3" xfId="0" applyFont="1" applyFill="1" applyBorder="1" applyAlignment="1" applyProtection="1">
      <alignment horizontal="center" vertical="center" wrapText="1"/>
      <protection locked="0"/>
    </xf>
    <xf numFmtId="0" fontId="3" fillId="2" borderId="0" xfId="0" applyFont="1" applyFill="1" applyAlignment="1">
      <alignment vertical="center"/>
    </xf>
    <xf numFmtId="0" fontId="6" fillId="2" borderId="0" xfId="0" applyFont="1" applyFill="1" applyAlignment="1">
      <alignment wrapText="1"/>
    </xf>
    <xf numFmtId="0" fontId="5" fillId="2" borderId="0" xfId="0" applyFont="1" applyFill="1" applyAlignment="1">
      <alignment wrapText="1"/>
    </xf>
    <xf numFmtId="0" fontId="5" fillId="3" borderId="1" xfId="0" applyFont="1" applyFill="1" applyBorder="1" applyAlignment="1">
      <alignment wrapText="1"/>
    </xf>
    <xf numFmtId="0" fontId="6" fillId="3" borderId="1" xfId="0" applyFont="1" applyFill="1" applyBorder="1" applyAlignment="1">
      <alignment horizontal="right"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2" borderId="0" xfId="0" applyFont="1" applyFill="1" applyAlignment="1">
      <alignment vertical="center"/>
    </xf>
    <xf numFmtId="0" fontId="5" fillId="2" borderId="0" xfId="0" applyFont="1" applyFill="1" applyAlignment="1">
      <alignment vertical="center"/>
    </xf>
    <xf numFmtId="0" fontId="5" fillId="3" borderId="1" xfId="0" applyFont="1" applyFill="1" applyBorder="1" applyAlignment="1">
      <alignment vertical="center"/>
    </xf>
    <xf numFmtId="0" fontId="6" fillId="3" borderId="1" xfId="0" applyFont="1" applyFill="1" applyBorder="1" applyAlignment="1">
      <alignment horizontal="right" vertical="center"/>
    </xf>
    <xf numFmtId="2" fontId="5" fillId="3" borderId="1" xfId="0" applyNumberFormat="1" applyFont="1" applyFill="1" applyBorder="1" applyAlignment="1">
      <alignment vertical="center"/>
    </xf>
    <xf numFmtId="0" fontId="5" fillId="4" borderId="1" xfId="0" applyFont="1" applyFill="1" applyBorder="1" applyAlignment="1" applyProtection="1">
      <alignment vertical="center"/>
      <protection locked="0"/>
    </xf>
    <xf numFmtId="2" fontId="6" fillId="3" borderId="1" xfId="0" applyNumberFormat="1" applyFont="1" applyFill="1" applyBorder="1" applyAlignment="1">
      <alignment vertical="center"/>
    </xf>
    <xf numFmtId="0" fontId="5" fillId="3" borderId="0" xfId="0" applyFont="1" applyFill="1" applyAlignment="1">
      <alignment vertical="center"/>
    </xf>
    <xf numFmtId="0" fontId="2" fillId="2" borderId="0" xfId="0" applyFont="1" applyFill="1"/>
    <xf numFmtId="0" fontId="2" fillId="2" borderId="3" xfId="0" applyFont="1" applyFill="1" applyBorder="1" applyAlignment="1">
      <alignment horizontal="left"/>
    </xf>
    <xf numFmtId="0" fontId="2" fillId="5" borderId="3" xfId="0" applyFont="1" applyFill="1" applyBorder="1" applyProtection="1">
      <protection locked="0"/>
    </xf>
    <xf numFmtId="0" fontId="2" fillId="3"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2" fillId="3" borderId="1" xfId="0" applyFont="1" applyFill="1" applyBorder="1" applyAlignment="1">
      <alignment vertical="center" wrapText="1"/>
    </xf>
    <xf numFmtId="0" fontId="0" fillId="0" borderId="1" xfId="0" applyBorder="1"/>
    <xf numFmtId="0" fontId="2" fillId="5" borderId="1" xfId="0" applyFont="1" applyFill="1" applyBorder="1" applyAlignment="1" applyProtection="1">
      <alignment horizontal="center" vertical="center" wrapText="1"/>
      <protection locked="0"/>
    </xf>
    <xf numFmtId="0" fontId="0" fillId="0" borderId="1" xfId="0" applyBorder="1" applyProtection="1">
      <protection locked="0"/>
    </xf>
    <xf numFmtId="0" fontId="2" fillId="5" borderId="0" xfId="0" applyFont="1" applyFill="1" applyAlignment="1" applyProtection="1">
      <alignment horizontal="center"/>
      <protection locked="0"/>
    </xf>
    <xf numFmtId="0" fontId="2" fillId="2" borderId="3" xfId="0" applyFont="1" applyFill="1" applyBorder="1" applyAlignment="1">
      <alignment vertical="center" wrapText="1"/>
    </xf>
    <xf numFmtId="0" fontId="0" fillId="0" borderId="4" xfId="0" applyBorder="1"/>
    <xf numFmtId="0" fontId="2" fillId="5" borderId="3"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4" xfId="0" applyBorder="1" applyProtection="1">
      <protection locked="0"/>
    </xf>
    <xf numFmtId="49" fontId="12" fillId="2" borderId="6" xfId="0" applyNumberFormat="1" applyFont="1" applyFill="1" applyBorder="1" applyAlignment="1">
      <alignment horizontal="left" vertical="center" wrapText="1"/>
    </xf>
    <xf numFmtId="0" fontId="0" fillId="0" borderId="7" xfId="0" applyBorder="1"/>
    <xf numFmtId="49" fontId="12" fillId="2" borderId="6" xfId="0" applyNumberFormat="1" applyFont="1" applyFill="1" applyBorder="1" applyAlignment="1">
      <alignment horizontal="left" vertical="center"/>
    </xf>
    <xf numFmtId="0" fontId="2" fillId="2" borderId="0" xfId="0" applyFont="1" applyFill="1"/>
    <xf numFmtId="0" fontId="2" fillId="2" borderId="0" xfId="0" applyFont="1" applyFill="1" applyAlignment="1">
      <alignment vertical="center" wrapText="1"/>
    </xf>
    <xf numFmtId="0" fontId="6" fillId="2" borderId="0" xfId="0" applyFont="1" applyFill="1"/>
    <xf numFmtId="0" fontId="6" fillId="2" borderId="0" xfId="0" applyFont="1" applyFill="1" applyAlignment="1">
      <alignment horizontal="left" wrapText="1"/>
    </xf>
    <xf numFmtId="0" fontId="3" fillId="2" borderId="0" xfId="0" applyFont="1" applyFill="1"/>
    <xf numFmtId="0" fontId="3" fillId="2" borderId="2" xfId="0" applyFont="1" applyFill="1" applyBorder="1" applyAlignment="1">
      <alignment horizontal="center" vertical="center" wrapText="1"/>
    </xf>
    <xf numFmtId="0" fontId="0" fillId="0" borderId="2" xfId="0" applyBorder="1"/>
    <xf numFmtId="0" fontId="3" fillId="6" borderId="3" xfId="0" applyFont="1" applyFill="1" applyBorder="1" applyAlignment="1" applyProtection="1">
      <alignment horizontal="center" vertical="center" wrapText="1"/>
      <protection locked="0"/>
    </xf>
    <xf numFmtId="0" fontId="0" fillId="0" borderId="3" xfId="0" applyBorder="1"/>
    <xf numFmtId="0" fontId="6" fillId="2" borderId="0" xfId="0" applyFont="1" applyFill="1" applyAlignment="1">
      <alignment horizontal="left" vertical="center" wrapText="1"/>
    </xf>
    <xf numFmtId="0" fontId="6" fillId="2" borderId="0" xfId="0" applyFont="1" applyFill="1" applyAlignment="1">
      <alignment horizontal="left"/>
    </xf>
    <xf numFmtId="0" fontId="3" fillId="7" borderId="3" xfId="0" applyFont="1" applyFill="1" applyBorder="1" applyAlignment="1" applyProtection="1">
      <alignment horizontal="left" vertical="center" wrapText="1"/>
      <protection locked="0"/>
    </xf>
    <xf numFmtId="0" fontId="0" fillId="6" borderId="3" xfId="0" applyFill="1" applyBorder="1" applyProtection="1">
      <protection locked="0"/>
    </xf>
    <xf numFmtId="0" fontId="3" fillId="5" borderId="3"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center" wrapText="1"/>
      <protection locked="0"/>
    </xf>
    <xf numFmtId="0" fontId="10" fillId="2" borderId="0" xfId="0" applyFont="1" applyFill="1" applyAlignment="1">
      <alignment horizontal="left" vertical="top" wrapText="1"/>
    </xf>
    <xf numFmtId="0" fontId="3" fillId="2" borderId="0" xfId="0" applyFont="1" applyFill="1" applyAlignment="1">
      <alignment horizontal="right" vertical="center"/>
    </xf>
    <xf numFmtId="0" fontId="3" fillId="2" borderId="0" xfId="0" applyFont="1" applyFill="1" applyAlignment="1">
      <alignment vertical="center"/>
    </xf>
    <xf numFmtId="0" fontId="3" fillId="6"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99"/>
  <sheetViews>
    <sheetView tabSelected="1" topLeftCell="A317" workbookViewId="0">
      <selection activeCell="D30" sqref="D30:F30"/>
    </sheetView>
  </sheetViews>
  <sheetFormatPr defaultColWidth="10.796875" defaultRowHeight="14.4" x14ac:dyDescent="0.3"/>
  <cols>
    <col min="1" max="1" width="9.19921875" style="1" customWidth="1"/>
    <col min="2" max="2" width="78" style="1" customWidth="1"/>
    <col min="3" max="3" width="21.5" style="1" customWidth="1"/>
    <col min="4" max="4" width="14" style="35" customWidth="1"/>
    <col min="5" max="5" width="13.19921875" style="41" customWidth="1"/>
    <col min="6" max="6" width="12.8984375" style="41" customWidth="1"/>
    <col min="7" max="7" width="13.59765625" style="41" customWidth="1"/>
    <col min="8" max="8" width="31.69921875" style="41" customWidth="1"/>
    <col min="9" max="15" width="25" style="1" customWidth="1"/>
    <col min="16" max="16" width="10.796875" style="1" customWidth="1"/>
    <col min="17" max="16384" width="10.796875" style="1"/>
  </cols>
  <sheetData>
    <row r="2" spans="1:8" s="2" customFormat="1" x14ac:dyDescent="0.3">
      <c r="A2" s="2" t="s">
        <v>284</v>
      </c>
      <c r="D2" s="34"/>
      <c r="E2" s="40"/>
      <c r="F2" s="40"/>
      <c r="G2" s="40"/>
      <c r="H2" s="40"/>
    </row>
    <row r="3" spans="1:8" x14ac:dyDescent="0.3">
      <c r="B3" s="3"/>
    </row>
    <row r="4" spans="1:8" s="48" customFormat="1" x14ac:dyDescent="0.3">
      <c r="A4" s="6" t="s">
        <v>302</v>
      </c>
      <c r="B4" s="2"/>
    </row>
    <row r="5" spans="1:8" s="48" customFormat="1" x14ac:dyDescent="0.3">
      <c r="A5" s="2"/>
      <c r="B5" s="2"/>
    </row>
    <row r="6" spans="1:8" s="48" customFormat="1" x14ac:dyDescent="0.3">
      <c r="A6" s="48" t="s">
        <v>285</v>
      </c>
      <c r="B6" s="6" t="s">
        <v>286</v>
      </c>
    </row>
    <row r="7" spans="1:8" s="48" customFormat="1" x14ac:dyDescent="0.3">
      <c r="B7" s="2"/>
    </row>
    <row r="8" spans="1:8" s="48" customFormat="1" x14ac:dyDescent="0.3">
      <c r="A8" s="49" t="s">
        <v>287</v>
      </c>
      <c r="B8" s="50"/>
    </row>
    <row r="9" spans="1:8" s="48" customFormat="1" x14ac:dyDescent="0.3">
      <c r="A9" s="49" t="s">
        <v>288</v>
      </c>
      <c r="B9" s="50"/>
    </row>
    <row r="10" spans="1:8" s="48" customFormat="1" x14ac:dyDescent="0.3">
      <c r="A10" s="49" t="s">
        <v>289</v>
      </c>
      <c r="B10" s="50"/>
    </row>
    <row r="11" spans="1:8" s="48" customFormat="1" x14ac:dyDescent="0.3"/>
    <row r="12" spans="1:8" s="48" customFormat="1" ht="15.6" x14ac:dyDescent="0.3">
      <c r="A12" s="60" t="s">
        <v>290</v>
      </c>
      <c r="B12" s="61"/>
      <c r="C12" s="62"/>
      <c r="D12" s="63"/>
      <c r="E12" s="63"/>
      <c r="F12" s="64"/>
    </row>
    <row r="13" spans="1:8" s="48" customFormat="1" ht="16.05" customHeight="1" x14ac:dyDescent="0.3">
      <c r="A13" s="67" t="s">
        <v>291</v>
      </c>
      <c r="B13" s="66"/>
      <c r="C13" s="62"/>
      <c r="D13" s="63"/>
      <c r="E13" s="63"/>
      <c r="F13" s="64"/>
    </row>
    <row r="14" spans="1:8" s="48" customFormat="1" ht="16.05" customHeight="1" x14ac:dyDescent="0.3">
      <c r="A14" s="67" t="s">
        <v>292</v>
      </c>
      <c r="B14" s="66"/>
      <c r="C14" s="62"/>
      <c r="D14" s="63"/>
      <c r="E14" s="63"/>
      <c r="F14" s="64"/>
    </row>
    <row r="15" spans="1:8" s="48" customFormat="1" ht="16.05" customHeight="1" x14ac:dyDescent="0.3">
      <c r="A15" s="60" t="s">
        <v>293</v>
      </c>
      <c r="B15" s="61"/>
      <c r="C15" s="62"/>
      <c r="D15" s="63"/>
      <c r="E15" s="63"/>
      <c r="F15" s="64"/>
    </row>
    <row r="16" spans="1:8" s="48" customFormat="1" ht="17.399999999999999" customHeight="1" x14ac:dyDescent="0.3">
      <c r="A16" s="65" t="s">
        <v>294</v>
      </c>
      <c r="B16" s="66"/>
      <c r="C16" s="62"/>
      <c r="D16" s="63"/>
      <c r="E16" s="63"/>
      <c r="F16" s="64"/>
    </row>
    <row r="17" spans="1:7" s="48" customFormat="1" ht="16.05" customHeight="1" x14ac:dyDescent="0.3">
      <c r="A17" s="60" t="s">
        <v>303</v>
      </c>
      <c r="B17" s="61"/>
      <c r="C17" s="62"/>
      <c r="D17" s="63"/>
      <c r="E17" s="63"/>
      <c r="F17" s="64"/>
    </row>
    <row r="18" spans="1:7" s="48" customFormat="1" ht="16.05" customHeight="1" x14ac:dyDescent="0.3">
      <c r="A18" s="60" t="s">
        <v>304</v>
      </c>
      <c r="B18" s="61"/>
      <c r="C18" s="62"/>
      <c r="D18" s="63"/>
      <c r="E18" s="63"/>
      <c r="F18" s="64"/>
    </row>
    <row r="19" spans="1:7" s="48" customFormat="1" ht="20.399999999999999" customHeight="1" x14ac:dyDescent="0.3">
      <c r="A19" s="60" t="s">
        <v>295</v>
      </c>
      <c r="B19" s="61"/>
      <c r="C19" s="62"/>
      <c r="D19" s="63"/>
      <c r="E19" s="63"/>
      <c r="F19" s="64"/>
    </row>
    <row r="20" spans="1:7" s="48" customFormat="1" ht="34.799999999999997" customHeight="1" x14ac:dyDescent="0.3">
      <c r="A20" s="60" t="s">
        <v>296</v>
      </c>
      <c r="B20" s="61"/>
      <c r="C20" s="62"/>
      <c r="D20" s="63"/>
      <c r="E20" s="63"/>
      <c r="F20" s="64"/>
    </row>
    <row r="21" spans="1:7" s="48" customFormat="1" ht="53.4" customHeight="1" x14ac:dyDescent="0.3">
      <c r="A21" s="55" t="s">
        <v>297</v>
      </c>
      <c r="B21" s="56"/>
      <c r="C21" s="57"/>
      <c r="D21" s="58"/>
      <c r="E21" s="58"/>
      <c r="F21" s="58"/>
      <c r="G21" s="51" t="str">
        <f>IF((SUMPRODUCT(--(C21=""))&gt;0), "Privaloma užpildyti, kai taikomi pašalinimo pagrindai", "")</f>
        <v>Privaloma užpildyti, kai taikomi pašalinimo pagrindai</v>
      </c>
    </row>
    <row r="22" spans="1:7" s="48" customFormat="1" ht="18" customHeight="1" x14ac:dyDescent="0.3">
      <c r="A22" s="52"/>
      <c r="B22" s="52"/>
      <c r="C22" s="53"/>
      <c r="D22" s="53"/>
      <c r="E22" s="53"/>
      <c r="F22" s="53"/>
    </row>
    <row r="23" spans="1:7" s="48" customFormat="1" x14ac:dyDescent="0.3">
      <c r="A23" s="70" t="s">
        <v>298</v>
      </c>
      <c r="B23" s="68"/>
      <c r="C23" s="68"/>
      <c r="D23" s="68"/>
      <c r="E23" s="68"/>
      <c r="F23" s="68"/>
    </row>
    <row r="24" spans="1:7" s="48" customFormat="1" x14ac:dyDescent="0.3">
      <c r="A24" s="68" t="s">
        <v>309</v>
      </c>
      <c r="B24" s="68"/>
      <c r="C24" s="68"/>
      <c r="D24" s="68"/>
      <c r="E24" s="68"/>
      <c r="F24" s="68"/>
    </row>
    <row r="25" spans="1:7" s="48" customFormat="1" x14ac:dyDescent="0.3">
      <c r="A25" s="68" t="s">
        <v>305</v>
      </c>
      <c r="B25" s="68"/>
      <c r="C25" s="68"/>
      <c r="D25" s="68"/>
      <c r="E25" s="68"/>
      <c r="F25" s="68"/>
    </row>
    <row r="26" spans="1:7" s="48" customFormat="1" x14ac:dyDescent="0.3">
      <c r="A26" s="68" t="s">
        <v>299</v>
      </c>
      <c r="B26" s="68"/>
      <c r="C26" s="68"/>
      <c r="D26" s="68"/>
      <c r="E26" s="68"/>
      <c r="F26" s="68"/>
    </row>
    <row r="27" spans="1:7" s="48" customFormat="1" x14ac:dyDescent="0.3">
      <c r="A27" s="68" t="s">
        <v>306</v>
      </c>
      <c r="B27" s="68"/>
      <c r="C27" s="68"/>
      <c r="D27" s="68"/>
      <c r="E27" s="68"/>
      <c r="F27" s="68"/>
    </row>
    <row r="28" spans="1:7" s="48" customFormat="1" ht="28.8" customHeight="1" x14ac:dyDescent="0.3">
      <c r="A28" s="69" t="s">
        <v>307</v>
      </c>
      <c r="B28" s="68"/>
      <c r="C28" s="68"/>
      <c r="D28" s="68"/>
      <c r="E28" s="68"/>
      <c r="F28" s="68"/>
    </row>
    <row r="29" spans="1:7" s="48" customFormat="1" x14ac:dyDescent="0.3">
      <c r="A29" s="68" t="s">
        <v>300</v>
      </c>
      <c r="B29" s="68"/>
      <c r="C29" s="68"/>
      <c r="D29" s="68"/>
      <c r="E29" s="68"/>
      <c r="F29" s="68"/>
    </row>
    <row r="30" spans="1:7" s="48" customFormat="1" x14ac:dyDescent="0.3">
      <c r="A30" s="51" t="s">
        <v>301</v>
      </c>
      <c r="D30" s="59"/>
      <c r="E30" s="59"/>
      <c r="F30" s="59"/>
    </row>
    <row r="31" spans="1:7" s="48" customFormat="1" x14ac:dyDescent="0.3">
      <c r="A31" s="51" t="s">
        <v>308</v>
      </c>
    </row>
    <row r="32" spans="1:7" ht="34.799999999999997" customHeight="1" x14ac:dyDescent="0.3">
      <c r="A32" s="6" t="s">
        <v>0</v>
      </c>
      <c r="B32" s="6" t="s">
        <v>1</v>
      </c>
    </row>
    <row r="34" spans="1:8" x14ac:dyDescent="0.3">
      <c r="A34" s="6" t="s">
        <v>2</v>
      </c>
    </row>
    <row r="35" spans="1:8" s="4" customFormat="1" ht="43.2" x14ac:dyDescent="0.3">
      <c r="A35" s="13" t="s">
        <v>3</v>
      </c>
      <c r="B35" s="13" t="s">
        <v>4</v>
      </c>
      <c r="C35" s="13" t="s">
        <v>212</v>
      </c>
      <c r="D35" s="13" t="s">
        <v>6</v>
      </c>
      <c r="E35" s="13" t="s">
        <v>7</v>
      </c>
      <c r="F35" s="13" t="s">
        <v>8</v>
      </c>
      <c r="G35" s="13" t="s">
        <v>9</v>
      </c>
      <c r="H35" s="13" t="s">
        <v>10</v>
      </c>
    </row>
    <row r="36" spans="1:8" ht="19.8" customHeight="1" x14ac:dyDescent="0.3">
      <c r="A36" s="10" t="s">
        <v>11</v>
      </c>
      <c r="B36" s="11" t="s">
        <v>12</v>
      </c>
      <c r="C36" s="7"/>
      <c r="D36" s="36"/>
      <c r="E36" s="42"/>
      <c r="F36" s="42"/>
      <c r="G36" s="42"/>
      <c r="H36" s="42"/>
    </row>
    <row r="37" spans="1:8" s="5" customFormat="1" ht="21.6" customHeight="1" x14ac:dyDescent="0.3">
      <c r="A37" s="10" t="s">
        <v>13</v>
      </c>
      <c r="B37" s="16" t="s">
        <v>12</v>
      </c>
      <c r="C37" s="10">
        <v>10</v>
      </c>
      <c r="D37" s="13" t="s">
        <v>214</v>
      </c>
      <c r="E37" s="14"/>
      <c r="F37" s="14"/>
      <c r="G37" s="8" t="str">
        <f>IF(ISBLANK(E37),"", PRODUCT(C37,E37))</f>
        <v/>
      </c>
      <c r="H37" s="9"/>
    </row>
    <row r="38" spans="1:8" ht="85.2" customHeight="1" x14ac:dyDescent="0.3">
      <c r="A38" s="8" t="s">
        <v>14</v>
      </c>
      <c r="B38" s="25" t="s">
        <v>228</v>
      </c>
      <c r="C38" s="7"/>
      <c r="D38" s="36"/>
      <c r="E38" s="42"/>
      <c r="F38" s="42"/>
      <c r="G38" s="42"/>
      <c r="H38" s="42"/>
    </row>
    <row r="39" spans="1:8" x14ac:dyDescent="0.3">
      <c r="F39" s="43" t="s">
        <v>15</v>
      </c>
      <c r="G39" s="15" t="str">
        <f>IF((COUNT(C37:C38)&lt;&gt;COUNT(G37:G38)),"", ROUND(SUM(G37:G38),2))</f>
        <v/>
      </c>
      <c r="H39" s="47" t="str">
        <f>IF((COUNT(C37:C38)&lt;&gt;COUNT(G37:G38)),"Neužpildytos visų objektų kainos", "")</f>
        <v>Neužpildytos visų objektų kainos</v>
      </c>
    </row>
    <row r="40" spans="1:8" ht="28.8" x14ac:dyDescent="0.3">
      <c r="D40" s="37" t="s">
        <v>16</v>
      </c>
      <c r="E40" s="9"/>
      <c r="F40" s="43" t="s">
        <v>17</v>
      </c>
      <c r="G40" s="15" t="str">
        <f>IF(OR(G39="",E40=""),"", ROUND(PRODUCT(E40,G39)/100,2))</f>
        <v/>
      </c>
      <c r="H40" s="47" t="str">
        <f>IF(E40="", "Nurodykite taikomą PVM dydį", "")</f>
        <v>Nurodykite taikomą PVM dydį</v>
      </c>
    </row>
    <row r="41" spans="1:8" x14ac:dyDescent="0.3">
      <c r="F41" s="43" t="s">
        <v>18</v>
      </c>
      <c r="G41" s="15">
        <f>IF(ISBLANK(G40), "", ROUND(SUM(G39:G40),2))</f>
        <v>0</v>
      </c>
    </row>
    <row r="45" spans="1:8" x14ac:dyDescent="0.3">
      <c r="A45" s="6" t="s">
        <v>19</v>
      </c>
      <c r="B45" s="6" t="s">
        <v>213</v>
      </c>
    </row>
    <row r="47" spans="1:8" x14ac:dyDescent="0.3">
      <c r="A47" s="6" t="s">
        <v>2</v>
      </c>
    </row>
    <row r="48" spans="1:8" s="4" customFormat="1" ht="43.2" x14ac:dyDescent="0.3">
      <c r="A48" s="13" t="s">
        <v>3</v>
      </c>
      <c r="B48" s="13" t="s">
        <v>4</v>
      </c>
      <c r="C48" s="13" t="s">
        <v>5</v>
      </c>
      <c r="D48" s="13" t="s">
        <v>6</v>
      </c>
      <c r="E48" s="13" t="s">
        <v>7</v>
      </c>
      <c r="F48" s="13" t="s">
        <v>8</v>
      </c>
      <c r="G48" s="13" t="s">
        <v>9</v>
      </c>
      <c r="H48" s="13" t="s">
        <v>10</v>
      </c>
    </row>
    <row r="49" spans="1:8" ht="20.399999999999999" customHeight="1" x14ac:dyDescent="0.3">
      <c r="A49" s="10" t="s">
        <v>20</v>
      </c>
      <c r="B49" s="12" t="s">
        <v>21</v>
      </c>
      <c r="C49" s="7"/>
      <c r="D49" s="36"/>
      <c r="E49" s="42"/>
      <c r="F49" s="42"/>
      <c r="G49" s="42"/>
      <c r="H49" s="42"/>
    </row>
    <row r="50" spans="1:8" s="2" customFormat="1" ht="21.6" customHeight="1" x14ac:dyDescent="0.3">
      <c r="A50" s="10" t="s">
        <v>22</v>
      </c>
      <c r="B50" s="12" t="s">
        <v>23</v>
      </c>
      <c r="C50" s="10">
        <v>8</v>
      </c>
      <c r="D50" s="13" t="s">
        <v>214</v>
      </c>
      <c r="E50" s="18"/>
      <c r="F50" s="18"/>
      <c r="G50" s="46" t="str">
        <f>IF(ISBLANK(E50),"", PRODUCT(C50,E50))</f>
        <v/>
      </c>
      <c r="H50" s="17"/>
    </row>
    <row r="51" spans="1:8" ht="37.200000000000003" customHeight="1" x14ac:dyDescent="0.3">
      <c r="A51" s="8" t="s">
        <v>24</v>
      </c>
      <c r="B51" s="20" t="s">
        <v>229</v>
      </c>
      <c r="C51" s="8"/>
      <c r="D51" s="38"/>
      <c r="E51" s="44"/>
      <c r="F51" s="44"/>
      <c r="G51" s="44"/>
      <c r="H51" s="42"/>
    </row>
    <row r="52" spans="1:8" s="2" customFormat="1" ht="22.8" customHeight="1" x14ac:dyDescent="0.3">
      <c r="A52" s="10" t="s">
        <v>25</v>
      </c>
      <c r="B52" s="12" t="s">
        <v>26</v>
      </c>
      <c r="C52" s="10">
        <v>8</v>
      </c>
      <c r="D52" s="13" t="s">
        <v>215</v>
      </c>
      <c r="E52" s="18"/>
      <c r="F52" s="18"/>
      <c r="G52" s="46" t="str">
        <f>IF(ISBLANK(E52),"", PRODUCT(C52,E52))</f>
        <v/>
      </c>
      <c r="H52" s="17"/>
    </row>
    <row r="53" spans="1:8" ht="40.799999999999997" customHeight="1" x14ac:dyDescent="0.3">
      <c r="A53" s="8" t="s">
        <v>27</v>
      </c>
      <c r="B53" s="20" t="s">
        <v>230</v>
      </c>
      <c r="C53" s="7"/>
      <c r="D53" s="36"/>
      <c r="E53" s="44"/>
      <c r="F53" s="44"/>
      <c r="G53" s="44"/>
      <c r="H53" s="42"/>
    </row>
    <row r="54" spans="1:8" x14ac:dyDescent="0.3">
      <c r="F54" s="43" t="s">
        <v>15</v>
      </c>
      <c r="G54" s="15" t="str">
        <f>IF((COUNT(C50:C53)&lt;&gt;COUNT(G50:G53)),"", ROUND(SUM(G50:G53),2))</f>
        <v/>
      </c>
      <c r="H54" s="47" t="str">
        <f>IF((COUNT(C50:C53)&lt;&gt;COUNT(G50:G53)),"Neužpildytos visų objektų kainos", "")</f>
        <v>Neužpildytos visų objektų kainos</v>
      </c>
    </row>
    <row r="55" spans="1:8" ht="28.8" x14ac:dyDescent="0.3">
      <c r="D55" s="37" t="s">
        <v>16</v>
      </c>
      <c r="E55" s="45"/>
      <c r="F55" s="43" t="s">
        <v>17</v>
      </c>
      <c r="G55" s="15" t="str">
        <f>IF(OR(G54="",E55=""),"", ROUND(PRODUCT(E55,G54)/100,2))</f>
        <v/>
      </c>
      <c r="H55" s="47" t="str">
        <f>IF(E55="", "Nurodykite taikomą PVM dydį", "")</f>
        <v>Nurodykite taikomą PVM dydį</v>
      </c>
    </row>
    <row r="56" spans="1:8" x14ac:dyDescent="0.3">
      <c r="F56" s="43" t="s">
        <v>18</v>
      </c>
      <c r="G56" s="15">
        <f>IF(ISBLANK(G55), "", ROUND(SUM(G54:G55),2))</f>
        <v>0</v>
      </c>
    </row>
    <row r="60" spans="1:8" x14ac:dyDescent="0.3">
      <c r="A60" s="6" t="s">
        <v>28</v>
      </c>
      <c r="B60" s="6" t="s">
        <v>216</v>
      </c>
    </row>
    <row r="62" spans="1:8" x14ac:dyDescent="0.3">
      <c r="A62" s="6" t="s">
        <v>2</v>
      </c>
    </row>
    <row r="63" spans="1:8" s="4" customFormat="1" ht="43.2" x14ac:dyDescent="0.3">
      <c r="A63" s="13" t="s">
        <v>3</v>
      </c>
      <c r="B63" s="13" t="s">
        <v>4</v>
      </c>
      <c r="C63" s="13" t="s">
        <v>5</v>
      </c>
      <c r="D63" s="13" t="s">
        <v>6</v>
      </c>
      <c r="E63" s="13" t="s">
        <v>7</v>
      </c>
      <c r="F63" s="13" t="s">
        <v>8</v>
      </c>
      <c r="G63" s="13" t="s">
        <v>9</v>
      </c>
      <c r="H63" s="13" t="s">
        <v>10</v>
      </c>
    </row>
    <row r="64" spans="1:8" ht="22.8" customHeight="1" x14ac:dyDescent="0.3">
      <c r="A64" s="10" t="s">
        <v>29</v>
      </c>
      <c r="B64" s="12" t="s">
        <v>30</v>
      </c>
      <c r="C64" s="7"/>
      <c r="D64" s="36"/>
      <c r="E64" s="42"/>
      <c r="F64" s="42"/>
      <c r="G64" s="42"/>
      <c r="H64" s="42"/>
    </row>
    <row r="65" spans="1:8" s="2" customFormat="1" ht="21" customHeight="1" x14ac:dyDescent="0.3">
      <c r="A65" s="10" t="s">
        <v>31</v>
      </c>
      <c r="B65" s="12" t="s">
        <v>32</v>
      </c>
      <c r="C65" s="10">
        <v>60</v>
      </c>
      <c r="D65" s="13" t="s">
        <v>215</v>
      </c>
      <c r="E65" s="18"/>
      <c r="F65" s="18"/>
      <c r="G65" s="46" t="str">
        <f>IF(ISBLANK(E65),"", PRODUCT(C65,E65))</f>
        <v/>
      </c>
      <c r="H65" s="17"/>
    </row>
    <row r="66" spans="1:8" ht="37.799999999999997" customHeight="1" x14ac:dyDescent="0.3">
      <c r="A66" s="8" t="s">
        <v>33</v>
      </c>
      <c r="B66" s="20" t="s">
        <v>231</v>
      </c>
      <c r="C66" s="8"/>
      <c r="D66" s="38"/>
      <c r="E66" s="44"/>
      <c r="F66" s="44"/>
      <c r="G66" s="44"/>
      <c r="H66" s="42"/>
    </row>
    <row r="67" spans="1:8" s="2" customFormat="1" ht="24" customHeight="1" x14ac:dyDescent="0.3">
      <c r="A67" s="10" t="s">
        <v>34</v>
      </c>
      <c r="B67" s="12" t="s">
        <v>35</v>
      </c>
      <c r="C67" s="10">
        <v>60</v>
      </c>
      <c r="D67" s="13" t="s">
        <v>215</v>
      </c>
      <c r="E67" s="18"/>
      <c r="F67" s="18"/>
      <c r="G67" s="46" t="str">
        <f>IF(ISBLANK(E67),"", PRODUCT(C67,E67))</f>
        <v/>
      </c>
      <c r="H67" s="17"/>
    </row>
    <row r="68" spans="1:8" ht="40.799999999999997" customHeight="1" x14ac:dyDescent="0.3">
      <c r="A68" s="8" t="s">
        <v>36</v>
      </c>
      <c r="B68" s="20" t="s">
        <v>232</v>
      </c>
      <c r="C68" s="7"/>
      <c r="D68" s="36"/>
      <c r="E68" s="44"/>
      <c r="F68" s="44"/>
      <c r="G68" s="44"/>
      <c r="H68" s="42"/>
    </row>
    <row r="69" spans="1:8" x14ac:dyDescent="0.3">
      <c r="F69" s="43" t="s">
        <v>15</v>
      </c>
      <c r="G69" s="15" t="str">
        <f>IF((COUNT(C65:C68)&lt;&gt;COUNT(G65:G68)),"", ROUND(SUM(G65:G68),2))</f>
        <v/>
      </c>
      <c r="H69" s="47" t="str">
        <f>IF((COUNT(C65:C68)&lt;&gt;COUNT(G65:G68)),"Neužpildytos visų objektų kainos", "")</f>
        <v>Neužpildytos visų objektų kainos</v>
      </c>
    </row>
    <row r="70" spans="1:8" ht="28.8" x14ac:dyDescent="0.3">
      <c r="D70" s="37" t="s">
        <v>16</v>
      </c>
      <c r="E70" s="45"/>
      <c r="F70" s="43" t="s">
        <v>17</v>
      </c>
      <c r="G70" s="15" t="str">
        <f>IF(OR(G69="",E70=""),"", ROUND(PRODUCT(E70,G69)/100,2))</f>
        <v/>
      </c>
      <c r="H70" s="47" t="str">
        <f>IF(E70="", "Nurodykite taikomą PVM dydį", "")</f>
        <v>Nurodykite taikomą PVM dydį</v>
      </c>
    </row>
    <row r="71" spans="1:8" x14ac:dyDescent="0.3">
      <c r="F71" s="43" t="s">
        <v>18</v>
      </c>
      <c r="G71" s="15">
        <f>IF(ISBLANK(G70), "", ROUND(SUM(G69:G70),2))</f>
        <v>0</v>
      </c>
    </row>
    <row r="75" spans="1:8" x14ac:dyDescent="0.3">
      <c r="A75" s="6" t="s">
        <v>37</v>
      </c>
      <c r="B75" s="6" t="s">
        <v>38</v>
      </c>
    </row>
    <row r="77" spans="1:8" x14ac:dyDescent="0.3">
      <c r="A77" s="6" t="s">
        <v>2</v>
      </c>
    </row>
    <row r="78" spans="1:8" s="4" customFormat="1" ht="43.2" x14ac:dyDescent="0.3">
      <c r="A78" s="13" t="s">
        <v>3</v>
      </c>
      <c r="B78" s="13" t="s">
        <v>4</v>
      </c>
      <c r="C78" s="13" t="s">
        <v>5</v>
      </c>
      <c r="D78" s="13" t="s">
        <v>6</v>
      </c>
      <c r="E78" s="13" t="s">
        <v>7</v>
      </c>
      <c r="F78" s="13" t="s">
        <v>8</v>
      </c>
      <c r="G78" s="13" t="s">
        <v>9</v>
      </c>
      <c r="H78" s="13" t="s">
        <v>10</v>
      </c>
    </row>
    <row r="79" spans="1:8" ht="24" customHeight="1" x14ac:dyDescent="0.3">
      <c r="A79" s="10" t="s">
        <v>39</v>
      </c>
      <c r="B79" s="11" t="s">
        <v>40</v>
      </c>
      <c r="C79" s="7"/>
      <c r="D79" s="36"/>
      <c r="E79" s="42"/>
      <c r="F79" s="42"/>
      <c r="G79" s="42"/>
      <c r="H79" s="42"/>
    </row>
    <row r="80" spans="1:8" s="5" customFormat="1" ht="24.6" customHeight="1" x14ac:dyDescent="0.3">
      <c r="A80" s="10" t="s">
        <v>41</v>
      </c>
      <c r="B80" s="16" t="s">
        <v>40</v>
      </c>
      <c r="C80" s="10">
        <v>8</v>
      </c>
      <c r="D80" s="13" t="s">
        <v>214</v>
      </c>
      <c r="E80" s="14"/>
      <c r="F80" s="14"/>
      <c r="G80" s="8" t="str">
        <f>IF(ISBLANK(E80),"", PRODUCT(C80,E80))</f>
        <v/>
      </c>
      <c r="H80" s="9"/>
    </row>
    <row r="81" spans="1:8" ht="38.4" customHeight="1" x14ac:dyDescent="0.3">
      <c r="A81" s="8" t="s">
        <v>42</v>
      </c>
      <c r="B81" s="20" t="s">
        <v>233</v>
      </c>
      <c r="C81" s="7"/>
      <c r="D81" s="36"/>
      <c r="E81" s="42"/>
      <c r="F81" s="42"/>
      <c r="G81" s="42"/>
      <c r="H81" s="42"/>
    </row>
    <row r="82" spans="1:8" x14ac:dyDescent="0.3">
      <c r="F82" s="43" t="s">
        <v>15</v>
      </c>
      <c r="G82" s="15" t="str">
        <f>IF((COUNT(C80:C81)&lt;&gt;COUNT(G80:G81)),"", ROUND(SUM(G80:G81),2))</f>
        <v/>
      </c>
      <c r="H82" s="47" t="str">
        <f>IF((COUNT(C80:C81)&lt;&gt;COUNT(G80:G81)),"Neužpildytos visų objektų kainos", "")</f>
        <v>Neužpildytos visų objektų kainos</v>
      </c>
    </row>
    <row r="83" spans="1:8" ht="28.8" x14ac:dyDescent="0.3">
      <c r="D83" s="37" t="s">
        <v>16</v>
      </c>
      <c r="E83" s="9"/>
      <c r="F83" s="43" t="s">
        <v>17</v>
      </c>
      <c r="G83" s="15" t="str">
        <f>IF(OR(G82="",E83=""),"", ROUND(PRODUCT(E83,G82)/100,2))</f>
        <v/>
      </c>
      <c r="H83" s="47" t="str">
        <f>IF(E83="", "Nurodykite taikomą PVM dydį", "")</f>
        <v>Nurodykite taikomą PVM dydį</v>
      </c>
    </row>
    <row r="84" spans="1:8" x14ac:dyDescent="0.3">
      <c r="F84" s="43" t="s">
        <v>18</v>
      </c>
      <c r="G84" s="15">
        <f>IF(ISBLANK(G83), "", ROUND(SUM(G82:G83),2))</f>
        <v>0</v>
      </c>
    </row>
    <row r="88" spans="1:8" x14ac:dyDescent="0.3">
      <c r="A88" s="6" t="s">
        <v>43</v>
      </c>
      <c r="B88" s="6" t="s">
        <v>44</v>
      </c>
    </row>
    <row r="90" spans="1:8" x14ac:dyDescent="0.3">
      <c r="A90" s="6" t="s">
        <v>2</v>
      </c>
    </row>
    <row r="91" spans="1:8" s="4" customFormat="1" ht="43.2" x14ac:dyDescent="0.3">
      <c r="A91" s="13" t="s">
        <v>3</v>
      </c>
      <c r="B91" s="13" t="s">
        <v>4</v>
      </c>
      <c r="C91" s="13" t="s">
        <v>5</v>
      </c>
      <c r="D91" s="13" t="s">
        <v>6</v>
      </c>
      <c r="E91" s="13" t="s">
        <v>7</v>
      </c>
      <c r="F91" s="13" t="s">
        <v>8</v>
      </c>
      <c r="G91" s="13" t="s">
        <v>9</v>
      </c>
      <c r="H91" s="13" t="s">
        <v>10</v>
      </c>
    </row>
    <row r="92" spans="1:8" ht="22.2" customHeight="1" x14ac:dyDescent="0.3">
      <c r="A92" s="10" t="s">
        <v>45</v>
      </c>
      <c r="B92" s="11" t="s">
        <v>46</v>
      </c>
      <c r="C92" s="7"/>
      <c r="D92" s="36"/>
      <c r="E92" s="42"/>
      <c r="F92" s="42"/>
      <c r="G92" s="42"/>
      <c r="H92" s="42"/>
    </row>
    <row r="93" spans="1:8" s="5" customFormat="1" ht="24" customHeight="1" x14ac:dyDescent="0.3">
      <c r="A93" s="10" t="s">
        <v>47</v>
      </c>
      <c r="B93" s="16" t="s">
        <v>46</v>
      </c>
      <c r="C93" s="10">
        <v>4</v>
      </c>
      <c r="D93" s="13" t="s">
        <v>214</v>
      </c>
      <c r="E93" s="14"/>
      <c r="F93" s="14"/>
      <c r="G93" s="8" t="str">
        <f>IF(ISBLANK(E93),"", PRODUCT(C93,E93))</f>
        <v/>
      </c>
      <c r="H93" s="9"/>
    </row>
    <row r="94" spans="1:8" ht="51.6" customHeight="1" x14ac:dyDescent="0.3">
      <c r="A94" s="8" t="s">
        <v>48</v>
      </c>
      <c r="B94" s="20" t="s">
        <v>234</v>
      </c>
      <c r="C94" s="7"/>
      <c r="D94" s="36"/>
      <c r="E94" s="42"/>
      <c r="F94" s="42"/>
      <c r="G94" s="42"/>
      <c r="H94" s="42"/>
    </row>
    <row r="95" spans="1:8" x14ac:dyDescent="0.3">
      <c r="F95" s="43" t="s">
        <v>15</v>
      </c>
      <c r="G95" s="15" t="str">
        <f>IF((COUNT(C93:C94)&lt;&gt;COUNT(G93:G94)),"", ROUND(SUM(G93:G94),2))</f>
        <v/>
      </c>
      <c r="H95" s="47" t="str">
        <f>IF((COUNT(C93:C94)&lt;&gt;COUNT(G93:G94)),"Neužpildytos visų objektų kainos", "")</f>
        <v>Neužpildytos visų objektų kainos</v>
      </c>
    </row>
    <row r="96" spans="1:8" ht="28.8" x14ac:dyDescent="0.3">
      <c r="D96" s="37" t="s">
        <v>16</v>
      </c>
      <c r="E96" s="9"/>
      <c r="F96" s="43" t="s">
        <v>17</v>
      </c>
      <c r="G96" s="15" t="str">
        <f>IF(OR(G95="",E96=""),"", ROUND(PRODUCT(E96,G95)/100,2))</f>
        <v/>
      </c>
      <c r="H96" s="47" t="str">
        <f>IF(E96="", "Nurodykite taikomą PVM dydį", "")</f>
        <v>Nurodykite taikomą PVM dydį</v>
      </c>
    </row>
    <row r="97" spans="1:8" x14ac:dyDescent="0.3">
      <c r="F97" s="43" t="s">
        <v>18</v>
      </c>
      <c r="G97" s="15">
        <f>IF(ISBLANK(G96), "", ROUND(SUM(G95:G96),2))</f>
        <v>0</v>
      </c>
    </row>
    <row r="101" spans="1:8" x14ac:dyDescent="0.3">
      <c r="A101" s="6" t="s">
        <v>49</v>
      </c>
      <c r="B101" s="6" t="s">
        <v>50</v>
      </c>
    </row>
    <row r="103" spans="1:8" x14ac:dyDescent="0.3">
      <c r="A103" s="6" t="s">
        <v>2</v>
      </c>
    </row>
    <row r="104" spans="1:8" s="4" customFormat="1" ht="43.2" x14ac:dyDescent="0.3">
      <c r="A104" s="13" t="s">
        <v>3</v>
      </c>
      <c r="B104" s="13" t="s">
        <v>4</v>
      </c>
      <c r="C104" s="13" t="s">
        <v>5</v>
      </c>
      <c r="D104" s="13" t="s">
        <v>6</v>
      </c>
      <c r="E104" s="13" t="s">
        <v>7</v>
      </c>
      <c r="F104" s="13" t="s">
        <v>8</v>
      </c>
      <c r="G104" s="13" t="s">
        <v>9</v>
      </c>
      <c r="H104" s="13" t="s">
        <v>10</v>
      </c>
    </row>
    <row r="105" spans="1:8" ht="21.6" customHeight="1" x14ac:dyDescent="0.3">
      <c r="A105" s="10" t="s">
        <v>51</v>
      </c>
      <c r="B105" s="11" t="s">
        <v>52</v>
      </c>
      <c r="C105" s="7"/>
      <c r="D105" s="36"/>
      <c r="E105" s="42"/>
      <c r="F105" s="42"/>
      <c r="G105" s="42"/>
      <c r="H105" s="42"/>
    </row>
    <row r="106" spans="1:8" s="5" customFormat="1" ht="23.4" customHeight="1" x14ac:dyDescent="0.3">
      <c r="A106" s="10" t="s">
        <v>53</v>
      </c>
      <c r="B106" s="16" t="s">
        <v>52</v>
      </c>
      <c r="C106" s="10">
        <v>4</v>
      </c>
      <c r="D106" s="13" t="s">
        <v>214</v>
      </c>
      <c r="E106" s="14"/>
      <c r="F106" s="14"/>
      <c r="G106" s="8" t="str">
        <f>IF(ISBLANK(E106),"", PRODUCT(C106,E106))</f>
        <v/>
      </c>
      <c r="H106" s="9"/>
    </row>
    <row r="107" spans="1:8" ht="52.2" customHeight="1" x14ac:dyDescent="0.3">
      <c r="A107" s="8" t="s">
        <v>54</v>
      </c>
      <c r="B107" s="20" t="s">
        <v>235</v>
      </c>
      <c r="C107" s="7"/>
      <c r="D107" s="36"/>
      <c r="E107" s="42"/>
      <c r="F107" s="42"/>
      <c r="G107" s="42"/>
      <c r="H107" s="42"/>
    </row>
    <row r="108" spans="1:8" x14ac:dyDescent="0.3">
      <c r="F108" s="43" t="s">
        <v>15</v>
      </c>
      <c r="G108" s="15" t="str">
        <f>IF((COUNT(C106:C107)&lt;&gt;COUNT(G106:G107)),"", ROUND(SUM(G106:G107),2))</f>
        <v/>
      </c>
      <c r="H108" s="47" t="str">
        <f>IF((COUNT(C106:C107)&lt;&gt;COUNT(G106:G107)),"Neužpildytos visų objektų kainos", "")</f>
        <v>Neužpildytos visų objektų kainos</v>
      </c>
    </row>
    <row r="109" spans="1:8" ht="28.8" x14ac:dyDescent="0.3">
      <c r="D109" s="37" t="s">
        <v>16</v>
      </c>
      <c r="E109" s="9"/>
      <c r="F109" s="43" t="s">
        <v>17</v>
      </c>
      <c r="G109" s="15" t="str">
        <f>IF(OR(G108="",E109=""),"", ROUND(PRODUCT(E109,G108)/100,2))</f>
        <v/>
      </c>
      <c r="H109" s="47" t="str">
        <f>IF(E109="", "Nurodykite taikomą PVM dydį", "")</f>
        <v>Nurodykite taikomą PVM dydį</v>
      </c>
    </row>
    <row r="110" spans="1:8" x14ac:dyDescent="0.3">
      <c r="F110" s="43" t="s">
        <v>18</v>
      </c>
      <c r="G110" s="15">
        <f>IF(ISBLANK(G109), "", ROUND(SUM(G108:G109),2))</f>
        <v>0</v>
      </c>
    </row>
    <row r="114" spans="1:8" x14ac:dyDescent="0.3">
      <c r="A114" s="6" t="s">
        <v>55</v>
      </c>
      <c r="B114" s="6" t="s">
        <v>56</v>
      </c>
    </row>
    <row r="116" spans="1:8" x14ac:dyDescent="0.3">
      <c r="A116" s="6" t="s">
        <v>2</v>
      </c>
    </row>
    <row r="117" spans="1:8" s="4" customFormat="1" ht="43.2" x14ac:dyDescent="0.3">
      <c r="A117" s="13" t="s">
        <v>3</v>
      </c>
      <c r="B117" s="13" t="s">
        <v>4</v>
      </c>
      <c r="C117" s="13" t="s">
        <v>5</v>
      </c>
      <c r="D117" s="13" t="s">
        <v>6</v>
      </c>
      <c r="E117" s="13" t="s">
        <v>7</v>
      </c>
      <c r="F117" s="13" t="s">
        <v>8</v>
      </c>
      <c r="G117" s="13" t="s">
        <v>9</v>
      </c>
      <c r="H117" s="13" t="s">
        <v>10</v>
      </c>
    </row>
    <row r="118" spans="1:8" ht="24.6" customHeight="1" x14ac:dyDescent="0.3">
      <c r="A118" s="10" t="s">
        <v>57</v>
      </c>
      <c r="B118" s="11" t="s">
        <v>58</v>
      </c>
      <c r="C118" s="7"/>
      <c r="D118" s="36"/>
      <c r="E118" s="42"/>
      <c r="F118" s="42"/>
      <c r="G118" s="42"/>
      <c r="H118" s="42"/>
    </row>
    <row r="119" spans="1:8" s="5" customFormat="1" ht="24.6" customHeight="1" x14ac:dyDescent="0.3">
      <c r="A119" s="10" t="s">
        <v>59</v>
      </c>
      <c r="B119" s="16" t="s">
        <v>58</v>
      </c>
      <c r="C119" s="10">
        <v>10</v>
      </c>
      <c r="D119" s="13" t="s">
        <v>214</v>
      </c>
      <c r="E119" s="14"/>
      <c r="F119" s="14"/>
      <c r="G119" s="8" t="str">
        <f>IF(ISBLANK(E119),"", PRODUCT(C119,E119))</f>
        <v/>
      </c>
      <c r="H119" s="9"/>
    </row>
    <row r="120" spans="1:8" ht="68.400000000000006" customHeight="1" x14ac:dyDescent="0.3">
      <c r="A120" s="8" t="s">
        <v>60</v>
      </c>
      <c r="B120" s="20" t="s">
        <v>236</v>
      </c>
      <c r="C120" s="7"/>
      <c r="D120" s="36"/>
      <c r="E120" s="42"/>
      <c r="F120" s="42"/>
      <c r="G120" s="42"/>
      <c r="H120" s="42"/>
    </row>
    <row r="121" spans="1:8" x14ac:dyDescent="0.3">
      <c r="F121" s="43" t="s">
        <v>15</v>
      </c>
      <c r="G121" s="15" t="str">
        <f>IF((COUNT(C119:C120)&lt;&gt;COUNT(G119:G120)),"", ROUND(SUM(G119:G120),2))</f>
        <v/>
      </c>
      <c r="H121" s="47" t="str">
        <f>IF((COUNT(C119:C120)&lt;&gt;COUNT(G119:G120)),"Neužpildytos visų objektų kainos", "")</f>
        <v>Neužpildytos visų objektų kainos</v>
      </c>
    </row>
    <row r="122" spans="1:8" ht="28.8" x14ac:dyDescent="0.3">
      <c r="D122" s="37" t="s">
        <v>16</v>
      </c>
      <c r="E122" s="9"/>
      <c r="F122" s="43" t="s">
        <v>17</v>
      </c>
      <c r="G122" s="15" t="str">
        <f>IF(OR(G121="",E122=""),"", ROUND(PRODUCT(E122,G121)/100,2))</f>
        <v/>
      </c>
      <c r="H122" s="47" t="str">
        <f>IF(E122="", "Nurodykite taikomą PVM dydį", "")</f>
        <v>Nurodykite taikomą PVM dydį</v>
      </c>
    </row>
    <row r="123" spans="1:8" x14ac:dyDescent="0.3">
      <c r="F123" s="43" t="s">
        <v>18</v>
      </c>
      <c r="G123" s="15">
        <f>IF(ISBLANK(G122), "", ROUND(SUM(G121:G122),2))</f>
        <v>0</v>
      </c>
    </row>
    <row r="127" spans="1:8" x14ac:dyDescent="0.3">
      <c r="A127" s="6" t="s">
        <v>61</v>
      </c>
      <c r="B127" s="6" t="s">
        <v>62</v>
      </c>
    </row>
    <row r="129" spans="1:8" x14ac:dyDescent="0.3">
      <c r="A129" s="6" t="s">
        <v>2</v>
      </c>
    </row>
    <row r="130" spans="1:8" s="4" customFormat="1" ht="43.2" x14ac:dyDescent="0.3">
      <c r="A130" s="13" t="s">
        <v>3</v>
      </c>
      <c r="B130" s="13" t="s">
        <v>4</v>
      </c>
      <c r="C130" s="13" t="s">
        <v>5</v>
      </c>
      <c r="D130" s="13" t="s">
        <v>6</v>
      </c>
      <c r="E130" s="13" t="s">
        <v>7</v>
      </c>
      <c r="F130" s="13" t="s">
        <v>8</v>
      </c>
      <c r="G130" s="13" t="s">
        <v>9</v>
      </c>
      <c r="H130" s="13" t="s">
        <v>10</v>
      </c>
    </row>
    <row r="131" spans="1:8" ht="21.6" customHeight="1" x14ac:dyDescent="0.3">
      <c r="A131" s="10" t="s">
        <v>63</v>
      </c>
      <c r="B131" s="11" t="s">
        <v>64</v>
      </c>
      <c r="C131" s="7"/>
      <c r="D131" s="36"/>
      <c r="E131" s="42"/>
      <c r="F131" s="42"/>
      <c r="G131" s="42"/>
      <c r="H131" s="42"/>
    </row>
    <row r="132" spans="1:8" s="5" customFormat="1" ht="22.2" customHeight="1" x14ac:dyDescent="0.3">
      <c r="A132" s="10" t="s">
        <v>65</v>
      </c>
      <c r="B132" s="16" t="s">
        <v>64</v>
      </c>
      <c r="C132" s="10">
        <v>8</v>
      </c>
      <c r="D132" s="13" t="s">
        <v>214</v>
      </c>
      <c r="E132" s="14"/>
      <c r="F132" s="14"/>
      <c r="G132" s="8" t="str">
        <f>IF(ISBLANK(E132),"", PRODUCT(C132,E132))</f>
        <v/>
      </c>
      <c r="H132" s="9"/>
    </row>
    <row r="133" spans="1:8" ht="66" customHeight="1" x14ac:dyDescent="0.3">
      <c r="A133" s="8" t="s">
        <v>66</v>
      </c>
      <c r="B133" s="20" t="s">
        <v>237</v>
      </c>
      <c r="C133" s="7"/>
      <c r="D133" s="36"/>
      <c r="E133" s="42"/>
      <c r="F133" s="42"/>
      <c r="G133" s="42"/>
      <c r="H133" s="42"/>
    </row>
    <row r="134" spans="1:8" x14ac:dyDescent="0.3">
      <c r="F134" s="43" t="s">
        <v>15</v>
      </c>
      <c r="G134" s="15" t="str">
        <f>IF((COUNT(C132:C133)&lt;&gt;COUNT(G132:G133)),"", ROUND(SUM(G132:G133),2))</f>
        <v/>
      </c>
      <c r="H134" s="47" t="str">
        <f>IF((COUNT(C132:C133)&lt;&gt;COUNT(G132:G133)),"Neužpildytos visų objektų kainos", "")</f>
        <v>Neužpildytos visų objektų kainos</v>
      </c>
    </row>
    <row r="135" spans="1:8" ht="28.8" x14ac:dyDescent="0.3">
      <c r="D135" s="37" t="s">
        <v>16</v>
      </c>
      <c r="E135" s="9"/>
      <c r="F135" s="43" t="s">
        <v>17</v>
      </c>
      <c r="G135" s="15" t="str">
        <f>IF(OR(G134="",E135=""),"", ROUND(PRODUCT(E135,G134)/100,2))</f>
        <v/>
      </c>
      <c r="H135" s="47" t="str">
        <f>IF(E135="", "Nurodykite taikomą PVM dydį", "")</f>
        <v>Nurodykite taikomą PVM dydį</v>
      </c>
    </row>
    <row r="136" spans="1:8" x14ac:dyDescent="0.3">
      <c r="F136" s="43" t="s">
        <v>18</v>
      </c>
      <c r="G136" s="15">
        <f>IF(ISBLANK(G135), "", ROUND(SUM(G134:G135),2))</f>
        <v>0</v>
      </c>
    </row>
    <row r="140" spans="1:8" x14ac:dyDescent="0.3">
      <c r="A140" s="6" t="s">
        <v>67</v>
      </c>
      <c r="B140" s="6" t="s">
        <v>68</v>
      </c>
    </row>
    <row r="142" spans="1:8" x14ac:dyDescent="0.3">
      <c r="A142" s="6" t="s">
        <v>2</v>
      </c>
    </row>
    <row r="143" spans="1:8" s="4" customFormat="1" ht="43.2" x14ac:dyDescent="0.3">
      <c r="A143" s="13" t="s">
        <v>3</v>
      </c>
      <c r="B143" s="13" t="s">
        <v>4</v>
      </c>
      <c r="C143" s="13" t="s">
        <v>5</v>
      </c>
      <c r="D143" s="13" t="s">
        <v>6</v>
      </c>
      <c r="E143" s="13" t="s">
        <v>7</v>
      </c>
      <c r="F143" s="13" t="s">
        <v>8</v>
      </c>
      <c r="G143" s="13" t="s">
        <v>9</v>
      </c>
      <c r="H143" s="13" t="s">
        <v>10</v>
      </c>
    </row>
    <row r="144" spans="1:8" ht="22.8" customHeight="1" x14ac:dyDescent="0.3">
      <c r="A144" s="10" t="s">
        <v>69</v>
      </c>
      <c r="B144" s="11" t="s">
        <v>70</v>
      </c>
      <c r="C144" s="7"/>
      <c r="D144" s="36"/>
      <c r="E144" s="42"/>
      <c r="F144" s="42"/>
      <c r="G144" s="42"/>
      <c r="H144" s="42"/>
    </row>
    <row r="145" spans="1:8" s="5" customFormat="1" ht="24.6" customHeight="1" x14ac:dyDescent="0.3">
      <c r="A145" s="10" t="s">
        <v>71</v>
      </c>
      <c r="B145" s="16" t="s">
        <v>70</v>
      </c>
      <c r="C145" s="10">
        <v>8</v>
      </c>
      <c r="D145" s="13" t="s">
        <v>214</v>
      </c>
      <c r="E145" s="14"/>
      <c r="F145" s="14"/>
      <c r="G145" s="8" t="str">
        <f>IF(ISBLANK(E145),"", PRODUCT(C145,E145))</f>
        <v/>
      </c>
      <c r="H145" s="9"/>
    </row>
    <row r="146" spans="1:8" ht="55.8" customHeight="1" x14ac:dyDescent="0.3">
      <c r="A146" s="8" t="s">
        <v>72</v>
      </c>
      <c r="B146" s="20" t="s">
        <v>238</v>
      </c>
      <c r="C146" s="7"/>
      <c r="D146" s="36"/>
      <c r="E146" s="42"/>
      <c r="F146" s="42"/>
      <c r="G146" s="42"/>
      <c r="H146" s="42"/>
    </row>
    <row r="147" spans="1:8" x14ac:dyDescent="0.3">
      <c r="F147" s="43" t="s">
        <v>15</v>
      </c>
      <c r="G147" s="15" t="str">
        <f>IF((COUNT(C145:C146)&lt;&gt;COUNT(G145:G146)),"", ROUND(SUM(G145:G146),2))</f>
        <v/>
      </c>
      <c r="H147" s="47" t="str">
        <f>IF((COUNT(C145:C146)&lt;&gt;COUNT(G145:G146)),"Neužpildytos visų objektų kainos", "")</f>
        <v>Neužpildytos visų objektų kainos</v>
      </c>
    </row>
    <row r="148" spans="1:8" ht="28.8" x14ac:dyDescent="0.3">
      <c r="D148" s="37" t="s">
        <v>16</v>
      </c>
      <c r="E148" s="9"/>
      <c r="F148" s="43" t="s">
        <v>17</v>
      </c>
      <c r="G148" s="15" t="str">
        <f>IF(OR(G147="",E148=""),"", ROUND(PRODUCT(E148,G147)/100,2))</f>
        <v/>
      </c>
      <c r="H148" s="47" t="str">
        <f>IF(E148="", "Nurodykite taikomą PVM dydį", "")</f>
        <v>Nurodykite taikomą PVM dydį</v>
      </c>
    </row>
    <row r="149" spans="1:8" x14ac:dyDescent="0.3">
      <c r="F149" s="43" t="s">
        <v>18</v>
      </c>
      <c r="G149" s="15">
        <f>IF(ISBLANK(G148), "", ROUND(SUM(G147:G148),2))</f>
        <v>0</v>
      </c>
    </row>
    <row r="153" spans="1:8" x14ac:dyDescent="0.3">
      <c r="A153" s="6" t="s">
        <v>73</v>
      </c>
      <c r="B153" s="6" t="s">
        <v>74</v>
      </c>
    </row>
    <row r="155" spans="1:8" x14ac:dyDescent="0.3">
      <c r="A155" s="6" t="s">
        <v>2</v>
      </c>
    </row>
    <row r="156" spans="1:8" s="4" customFormat="1" ht="43.2" x14ac:dyDescent="0.3">
      <c r="A156" s="13" t="s">
        <v>3</v>
      </c>
      <c r="B156" s="13" t="s">
        <v>4</v>
      </c>
      <c r="C156" s="13" t="s">
        <v>5</v>
      </c>
      <c r="D156" s="13" t="s">
        <v>6</v>
      </c>
      <c r="E156" s="13" t="s">
        <v>7</v>
      </c>
      <c r="F156" s="13" t="s">
        <v>8</v>
      </c>
      <c r="G156" s="13" t="s">
        <v>9</v>
      </c>
      <c r="H156" s="13" t="s">
        <v>10</v>
      </c>
    </row>
    <row r="157" spans="1:8" ht="33" customHeight="1" x14ac:dyDescent="0.3">
      <c r="A157" s="10" t="s">
        <v>75</v>
      </c>
      <c r="B157" s="12" t="s">
        <v>76</v>
      </c>
      <c r="C157" s="7"/>
      <c r="D157" s="36"/>
      <c r="E157" s="42"/>
      <c r="F157" s="42"/>
      <c r="G157" s="42"/>
      <c r="H157" s="42"/>
    </row>
    <row r="158" spans="1:8" s="5" customFormat="1" ht="34.200000000000003" customHeight="1" x14ac:dyDescent="0.3">
      <c r="A158" s="10" t="s">
        <v>77</v>
      </c>
      <c r="B158" s="19" t="s">
        <v>76</v>
      </c>
      <c r="C158" s="10">
        <v>4</v>
      </c>
      <c r="D158" s="13" t="s">
        <v>217</v>
      </c>
      <c r="E158" s="14"/>
      <c r="F158" s="14"/>
      <c r="G158" s="8" t="str">
        <f>IF(ISBLANK(E158),"", PRODUCT(C158,E158))</f>
        <v/>
      </c>
      <c r="H158" s="9"/>
    </row>
    <row r="159" spans="1:8" ht="30.6" customHeight="1" x14ac:dyDescent="0.3">
      <c r="A159" s="8" t="s">
        <v>78</v>
      </c>
      <c r="B159" s="20" t="s">
        <v>239</v>
      </c>
      <c r="C159" s="7"/>
      <c r="D159" s="36"/>
      <c r="E159" s="42"/>
      <c r="F159" s="42"/>
      <c r="G159" s="42"/>
      <c r="H159" s="42"/>
    </row>
    <row r="160" spans="1:8" x14ac:dyDescent="0.3">
      <c r="F160" s="43" t="s">
        <v>15</v>
      </c>
      <c r="G160" s="15" t="str">
        <f>IF((COUNT(C158:C159)&lt;&gt;COUNT(G158:G159)),"", ROUND(SUM(G158:G159),2))</f>
        <v/>
      </c>
      <c r="H160" s="47" t="str">
        <f>IF((COUNT(C158:C159)&lt;&gt;COUNT(G158:G159)),"Neužpildytos visų objektų kainos", "")</f>
        <v>Neužpildytos visų objektų kainos</v>
      </c>
    </row>
    <row r="161" spans="1:8" ht="28.8" x14ac:dyDescent="0.3">
      <c r="D161" s="37" t="s">
        <v>16</v>
      </c>
      <c r="E161" s="9"/>
      <c r="F161" s="43" t="s">
        <v>17</v>
      </c>
      <c r="G161" s="15" t="str">
        <f>IF(OR(G160="",E161=""),"", ROUND(PRODUCT(E161,G160)/100,2))</f>
        <v/>
      </c>
      <c r="H161" s="47" t="str">
        <f>IF(E161="", "Nurodykite taikomą PVM dydį", "")</f>
        <v>Nurodykite taikomą PVM dydį</v>
      </c>
    </row>
    <row r="162" spans="1:8" x14ac:dyDescent="0.3">
      <c r="F162" s="43" t="s">
        <v>18</v>
      </c>
      <c r="G162" s="15">
        <f>IF(ISBLANK(G161), "", ROUND(SUM(G160:G161),2))</f>
        <v>0</v>
      </c>
    </row>
    <row r="166" spans="1:8" x14ac:dyDescent="0.3">
      <c r="A166" s="6" t="s">
        <v>79</v>
      </c>
      <c r="B166" s="6" t="s">
        <v>218</v>
      </c>
    </row>
    <row r="168" spans="1:8" x14ac:dyDescent="0.3">
      <c r="A168" s="6" t="s">
        <v>2</v>
      </c>
    </row>
    <row r="169" spans="1:8" s="4" customFormat="1" ht="43.2" x14ac:dyDescent="0.3">
      <c r="A169" s="13" t="s">
        <v>3</v>
      </c>
      <c r="B169" s="13" t="s">
        <v>4</v>
      </c>
      <c r="C169" s="13" t="s">
        <v>5</v>
      </c>
      <c r="D169" s="13" t="s">
        <v>6</v>
      </c>
      <c r="E169" s="13" t="s">
        <v>7</v>
      </c>
      <c r="F169" s="13" t="s">
        <v>8</v>
      </c>
      <c r="G169" s="13" t="s">
        <v>9</v>
      </c>
      <c r="H169" s="13" t="s">
        <v>10</v>
      </c>
    </row>
    <row r="170" spans="1:8" ht="21" customHeight="1" x14ac:dyDescent="0.3">
      <c r="A170" s="10" t="s">
        <v>80</v>
      </c>
      <c r="B170" s="12" t="s">
        <v>81</v>
      </c>
      <c r="C170" s="7"/>
      <c r="D170" s="36"/>
      <c r="E170" s="42"/>
      <c r="F170" s="42"/>
      <c r="G170" s="42"/>
      <c r="H170" s="42"/>
    </row>
    <row r="171" spans="1:8" s="2" customFormat="1" ht="22.8" customHeight="1" x14ac:dyDescent="0.3">
      <c r="A171" s="10" t="s">
        <v>82</v>
      </c>
      <c r="B171" s="12" t="s">
        <v>83</v>
      </c>
      <c r="C171" s="10">
        <v>24</v>
      </c>
      <c r="D171" s="13" t="s">
        <v>215</v>
      </c>
      <c r="E171" s="18"/>
      <c r="F171" s="18"/>
      <c r="G171" s="46" t="str">
        <f>IF(ISBLANK(E171),"", PRODUCT(C171,E171))</f>
        <v/>
      </c>
      <c r="H171" s="17"/>
    </row>
    <row r="172" spans="1:8" ht="26.4" customHeight="1" x14ac:dyDescent="0.3">
      <c r="A172" s="8" t="s">
        <v>84</v>
      </c>
      <c r="B172" s="20" t="s">
        <v>240</v>
      </c>
      <c r="C172" s="8"/>
      <c r="D172" s="38"/>
      <c r="E172" s="44"/>
      <c r="F172" s="44"/>
      <c r="G172" s="44"/>
      <c r="H172" s="42"/>
    </row>
    <row r="173" spans="1:8" s="2" customFormat="1" ht="21.6" customHeight="1" x14ac:dyDescent="0.3">
      <c r="A173" s="10" t="s">
        <v>85</v>
      </c>
      <c r="B173" s="12" t="s">
        <v>86</v>
      </c>
      <c r="C173" s="10">
        <v>24</v>
      </c>
      <c r="D173" s="13" t="s">
        <v>215</v>
      </c>
      <c r="E173" s="18"/>
      <c r="F173" s="18"/>
      <c r="G173" s="46" t="str">
        <f>IF(ISBLANK(E173),"", PRODUCT(C173,E173))</f>
        <v/>
      </c>
      <c r="H173" s="17"/>
    </row>
    <row r="174" spans="1:8" ht="37.799999999999997" customHeight="1" x14ac:dyDescent="0.3">
      <c r="A174" s="8" t="s">
        <v>87</v>
      </c>
      <c r="B174" s="20" t="s">
        <v>241</v>
      </c>
      <c r="C174" s="7"/>
      <c r="D174" s="36"/>
      <c r="E174" s="44"/>
      <c r="F174" s="44"/>
      <c r="G174" s="44"/>
      <c r="H174" s="42"/>
    </row>
    <row r="175" spans="1:8" s="2" customFormat="1" ht="22.8" customHeight="1" x14ac:dyDescent="0.3">
      <c r="A175" s="10" t="s">
        <v>88</v>
      </c>
      <c r="B175" s="12" t="s">
        <v>89</v>
      </c>
      <c r="C175" s="10">
        <v>24</v>
      </c>
      <c r="D175" s="13" t="s">
        <v>215</v>
      </c>
      <c r="E175" s="18"/>
      <c r="F175" s="18"/>
      <c r="G175" s="46" t="str">
        <f>IF(ISBLANK(E175),"", PRODUCT(C175,E175))</f>
        <v/>
      </c>
      <c r="H175" s="17"/>
    </row>
    <row r="176" spans="1:8" ht="28.8" customHeight="1" x14ac:dyDescent="0.3">
      <c r="A176" s="8" t="s">
        <v>90</v>
      </c>
      <c r="B176" s="20" t="s">
        <v>242</v>
      </c>
      <c r="C176" s="7"/>
      <c r="D176" s="36"/>
      <c r="E176" s="44"/>
      <c r="F176" s="44"/>
      <c r="G176" s="44"/>
      <c r="H176" s="42"/>
    </row>
    <row r="177" spans="1:8" x14ac:dyDescent="0.3">
      <c r="F177" s="43" t="s">
        <v>15</v>
      </c>
      <c r="G177" s="15" t="str">
        <f>IF((COUNT(C171:C176)&lt;&gt;COUNT(G171:G176)),"", ROUND(SUM(G171:G176),2))</f>
        <v/>
      </c>
      <c r="H177" s="47" t="str">
        <f>IF((COUNT(C171:C176)&lt;&gt;COUNT(G171:G176)),"Neužpildytos visų objektų kainos", "")</f>
        <v>Neužpildytos visų objektų kainos</v>
      </c>
    </row>
    <row r="178" spans="1:8" ht="28.8" x14ac:dyDescent="0.3">
      <c r="D178" s="37" t="s">
        <v>16</v>
      </c>
      <c r="E178" s="9"/>
      <c r="F178" s="43" t="s">
        <v>17</v>
      </c>
      <c r="G178" s="15" t="str">
        <f>IF(OR(G177="",E178=""),"", ROUND(PRODUCT(E178,G177)/100,2))</f>
        <v/>
      </c>
      <c r="H178" s="47" t="str">
        <f>IF(E178="", "Nurodykite taikomą PVM dydį", "")</f>
        <v>Nurodykite taikomą PVM dydį</v>
      </c>
    </row>
    <row r="179" spans="1:8" x14ac:dyDescent="0.3">
      <c r="F179" s="43" t="s">
        <v>18</v>
      </c>
      <c r="G179" s="15">
        <f>IF(ISBLANK(G178), "", ROUND(SUM(G177:G178),2))</f>
        <v>0</v>
      </c>
    </row>
    <row r="183" spans="1:8" x14ac:dyDescent="0.3">
      <c r="A183" s="6" t="s">
        <v>91</v>
      </c>
      <c r="B183" s="6" t="s">
        <v>92</v>
      </c>
    </row>
    <row r="185" spans="1:8" x14ac:dyDescent="0.3">
      <c r="A185" s="6" t="s">
        <v>2</v>
      </c>
    </row>
    <row r="186" spans="1:8" s="4" customFormat="1" ht="43.2" x14ac:dyDescent="0.3">
      <c r="A186" s="13" t="s">
        <v>3</v>
      </c>
      <c r="B186" s="13" t="s">
        <v>4</v>
      </c>
      <c r="C186" s="13" t="s">
        <v>5</v>
      </c>
      <c r="D186" s="13" t="s">
        <v>6</v>
      </c>
      <c r="E186" s="13" t="s">
        <v>7</v>
      </c>
      <c r="F186" s="13" t="s">
        <v>8</v>
      </c>
      <c r="G186" s="13" t="s">
        <v>9</v>
      </c>
      <c r="H186" s="13" t="s">
        <v>10</v>
      </c>
    </row>
    <row r="187" spans="1:8" ht="19.8" customHeight="1" x14ac:dyDescent="0.3">
      <c r="A187" s="10" t="s">
        <v>93</v>
      </c>
      <c r="B187" s="12" t="s">
        <v>94</v>
      </c>
      <c r="C187" s="7"/>
      <c r="D187" s="36"/>
      <c r="E187" s="42"/>
      <c r="F187" s="42"/>
      <c r="G187" s="42"/>
      <c r="H187" s="42"/>
    </row>
    <row r="188" spans="1:8" s="5" customFormat="1" ht="20.399999999999999" customHeight="1" x14ac:dyDescent="0.3">
      <c r="A188" s="10" t="s">
        <v>95</v>
      </c>
      <c r="B188" s="16" t="s">
        <v>94</v>
      </c>
      <c r="C188" s="10">
        <v>2</v>
      </c>
      <c r="D188" s="13" t="s">
        <v>215</v>
      </c>
      <c r="E188" s="14"/>
      <c r="F188" s="14"/>
      <c r="G188" s="8" t="str">
        <f>IF(ISBLANK(E188),"", PRODUCT(C188,E188))</f>
        <v/>
      </c>
      <c r="H188" s="9"/>
    </row>
    <row r="189" spans="1:8" ht="40.799999999999997" customHeight="1" x14ac:dyDescent="0.3">
      <c r="A189" s="8" t="s">
        <v>96</v>
      </c>
      <c r="B189" s="20" t="s">
        <v>243</v>
      </c>
      <c r="C189" s="7"/>
      <c r="D189" s="36"/>
      <c r="E189" s="42"/>
      <c r="F189" s="42"/>
      <c r="G189" s="42"/>
      <c r="H189" s="42"/>
    </row>
    <row r="190" spans="1:8" x14ac:dyDescent="0.3">
      <c r="F190" s="43" t="s">
        <v>15</v>
      </c>
      <c r="G190" s="15" t="str">
        <f>IF((COUNT(C188:C189)&lt;&gt;COUNT(G188:G189)),"", ROUND(SUM(G188:G189),2))</f>
        <v/>
      </c>
      <c r="H190" s="47" t="str">
        <f>IF((COUNT(C188:C189)&lt;&gt;COUNT(G188:G189)),"Neužpildytos visų objektų kainos", "")</f>
        <v>Neužpildytos visų objektų kainos</v>
      </c>
    </row>
    <row r="191" spans="1:8" ht="28.8" x14ac:dyDescent="0.3">
      <c r="D191" s="37" t="s">
        <v>16</v>
      </c>
      <c r="E191" s="9"/>
      <c r="F191" s="43" t="s">
        <v>17</v>
      </c>
      <c r="G191" s="15" t="str">
        <f>IF(OR(G190="",E191=""),"", ROUND(PRODUCT(E191,G190)/100,2))</f>
        <v/>
      </c>
      <c r="H191" s="47" t="str">
        <f>IF(E191="", "Nurodykite taikomą PVM dydį", "")</f>
        <v>Nurodykite taikomą PVM dydį</v>
      </c>
    </row>
    <row r="192" spans="1:8" x14ac:dyDescent="0.3">
      <c r="F192" s="43" t="s">
        <v>18</v>
      </c>
      <c r="G192" s="15">
        <f>IF(ISBLANK(G191), "", ROUND(SUM(G190:G191),2))</f>
        <v>0</v>
      </c>
    </row>
    <row r="196" spans="1:8" x14ac:dyDescent="0.3">
      <c r="A196" s="6" t="s">
        <v>97</v>
      </c>
      <c r="B196" s="6" t="s">
        <v>219</v>
      </c>
    </row>
    <row r="198" spans="1:8" x14ac:dyDescent="0.3">
      <c r="A198" s="6" t="s">
        <v>2</v>
      </c>
    </row>
    <row r="199" spans="1:8" s="4" customFormat="1" ht="43.2" x14ac:dyDescent="0.3">
      <c r="A199" s="13" t="s">
        <v>3</v>
      </c>
      <c r="B199" s="13" t="s">
        <v>4</v>
      </c>
      <c r="C199" s="13" t="s">
        <v>5</v>
      </c>
      <c r="D199" s="13" t="s">
        <v>6</v>
      </c>
      <c r="E199" s="13" t="s">
        <v>7</v>
      </c>
      <c r="F199" s="13" t="s">
        <v>8</v>
      </c>
      <c r="G199" s="13" t="s">
        <v>9</v>
      </c>
      <c r="H199" s="13" t="s">
        <v>10</v>
      </c>
    </row>
    <row r="200" spans="1:8" ht="21.6" customHeight="1" x14ac:dyDescent="0.3">
      <c r="A200" s="10" t="s">
        <v>98</v>
      </c>
      <c r="B200" s="12" t="s">
        <v>99</v>
      </c>
      <c r="C200" s="7"/>
      <c r="D200" s="36"/>
      <c r="E200" s="42"/>
      <c r="F200" s="42"/>
      <c r="G200" s="42"/>
      <c r="H200" s="42"/>
    </row>
    <row r="201" spans="1:8" s="2" customFormat="1" ht="20.399999999999999" customHeight="1" x14ac:dyDescent="0.3">
      <c r="A201" s="10" t="s">
        <v>100</v>
      </c>
      <c r="B201" s="12" t="s">
        <v>101</v>
      </c>
      <c r="C201" s="10">
        <v>96</v>
      </c>
      <c r="D201" s="13" t="s">
        <v>215</v>
      </c>
      <c r="E201" s="18"/>
      <c r="F201" s="18"/>
      <c r="G201" s="46" t="str">
        <f>IF(ISBLANK(E201),"", PRODUCT(C201,E201))</f>
        <v/>
      </c>
      <c r="H201" s="17"/>
    </row>
    <row r="202" spans="1:8" ht="64.8" customHeight="1" x14ac:dyDescent="0.3">
      <c r="A202" s="8" t="s">
        <v>102</v>
      </c>
      <c r="B202" s="20" t="s">
        <v>244</v>
      </c>
      <c r="C202" s="8"/>
      <c r="D202" s="38"/>
      <c r="E202" s="44"/>
      <c r="F202" s="44"/>
      <c r="G202" s="44"/>
      <c r="H202" s="42"/>
    </row>
    <row r="203" spans="1:8" s="2" customFormat="1" ht="24.6" customHeight="1" x14ac:dyDescent="0.3">
      <c r="A203" s="10" t="s">
        <v>103</v>
      </c>
      <c r="B203" s="12" t="s">
        <v>104</v>
      </c>
      <c r="C203" s="10">
        <v>96</v>
      </c>
      <c r="D203" s="13" t="s">
        <v>215</v>
      </c>
      <c r="E203" s="18"/>
      <c r="F203" s="18"/>
      <c r="G203" s="46" t="str">
        <f>IF(ISBLANK(E203),"", PRODUCT(C203,E203))</f>
        <v/>
      </c>
      <c r="H203" s="17"/>
    </row>
    <row r="204" spans="1:8" ht="36" customHeight="1" x14ac:dyDescent="0.3">
      <c r="A204" s="8" t="s">
        <v>105</v>
      </c>
      <c r="B204" s="20" t="s">
        <v>245</v>
      </c>
      <c r="C204" s="7"/>
      <c r="D204" s="36"/>
      <c r="E204" s="44"/>
      <c r="F204" s="44"/>
      <c r="G204" s="44"/>
      <c r="H204" s="42"/>
    </row>
    <row r="205" spans="1:8" s="2" customFormat="1" ht="24" customHeight="1" x14ac:dyDescent="0.3">
      <c r="A205" s="10" t="s">
        <v>106</v>
      </c>
      <c r="B205" s="12" t="s">
        <v>107</v>
      </c>
      <c r="C205" s="10">
        <v>55</v>
      </c>
      <c r="D205" s="13" t="s">
        <v>220</v>
      </c>
      <c r="E205" s="18"/>
      <c r="F205" s="18"/>
      <c r="G205" s="46" t="str">
        <f>IF(ISBLANK(E205),"", PRODUCT(C205,E205))</f>
        <v/>
      </c>
      <c r="H205" s="17"/>
    </row>
    <row r="206" spans="1:8" ht="43.2" customHeight="1" x14ac:dyDescent="0.3">
      <c r="A206" s="8" t="s">
        <v>108</v>
      </c>
      <c r="B206" s="20" t="s">
        <v>246</v>
      </c>
      <c r="C206" s="7"/>
      <c r="D206" s="36"/>
      <c r="E206" s="44"/>
      <c r="F206" s="44"/>
      <c r="G206" s="44"/>
      <c r="H206" s="42"/>
    </row>
    <row r="207" spans="1:8" s="2" customFormat="1" ht="22.8" customHeight="1" x14ac:dyDescent="0.3">
      <c r="A207" s="10" t="s">
        <v>109</v>
      </c>
      <c r="B207" s="12" t="s">
        <v>110</v>
      </c>
      <c r="C207" s="10">
        <v>55</v>
      </c>
      <c r="D207" s="13" t="s">
        <v>220</v>
      </c>
      <c r="E207" s="18"/>
      <c r="F207" s="18"/>
      <c r="G207" s="46" t="str">
        <f>IF(ISBLANK(E207),"", PRODUCT(C207,E207))</f>
        <v/>
      </c>
      <c r="H207" s="17"/>
    </row>
    <row r="208" spans="1:8" ht="39" customHeight="1" x14ac:dyDescent="0.3">
      <c r="A208" s="8" t="s">
        <v>111</v>
      </c>
      <c r="B208" s="20" t="s">
        <v>247</v>
      </c>
      <c r="C208" s="7"/>
      <c r="D208" s="36"/>
      <c r="E208" s="44"/>
      <c r="F208" s="44"/>
      <c r="G208" s="44"/>
      <c r="H208" s="42"/>
    </row>
    <row r="209" spans="1:8" x14ac:dyDescent="0.3">
      <c r="F209" s="43" t="s">
        <v>15</v>
      </c>
      <c r="G209" s="15" t="str">
        <f>IF((COUNT(C201:C208)&lt;&gt;COUNT(G201:G208)),"", ROUND(SUM(G201:G208),2))</f>
        <v/>
      </c>
      <c r="H209" s="47" t="str">
        <f>IF((COUNT(C201:C208)&lt;&gt;COUNT(G201:G208)),"Neužpildytos visų objektų kainos", "")</f>
        <v>Neužpildytos visų objektų kainos</v>
      </c>
    </row>
    <row r="210" spans="1:8" ht="28.8" x14ac:dyDescent="0.3">
      <c r="D210" s="37" t="s">
        <v>16</v>
      </c>
      <c r="E210" s="9"/>
      <c r="F210" s="43" t="s">
        <v>17</v>
      </c>
      <c r="G210" s="15" t="str">
        <f>IF(OR(G209="",E210=""),"", ROUND(PRODUCT(E210,G209)/100,2))</f>
        <v/>
      </c>
      <c r="H210" s="47" t="str">
        <f>IF(E210="", "Nurodykite taikomą PVM dydį", "")</f>
        <v>Nurodykite taikomą PVM dydį</v>
      </c>
    </row>
    <row r="211" spans="1:8" x14ac:dyDescent="0.3">
      <c r="F211" s="43" t="s">
        <v>18</v>
      </c>
      <c r="G211" s="15">
        <f>IF(ISBLANK(G210), "", ROUND(SUM(G209:G210),2))</f>
        <v>0</v>
      </c>
    </row>
    <row r="215" spans="1:8" x14ac:dyDescent="0.3">
      <c r="A215" s="6" t="s">
        <v>112</v>
      </c>
      <c r="B215" s="6" t="s">
        <v>221</v>
      </c>
    </row>
    <row r="217" spans="1:8" x14ac:dyDescent="0.3">
      <c r="A217" s="6" t="s">
        <v>2</v>
      </c>
    </row>
    <row r="218" spans="1:8" s="4" customFormat="1" ht="43.2" x14ac:dyDescent="0.3">
      <c r="A218" s="13" t="s">
        <v>3</v>
      </c>
      <c r="B218" s="13" t="s">
        <v>4</v>
      </c>
      <c r="C218" s="13" t="s">
        <v>5</v>
      </c>
      <c r="D218" s="13" t="s">
        <v>6</v>
      </c>
      <c r="E218" s="13" t="s">
        <v>7</v>
      </c>
      <c r="F218" s="13" t="s">
        <v>8</v>
      </c>
      <c r="G218" s="13" t="s">
        <v>9</v>
      </c>
      <c r="H218" s="13" t="s">
        <v>10</v>
      </c>
    </row>
    <row r="219" spans="1:8" ht="21.6" customHeight="1" x14ac:dyDescent="0.3">
      <c r="A219" s="10" t="s">
        <v>113</v>
      </c>
      <c r="B219" s="12" t="s">
        <v>114</v>
      </c>
      <c r="C219" s="7"/>
      <c r="D219" s="36"/>
      <c r="E219" s="42"/>
      <c r="F219" s="42"/>
      <c r="G219" s="42"/>
      <c r="H219" s="42"/>
    </row>
    <row r="220" spans="1:8" s="2" customFormat="1" ht="23.4" customHeight="1" x14ac:dyDescent="0.3">
      <c r="A220" s="10" t="s">
        <v>115</v>
      </c>
      <c r="B220" s="12" t="s">
        <v>116</v>
      </c>
      <c r="C220" s="10">
        <v>2300</v>
      </c>
      <c r="D220" s="13" t="s">
        <v>215</v>
      </c>
      <c r="E220" s="18"/>
      <c r="F220" s="18"/>
      <c r="G220" s="46" t="str">
        <f>IF(ISBLANK(E220),"", PRODUCT(C220,E220))</f>
        <v/>
      </c>
      <c r="H220" s="17"/>
    </row>
    <row r="221" spans="1:8" ht="28.8" customHeight="1" x14ac:dyDescent="0.3">
      <c r="A221" s="8" t="s">
        <v>117</v>
      </c>
      <c r="B221" s="20" t="s">
        <v>248</v>
      </c>
      <c r="C221" s="8"/>
      <c r="D221" s="38"/>
      <c r="E221" s="44"/>
      <c r="F221" s="44"/>
      <c r="G221" s="44"/>
      <c r="H221" s="42"/>
    </row>
    <row r="222" spans="1:8" s="2" customFormat="1" ht="23.4" customHeight="1" x14ac:dyDescent="0.3">
      <c r="A222" s="10" t="s">
        <v>118</v>
      </c>
      <c r="B222" s="12" t="s">
        <v>119</v>
      </c>
      <c r="C222" s="10">
        <v>2300</v>
      </c>
      <c r="D222" s="13" t="s">
        <v>215</v>
      </c>
      <c r="E222" s="18"/>
      <c r="F222" s="18"/>
      <c r="G222" s="46" t="str">
        <f>IF(ISBLANK(E222),"", PRODUCT(C222,E222))</f>
        <v/>
      </c>
      <c r="H222" s="17"/>
    </row>
    <row r="223" spans="1:8" ht="27" customHeight="1" x14ac:dyDescent="0.3">
      <c r="A223" s="8" t="s">
        <v>120</v>
      </c>
      <c r="B223" s="20" t="s">
        <v>249</v>
      </c>
      <c r="C223" s="7"/>
      <c r="D223" s="36"/>
      <c r="E223" s="44"/>
      <c r="F223" s="44"/>
      <c r="G223" s="44"/>
      <c r="H223" s="42"/>
    </row>
    <row r="224" spans="1:8" s="2" customFormat="1" ht="23.4" customHeight="1" x14ac:dyDescent="0.3">
      <c r="A224" s="10" t="s">
        <v>121</v>
      </c>
      <c r="B224" s="12" t="s">
        <v>122</v>
      </c>
      <c r="C224" s="10">
        <v>3700</v>
      </c>
      <c r="D224" s="13" t="s">
        <v>215</v>
      </c>
      <c r="E224" s="18"/>
      <c r="F224" s="18"/>
      <c r="G224" s="46" t="str">
        <f>IF(ISBLANK(E224),"", PRODUCT(C224,E224))</f>
        <v/>
      </c>
      <c r="H224" s="17"/>
    </row>
    <row r="225" spans="1:8" ht="39.6" customHeight="1" x14ac:dyDescent="0.3">
      <c r="A225" s="8" t="s">
        <v>123</v>
      </c>
      <c r="B225" s="20" t="s">
        <v>250</v>
      </c>
      <c r="C225" s="7"/>
      <c r="D225" s="36"/>
      <c r="E225" s="44"/>
      <c r="F225" s="44"/>
      <c r="G225" s="44"/>
      <c r="H225" s="42"/>
    </row>
    <row r="226" spans="1:8" x14ac:dyDescent="0.3">
      <c r="F226" s="43" t="s">
        <v>15</v>
      </c>
      <c r="G226" s="15" t="str">
        <f>IF((COUNT(C220:C225)&lt;&gt;COUNT(G220:G225)),"", ROUND(SUM(G220:G225),2))</f>
        <v/>
      </c>
      <c r="H226" s="47" t="str">
        <f>IF((COUNT(C220:C225)&lt;&gt;COUNT(G220:G225)),"Neužpildytos visų objektų kainos", "")</f>
        <v>Neužpildytos visų objektų kainos</v>
      </c>
    </row>
    <row r="227" spans="1:8" ht="28.8" x14ac:dyDescent="0.3">
      <c r="D227" s="37" t="s">
        <v>16</v>
      </c>
      <c r="E227" s="9"/>
      <c r="F227" s="43" t="s">
        <v>17</v>
      </c>
      <c r="G227" s="15" t="str">
        <f>IF(OR(G226="",E227=""),"", ROUND(PRODUCT(E227,G226)/100,2))</f>
        <v/>
      </c>
      <c r="H227" s="47" t="str">
        <f>IF(E227="", "Nurodykite taikomą PVM dydį", "")</f>
        <v>Nurodykite taikomą PVM dydį</v>
      </c>
    </row>
    <row r="228" spans="1:8" x14ac:dyDescent="0.3">
      <c r="F228" s="43" t="s">
        <v>18</v>
      </c>
      <c r="G228" s="15">
        <f>IF(ISBLANK(G227), "", ROUND(SUM(G226:G227),2))</f>
        <v>0</v>
      </c>
    </row>
    <row r="232" spans="1:8" x14ac:dyDescent="0.3">
      <c r="A232" s="6" t="s">
        <v>124</v>
      </c>
      <c r="B232" s="6" t="s">
        <v>125</v>
      </c>
    </row>
    <row r="234" spans="1:8" x14ac:dyDescent="0.3">
      <c r="A234" s="6" t="s">
        <v>2</v>
      </c>
    </row>
    <row r="235" spans="1:8" s="4" customFormat="1" ht="43.2" x14ac:dyDescent="0.3">
      <c r="A235" s="13" t="s">
        <v>3</v>
      </c>
      <c r="B235" s="13" t="s">
        <v>4</v>
      </c>
      <c r="C235" s="13" t="s">
        <v>5</v>
      </c>
      <c r="D235" s="13" t="s">
        <v>6</v>
      </c>
      <c r="E235" s="13" t="s">
        <v>7</v>
      </c>
      <c r="F235" s="13" t="s">
        <v>8</v>
      </c>
      <c r="G235" s="13" t="s">
        <v>9</v>
      </c>
      <c r="H235" s="13" t="s">
        <v>10</v>
      </c>
    </row>
    <row r="236" spans="1:8" ht="24" customHeight="1" x14ac:dyDescent="0.3">
      <c r="A236" s="10" t="s">
        <v>126</v>
      </c>
      <c r="B236" s="12" t="s">
        <v>127</v>
      </c>
      <c r="C236" s="7"/>
      <c r="D236" s="36"/>
      <c r="E236" s="42"/>
      <c r="F236" s="42"/>
      <c r="G236" s="42"/>
      <c r="H236" s="42"/>
    </row>
    <row r="237" spans="1:8" s="5" customFormat="1" ht="21.6" customHeight="1" x14ac:dyDescent="0.3">
      <c r="A237" s="10" t="s">
        <v>128</v>
      </c>
      <c r="B237" s="16" t="s">
        <v>129</v>
      </c>
      <c r="C237" s="10">
        <v>172</v>
      </c>
      <c r="D237" s="13" t="s">
        <v>215</v>
      </c>
      <c r="E237" s="14"/>
      <c r="F237" s="14"/>
      <c r="G237" s="8" t="str">
        <f>IF(ISBLANK(E237),"", PRODUCT(C237,E237))</f>
        <v/>
      </c>
      <c r="H237" s="9"/>
    </row>
    <row r="238" spans="1:8" ht="30" customHeight="1" x14ac:dyDescent="0.3">
      <c r="A238" s="8" t="s">
        <v>130</v>
      </c>
      <c r="B238" s="20" t="s">
        <v>251</v>
      </c>
      <c r="C238" s="7"/>
      <c r="D238" s="36"/>
      <c r="E238" s="42"/>
      <c r="F238" s="42"/>
      <c r="G238" s="42"/>
      <c r="H238" s="42"/>
    </row>
    <row r="239" spans="1:8" x14ac:dyDescent="0.3">
      <c r="F239" s="43" t="s">
        <v>15</v>
      </c>
      <c r="G239" s="15" t="str">
        <f>IF((COUNT(C237:C238)&lt;&gt;COUNT(G237:G238)),"", ROUND(SUM(G237:G238),2))</f>
        <v/>
      </c>
      <c r="H239" s="47" t="str">
        <f>IF((COUNT(C237:C238)&lt;&gt;COUNT(G237:G238)),"Neužpildytos visų objektų kainos", "")</f>
        <v>Neužpildytos visų objektų kainos</v>
      </c>
    </row>
    <row r="240" spans="1:8" ht="28.8" x14ac:dyDescent="0.3">
      <c r="D240" s="37" t="s">
        <v>16</v>
      </c>
      <c r="E240" s="9"/>
      <c r="F240" s="43" t="s">
        <v>17</v>
      </c>
      <c r="G240" s="15" t="str">
        <f>IF(OR(G239="",E240=""),"", ROUND(PRODUCT(E240,G239)/100,2))</f>
        <v/>
      </c>
      <c r="H240" s="47" t="str">
        <f>IF(E240="", "Nurodykite taikomą PVM dydį", "")</f>
        <v>Nurodykite taikomą PVM dydį</v>
      </c>
    </row>
    <row r="241" spans="1:8" x14ac:dyDescent="0.3">
      <c r="F241" s="43" t="s">
        <v>18</v>
      </c>
      <c r="G241" s="15">
        <f>IF(ISBLANK(G240), "", ROUND(SUM(G239:G240),2))</f>
        <v>0</v>
      </c>
    </row>
    <row r="245" spans="1:8" x14ac:dyDescent="0.3">
      <c r="A245" s="6" t="s">
        <v>131</v>
      </c>
      <c r="B245" s="21" t="s">
        <v>132</v>
      </c>
    </row>
    <row r="247" spans="1:8" x14ac:dyDescent="0.3">
      <c r="A247" s="6" t="s">
        <v>2</v>
      </c>
    </row>
    <row r="248" spans="1:8" s="4" customFormat="1" ht="43.2" x14ac:dyDescent="0.3">
      <c r="A248" s="13" t="s">
        <v>3</v>
      </c>
      <c r="B248" s="13" t="s">
        <v>4</v>
      </c>
      <c r="C248" s="13" t="s">
        <v>5</v>
      </c>
      <c r="D248" s="13" t="s">
        <v>6</v>
      </c>
      <c r="E248" s="13" t="s">
        <v>7</v>
      </c>
      <c r="F248" s="13" t="s">
        <v>8</v>
      </c>
      <c r="G248" s="13" t="s">
        <v>9</v>
      </c>
      <c r="H248" s="13" t="s">
        <v>10</v>
      </c>
    </row>
    <row r="249" spans="1:8" ht="19.2" customHeight="1" x14ac:dyDescent="0.3">
      <c r="A249" s="10" t="s">
        <v>133</v>
      </c>
      <c r="B249" s="22" t="s">
        <v>134</v>
      </c>
      <c r="C249" s="7"/>
      <c r="D249" s="36"/>
      <c r="E249" s="42"/>
      <c r="F249" s="42"/>
      <c r="G249" s="42"/>
      <c r="H249" s="42"/>
    </row>
    <row r="250" spans="1:8" s="5" customFormat="1" ht="19.2" customHeight="1" x14ac:dyDescent="0.3">
      <c r="A250" s="10" t="s">
        <v>135</v>
      </c>
      <c r="B250" s="23" t="s">
        <v>134</v>
      </c>
      <c r="C250" s="10">
        <v>100</v>
      </c>
      <c r="D250" s="13" t="s">
        <v>215</v>
      </c>
      <c r="E250" s="14"/>
      <c r="F250" s="14"/>
      <c r="G250" s="8" t="str">
        <f>IF(ISBLANK(E250),"", PRODUCT(C250,E250))</f>
        <v/>
      </c>
      <c r="H250" s="9"/>
    </row>
    <row r="251" spans="1:8" ht="88.2" customHeight="1" x14ac:dyDescent="0.3">
      <c r="A251" s="8" t="s">
        <v>136</v>
      </c>
      <c r="B251" s="24" t="s">
        <v>252</v>
      </c>
      <c r="C251" s="7"/>
      <c r="D251" s="36"/>
      <c r="E251" s="42"/>
      <c r="F251" s="42"/>
      <c r="G251" s="42"/>
      <c r="H251" s="42"/>
    </row>
    <row r="252" spans="1:8" x14ac:dyDescent="0.3">
      <c r="F252" s="43" t="s">
        <v>15</v>
      </c>
      <c r="G252" s="15" t="str">
        <f>IF((COUNT(C250:C251)&lt;&gt;COUNT(G250:G251)),"", ROUND(SUM(G250:G251),2))</f>
        <v/>
      </c>
      <c r="H252" s="47" t="str">
        <f>IF((COUNT(C250:C251)&lt;&gt;COUNT(G250:G251)),"Neužpildytos visų objektų kainos", "")</f>
        <v>Neužpildytos visų objektų kainos</v>
      </c>
    </row>
    <row r="253" spans="1:8" ht="28.8" x14ac:dyDescent="0.3">
      <c r="D253" s="37" t="s">
        <v>16</v>
      </c>
      <c r="E253" s="9"/>
      <c r="F253" s="43" t="s">
        <v>17</v>
      </c>
      <c r="G253" s="15" t="str">
        <f>IF(OR(G252="",E253=""),"", ROUND(PRODUCT(E253,G252)/100,2))</f>
        <v/>
      </c>
      <c r="H253" s="47" t="str">
        <f>IF(E253="", "Nurodykite taikomą PVM dydį", "")</f>
        <v>Nurodykite taikomą PVM dydį</v>
      </c>
    </row>
    <row r="254" spans="1:8" x14ac:dyDescent="0.3">
      <c r="F254" s="43" t="s">
        <v>18</v>
      </c>
      <c r="G254" s="15">
        <f>IF(ISBLANK(G253), "", ROUND(SUM(G252:G253),2))</f>
        <v>0</v>
      </c>
    </row>
    <row r="258" spans="1:8" x14ac:dyDescent="0.3">
      <c r="A258" s="6" t="s">
        <v>137</v>
      </c>
      <c r="B258" s="6" t="s">
        <v>138</v>
      </c>
    </row>
    <row r="260" spans="1:8" x14ac:dyDescent="0.3">
      <c r="A260" s="6" t="s">
        <v>2</v>
      </c>
    </row>
    <row r="261" spans="1:8" s="4" customFormat="1" ht="43.2" x14ac:dyDescent="0.3">
      <c r="A261" s="13" t="s">
        <v>3</v>
      </c>
      <c r="B261" s="13" t="s">
        <v>4</v>
      </c>
      <c r="C261" s="13" t="s">
        <v>5</v>
      </c>
      <c r="D261" s="13" t="s">
        <v>6</v>
      </c>
      <c r="E261" s="13" t="s">
        <v>7</v>
      </c>
      <c r="F261" s="13" t="s">
        <v>8</v>
      </c>
      <c r="G261" s="13" t="s">
        <v>9</v>
      </c>
      <c r="H261" s="13" t="s">
        <v>10</v>
      </c>
    </row>
    <row r="262" spans="1:8" ht="22.2" customHeight="1" x14ac:dyDescent="0.3">
      <c r="A262" s="10" t="s">
        <v>139</v>
      </c>
      <c r="B262" s="12" t="s">
        <v>140</v>
      </c>
      <c r="C262" s="7"/>
      <c r="D262" s="36"/>
      <c r="E262" s="42"/>
      <c r="F262" s="42"/>
      <c r="G262" s="42"/>
      <c r="H262" s="42"/>
    </row>
    <row r="263" spans="1:8" s="5" customFormat="1" ht="22.8" customHeight="1" x14ac:dyDescent="0.3">
      <c r="A263" s="10" t="s">
        <v>141</v>
      </c>
      <c r="B263" s="16" t="s">
        <v>142</v>
      </c>
      <c r="C263" s="10">
        <v>12</v>
      </c>
      <c r="D263" s="39" t="s">
        <v>217</v>
      </c>
      <c r="E263" s="14"/>
      <c r="F263" s="14"/>
      <c r="G263" s="8" t="str">
        <f>IF(ISBLANK(E263),"", PRODUCT(C263,E263))</f>
        <v/>
      </c>
      <c r="H263" s="9"/>
    </row>
    <row r="264" spans="1:8" ht="55.8" customHeight="1" x14ac:dyDescent="0.3">
      <c r="A264" s="8" t="s">
        <v>143</v>
      </c>
      <c r="B264" s="20" t="s">
        <v>253</v>
      </c>
      <c r="C264" s="7"/>
      <c r="D264" s="36"/>
      <c r="E264" s="42"/>
      <c r="F264" s="42"/>
      <c r="G264" s="42"/>
      <c r="H264" s="42"/>
    </row>
    <row r="265" spans="1:8" x14ac:dyDescent="0.3">
      <c r="F265" s="43" t="s">
        <v>15</v>
      </c>
      <c r="G265" s="15" t="str">
        <f>IF((COUNT(C263:C264)&lt;&gt;COUNT(G263:G264)),"", ROUND(SUM(G263:G264),2))</f>
        <v/>
      </c>
      <c r="H265" s="47" t="str">
        <f>IF((COUNT(C263:C264)&lt;&gt;COUNT(G263:G264)),"Neužpildytos visų objektų kainos", "")</f>
        <v>Neužpildytos visų objektų kainos</v>
      </c>
    </row>
    <row r="266" spans="1:8" ht="28.8" x14ac:dyDescent="0.3">
      <c r="D266" s="37" t="s">
        <v>16</v>
      </c>
      <c r="E266" s="9"/>
      <c r="F266" s="43" t="s">
        <v>17</v>
      </c>
      <c r="G266" s="15" t="str">
        <f>IF(OR(G265="",E266=""),"", ROUND(PRODUCT(E266,G265)/100,2))</f>
        <v/>
      </c>
      <c r="H266" s="47" t="str">
        <f>IF(E266="", "Nurodykite taikomą PVM dydį", "")</f>
        <v>Nurodykite taikomą PVM dydį</v>
      </c>
    </row>
    <row r="267" spans="1:8" x14ac:dyDescent="0.3">
      <c r="F267" s="43" t="s">
        <v>18</v>
      </c>
      <c r="G267" s="15">
        <f>IF(ISBLANK(G266), "", ROUND(SUM(G265:G266),2))</f>
        <v>0</v>
      </c>
    </row>
    <row r="271" spans="1:8" x14ac:dyDescent="0.3">
      <c r="A271" s="6" t="s">
        <v>144</v>
      </c>
      <c r="B271" s="6" t="s">
        <v>145</v>
      </c>
    </row>
    <row r="273" spans="1:8" x14ac:dyDescent="0.3">
      <c r="A273" s="6" t="s">
        <v>2</v>
      </c>
    </row>
    <row r="274" spans="1:8" s="4" customFormat="1" ht="43.2" x14ac:dyDescent="0.3">
      <c r="A274" s="13" t="s">
        <v>3</v>
      </c>
      <c r="B274" s="13" t="s">
        <v>4</v>
      </c>
      <c r="C274" s="13" t="s">
        <v>5</v>
      </c>
      <c r="D274" s="13" t="s">
        <v>6</v>
      </c>
      <c r="E274" s="13" t="s">
        <v>7</v>
      </c>
      <c r="F274" s="13" t="s">
        <v>8</v>
      </c>
      <c r="G274" s="13" t="s">
        <v>9</v>
      </c>
      <c r="H274" s="13" t="s">
        <v>10</v>
      </c>
    </row>
    <row r="275" spans="1:8" ht="22.2" customHeight="1" x14ac:dyDescent="0.3">
      <c r="A275" s="10" t="s">
        <v>146</v>
      </c>
      <c r="B275" s="12" t="s">
        <v>147</v>
      </c>
      <c r="C275" s="7"/>
      <c r="D275" s="36"/>
      <c r="E275" s="42"/>
      <c r="F275" s="42"/>
      <c r="G275" s="42"/>
      <c r="H275" s="42"/>
    </row>
    <row r="276" spans="1:8" s="5" customFormat="1" ht="18" customHeight="1" x14ac:dyDescent="0.3">
      <c r="A276" s="10" t="s">
        <v>148</v>
      </c>
      <c r="B276" s="16" t="s">
        <v>149</v>
      </c>
      <c r="C276" s="10">
        <v>5</v>
      </c>
      <c r="D276" s="13" t="s">
        <v>215</v>
      </c>
      <c r="E276" s="14"/>
      <c r="F276" s="14"/>
      <c r="G276" s="8" t="str">
        <f>IF(ISBLANK(E276),"", PRODUCT(C276,E276))</f>
        <v/>
      </c>
      <c r="H276" s="9"/>
    </row>
    <row r="277" spans="1:8" ht="24.6" customHeight="1" x14ac:dyDescent="0.3">
      <c r="A277" s="8" t="s">
        <v>150</v>
      </c>
      <c r="B277" s="20" t="s">
        <v>254</v>
      </c>
      <c r="C277" s="7"/>
      <c r="D277" s="36"/>
      <c r="E277" s="42"/>
      <c r="F277" s="42"/>
      <c r="G277" s="42"/>
      <c r="H277" s="42"/>
    </row>
    <row r="278" spans="1:8" x14ac:dyDescent="0.3">
      <c r="F278" s="43" t="s">
        <v>15</v>
      </c>
      <c r="G278" s="15" t="str">
        <f>IF((COUNT(C276:C277)&lt;&gt;COUNT(G276:G277)),"", ROUND(SUM(G276:G277),2))</f>
        <v/>
      </c>
      <c r="H278" s="47" t="str">
        <f>IF((COUNT(C276:C277)&lt;&gt;COUNT(G276:G277)),"Neužpildytos visų objektų kainos", "")</f>
        <v>Neužpildytos visų objektų kainos</v>
      </c>
    </row>
    <row r="279" spans="1:8" ht="28.8" x14ac:dyDescent="0.3">
      <c r="D279" s="37" t="s">
        <v>16</v>
      </c>
      <c r="E279" s="9"/>
      <c r="F279" s="43" t="s">
        <v>17</v>
      </c>
      <c r="G279" s="15" t="str">
        <f>IF(OR(G278="",E279=""),"", ROUND(PRODUCT(E279,G278)/100,2))</f>
        <v/>
      </c>
      <c r="H279" s="47" t="str">
        <f>IF(E279="", "Nurodykite taikomą PVM dydį", "")</f>
        <v>Nurodykite taikomą PVM dydį</v>
      </c>
    </row>
    <row r="280" spans="1:8" x14ac:dyDescent="0.3">
      <c r="F280" s="43" t="s">
        <v>18</v>
      </c>
      <c r="G280" s="15">
        <f>IF(ISBLANK(G279), "", ROUND(SUM(G278:G279),2))</f>
        <v>0</v>
      </c>
    </row>
    <row r="284" spans="1:8" x14ac:dyDescent="0.3">
      <c r="A284" s="6" t="s">
        <v>151</v>
      </c>
      <c r="B284" s="6" t="s">
        <v>222</v>
      </c>
    </row>
    <row r="286" spans="1:8" x14ac:dyDescent="0.3">
      <c r="A286" s="6" t="s">
        <v>2</v>
      </c>
    </row>
    <row r="287" spans="1:8" s="4" customFormat="1" ht="43.2" x14ac:dyDescent="0.3">
      <c r="A287" s="13" t="s">
        <v>3</v>
      </c>
      <c r="B287" s="13" t="s">
        <v>4</v>
      </c>
      <c r="C287" s="13" t="s">
        <v>5</v>
      </c>
      <c r="D287" s="13" t="s">
        <v>6</v>
      </c>
      <c r="E287" s="13" t="s">
        <v>7</v>
      </c>
      <c r="F287" s="13" t="s">
        <v>8</v>
      </c>
      <c r="G287" s="13" t="s">
        <v>9</v>
      </c>
      <c r="H287" s="13" t="s">
        <v>10</v>
      </c>
    </row>
    <row r="288" spans="1:8" ht="24.6" customHeight="1" x14ac:dyDescent="0.3">
      <c r="A288" s="10" t="s">
        <v>152</v>
      </c>
      <c r="B288" s="12" t="s">
        <v>223</v>
      </c>
      <c r="C288" s="7"/>
      <c r="D288" s="36"/>
      <c r="E288" s="42"/>
      <c r="F288" s="42"/>
      <c r="G288" s="42"/>
      <c r="H288" s="42"/>
    </row>
    <row r="289" spans="1:8" s="5" customFormat="1" ht="21.6" customHeight="1" x14ac:dyDescent="0.3">
      <c r="A289" s="10" t="s">
        <v>153</v>
      </c>
      <c r="B289" s="16" t="s">
        <v>224</v>
      </c>
      <c r="C289" s="10">
        <v>3600</v>
      </c>
      <c r="D289" s="13" t="s">
        <v>154</v>
      </c>
      <c r="E289" s="14"/>
      <c r="F289" s="14"/>
      <c r="G289" s="8" t="str">
        <f>IF(ISBLANK(E289),"", PRODUCT(C289,E289))</f>
        <v/>
      </c>
      <c r="H289" s="9"/>
    </row>
    <row r="290" spans="1:8" ht="54" customHeight="1" x14ac:dyDescent="0.3">
      <c r="A290" s="8" t="s">
        <v>155</v>
      </c>
      <c r="B290" s="25" t="s">
        <v>282</v>
      </c>
      <c r="C290" s="7"/>
      <c r="D290" s="36"/>
      <c r="E290" s="42"/>
      <c r="F290" s="42"/>
      <c r="G290" s="42"/>
      <c r="H290" s="42"/>
    </row>
    <row r="291" spans="1:8" x14ac:dyDescent="0.3">
      <c r="F291" s="43" t="s">
        <v>15</v>
      </c>
      <c r="G291" s="15" t="str">
        <f>IF((COUNT(C289:C290)&lt;&gt;COUNT(G289:G290)),"", ROUND(SUM(G289:G290),2))</f>
        <v/>
      </c>
      <c r="H291" s="47" t="str">
        <f>IF((COUNT(C289:C290)&lt;&gt;COUNT(G289:G290)),"Neužpildytos visų objektų kainos", "")</f>
        <v>Neužpildytos visų objektų kainos</v>
      </c>
    </row>
    <row r="292" spans="1:8" ht="28.8" x14ac:dyDescent="0.3">
      <c r="D292" s="37" t="s">
        <v>16</v>
      </c>
      <c r="E292" s="9"/>
      <c r="F292" s="43" t="s">
        <v>17</v>
      </c>
      <c r="G292" s="15" t="str">
        <f>IF(OR(G291="",E292=""),"", ROUND(PRODUCT(E292,G291)/100,2))</f>
        <v/>
      </c>
      <c r="H292" s="47" t="str">
        <f>IF(E292="", "Nurodykite taikomą PVM dydį", "")</f>
        <v>Nurodykite taikomą PVM dydį</v>
      </c>
    </row>
    <row r="293" spans="1:8" x14ac:dyDescent="0.3">
      <c r="F293" s="43" t="s">
        <v>18</v>
      </c>
      <c r="G293" s="15">
        <f>IF(ISBLANK(G292), "", ROUND(SUM(G291:G292),2))</f>
        <v>0</v>
      </c>
    </row>
    <row r="297" spans="1:8" x14ac:dyDescent="0.3">
      <c r="A297" s="6" t="s">
        <v>156</v>
      </c>
      <c r="B297" s="6" t="s">
        <v>157</v>
      </c>
    </row>
    <row r="299" spans="1:8" x14ac:dyDescent="0.3">
      <c r="A299" s="6" t="s">
        <v>2</v>
      </c>
    </row>
    <row r="300" spans="1:8" s="4" customFormat="1" ht="43.2" x14ac:dyDescent="0.3">
      <c r="A300" s="13" t="s">
        <v>3</v>
      </c>
      <c r="B300" s="13" t="s">
        <v>4</v>
      </c>
      <c r="C300" s="13" t="s">
        <v>5</v>
      </c>
      <c r="D300" s="13" t="s">
        <v>6</v>
      </c>
      <c r="E300" s="13" t="s">
        <v>7</v>
      </c>
      <c r="F300" s="13" t="s">
        <v>8</v>
      </c>
      <c r="G300" s="13" t="s">
        <v>9</v>
      </c>
      <c r="H300" s="13" t="s">
        <v>10</v>
      </c>
    </row>
    <row r="301" spans="1:8" ht="21" customHeight="1" x14ac:dyDescent="0.3">
      <c r="A301" s="10" t="s">
        <v>158</v>
      </c>
      <c r="B301" s="12" t="s">
        <v>159</v>
      </c>
      <c r="C301" s="7"/>
      <c r="D301" s="36"/>
      <c r="E301" s="42"/>
      <c r="F301" s="42"/>
      <c r="G301" s="42"/>
      <c r="H301" s="42"/>
    </row>
    <row r="302" spans="1:8" s="5" customFormat="1" ht="18.600000000000001" customHeight="1" x14ac:dyDescent="0.3">
      <c r="A302" s="10" t="s">
        <v>160</v>
      </c>
      <c r="B302" s="16" t="s">
        <v>161</v>
      </c>
      <c r="C302" s="10">
        <v>48</v>
      </c>
      <c r="D302" s="13" t="s">
        <v>215</v>
      </c>
      <c r="E302" s="14"/>
      <c r="F302" s="14"/>
      <c r="G302" s="8" t="str">
        <f>IF(ISBLANK(E302),"", PRODUCT(C302,E302))</f>
        <v/>
      </c>
      <c r="H302" s="9"/>
    </row>
    <row r="303" spans="1:8" ht="44.4" customHeight="1" x14ac:dyDescent="0.3">
      <c r="A303" s="8" t="s">
        <v>162</v>
      </c>
      <c r="B303" s="20" t="s">
        <v>255</v>
      </c>
      <c r="C303" s="7"/>
      <c r="D303" s="36"/>
      <c r="E303" s="42"/>
      <c r="F303" s="42"/>
      <c r="G303" s="42"/>
      <c r="H303" s="42"/>
    </row>
    <row r="304" spans="1:8" x14ac:dyDescent="0.3">
      <c r="F304" s="43" t="s">
        <v>15</v>
      </c>
      <c r="G304" s="15" t="str">
        <f>IF((COUNT(C302:C303)&lt;&gt;COUNT(G302:G303)),"", ROUND(SUM(G302:G303),2))</f>
        <v/>
      </c>
      <c r="H304" s="47" t="str">
        <f>IF((COUNT(C302:C303)&lt;&gt;COUNT(G302:G303)),"Neužpildytos visų objektų kainos", "")</f>
        <v>Neužpildytos visų objektų kainos</v>
      </c>
    </row>
    <row r="305" spans="1:8" ht="28.8" x14ac:dyDescent="0.3">
      <c r="D305" s="37" t="s">
        <v>16</v>
      </c>
      <c r="E305" s="9"/>
      <c r="F305" s="43" t="s">
        <v>17</v>
      </c>
      <c r="G305" s="15" t="str">
        <f>IF(OR(G304="",E305=""),"", ROUND(PRODUCT(E305,G304)/100,2))</f>
        <v/>
      </c>
      <c r="H305" s="47" t="str">
        <f>IF(E305="", "Nurodykite taikomą PVM dydį", "")</f>
        <v>Nurodykite taikomą PVM dydį</v>
      </c>
    </row>
    <row r="306" spans="1:8" x14ac:dyDescent="0.3">
      <c r="F306" s="43" t="s">
        <v>18</v>
      </c>
      <c r="G306" s="15">
        <f>IF(ISBLANK(G305), "", ROUND(SUM(G304:G305),2))</f>
        <v>0</v>
      </c>
    </row>
    <row r="310" spans="1:8" x14ac:dyDescent="0.3">
      <c r="A310" s="6" t="s">
        <v>163</v>
      </c>
      <c r="B310" s="6" t="s">
        <v>164</v>
      </c>
    </row>
    <row r="312" spans="1:8" x14ac:dyDescent="0.3">
      <c r="A312" s="6" t="s">
        <v>2</v>
      </c>
    </row>
    <row r="313" spans="1:8" s="4" customFormat="1" ht="43.2" x14ac:dyDescent="0.3">
      <c r="A313" s="13" t="s">
        <v>3</v>
      </c>
      <c r="B313" s="13" t="s">
        <v>4</v>
      </c>
      <c r="C313" s="13" t="s">
        <v>5</v>
      </c>
      <c r="D313" s="13" t="s">
        <v>6</v>
      </c>
      <c r="E313" s="13" t="s">
        <v>7</v>
      </c>
      <c r="F313" s="13" t="s">
        <v>8</v>
      </c>
      <c r="G313" s="13" t="s">
        <v>9</v>
      </c>
      <c r="H313" s="13" t="s">
        <v>10</v>
      </c>
    </row>
    <row r="314" spans="1:8" ht="18" customHeight="1" x14ac:dyDescent="0.3">
      <c r="A314" s="10" t="s">
        <v>165</v>
      </c>
      <c r="B314" s="12" t="s">
        <v>166</v>
      </c>
      <c r="C314" s="7"/>
      <c r="D314" s="36"/>
      <c r="E314" s="42"/>
      <c r="F314" s="42"/>
      <c r="G314" s="42"/>
      <c r="H314" s="42"/>
    </row>
    <row r="315" spans="1:8" s="5" customFormat="1" ht="21" customHeight="1" x14ac:dyDescent="0.3">
      <c r="A315" s="10" t="s">
        <v>167</v>
      </c>
      <c r="B315" s="16" t="s">
        <v>168</v>
      </c>
      <c r="C315" s="10">
        <v>96</v>
      </c>
      <c r="D315" s="13" t="s">
        <v>215</v>
      </c>
      <c r="E315" s="14"/>
      <c r="F315" s="14"/>
      <c r="G315" s="8" t="str">
        <f>IF(ISBLANK(E315),"", PRODUCT(C315,E315))</f>
        <v/>
      </c>
      <c r="H315" s="9"/>
    </row>
    <row r="316" spans="1:8" ht="52.2" customHeight="1" x14ac:dyDescent="0.3">
      <c r="A316" s="8" t="s">
        <v>169</v>
      </c>
      <c r="B316" s="20" t="s">
        <v>256</v>
      </c>
      <c r="C316" s="7"/>
      <c r="D316" s="36"/>
      <c r="E316" s="42"/>
      <c r="F316" s="42"/>
      <c r="G316" s="42"/>
      <c r="H316" s="42"/>
    </row>
    <row r="317" spans="1:8" x14ac:dyDescent="0.3">
      <c r="F317" s="43" t="s">
        <v>15</v>
      </c>
      <c r="G317" s="15" t="str">
        <f>IF((COUNT(C315:C316)&lt;&gt;COUNT(G315:G316)),"", ROUND(SUM(G315:G316),2))</f>
        <v/>
      </c>
      <c r="H317" s="47" t="str">
        <f>IF((COUNT(C315:C316)&lt;&gt;COUNT(G315:G316)),"Neužpildytos visų objektų kainos", "")</f>
        <v>Neužpildytos visų objektų kainos</v>
      </c>
    </row>
    <row r="318" spans="1:8" ht="28.8" x14ac:dyDescent="0.3">
      <c r="D318" s="37" t="s">
        <v>16</v>
      </c>
      <c r="E318" s="9"/>
      <c r="F318" s="43" t="s">
        <v>17</v>
      </c>
      <c r="G318" s="15" t="str">
        <f>IF(OR(G317="",E318=""),"", ROUND(PRODUCT(E318,G317)/100,2))</f>
        <v/>
      </c>
      <c r="H318" s="47" t="str">
        <f>IF(E318="", "Nurodykite taikomą PVM dydį", "")</f>
        <v>Nurodykite taikomą PVM dydį</v>
      </c>
    </row>
    <row r="319" spans="1:8" x14ac:dyDescent="0.3">
      <c r="F319" s="43" t="s">
        <v>18</v>
      </c>
      <c r="G319" s="15">
        <f>IF(ISBLANK(G318), "", ROUND(SUM(G317:G318),2))</f>
        <v>0</v>
      </c>
    </row>
    <row r="323" spans="1:8" x14ac:dyDescent="0.3">
      <c r="A323" s="6" t="s">
        <v>170</v>
      </c>
      <c r="B323" s="6" t="s">
        <v>171</v>
      </c>
    </row>
    <row r="325" spans="1:8" x14ac:dyDescent="0.3">
      <c r="A325" s="6" t="s">
        <v>2</v>
      </c>
    </row>
    <row r="326" spans="1:8" s="4" customFormat="1" ht="43.2" x14ac:dyDescent="0.3">
      <c r="A326" s="13" t="s">
        <v>3</v>
      </c>
      <c r="B326" s="13" t="s">
        <v>4</v>
      </c>
      <c r="C326" s="13" t="s">
        <v>5</v>
      </c>
      <c r="D326" s="13" t="s">
        <v>6</v>
      </c>
      <c r="E326" s="13" t="s">
        <v>7</v>
      </c>
      <c r="F326" s="13" t="s">
        <v>8</v>
      </c>
      <c r="G326" s="13" t="s">
        <v>9</v>
      </c>
      <c r="H326" s="13" t="s">
        <v>10</v>
      </c>
    </row>
    <row r="327" spans="1:8" ht="23.4" customHeight="1" x14ac:dyDescent="0.3">
      <c r="A327" s="10" t="s">
        <v>172</v>
      </c>
      <c r="B327" s="12" t="s">
        <v>173</v>
      </c>
      <c r="C327" s="7"/>
      <c r="D327" s="36"/>
      <c r="E327" s="42"/>
      <c r="F327" s="42"/>
      <c r="G327" s="42"/>
      <c r="H327" s="42"/>
    </row>
    <row r="328" spans="1:8" s="5" customFormat="1" ht="21.6" customHeight="1" x14ac:dyDescent="0.3">
      <c r="A328" s="10" t="s">
        <v>174</v>
      </c>
      <c r="B328" s="16" t="s">
        <v>175</v>
      </c>
      <c r="C328" s="10">
        <v>48</v>
      </c>
      <c r="D328" s="13" t="s">
        <v>215</v>
      </c>
      <c r="E328" s="14"/>
      <c r="F328" s="14"/>
      <c r="G328" s="8" t="str">
        <f>IF(ISBLANK(E328),"", PRODUCT(C328,E328))</f>
        <v/>
      </c>
      <c r="H328" s="9"/>
    </row>
    <row r="329" spans="1:8" ht="67.2" customHeight="1" x14ac:dyDescent="0.3">
      <c r="A329" s="8" t="s">
        <v>176</v>
      </c>
      <c r="B329" s="24" t="s">
        <v>281</v>
      </c>
      <c r="C329" s="7"/>
      <c r="D329" s="36"/>
      <c r="E329" s="42"/>
      <c r="F329" s="42"/>
      <c r="G329" s="42"/>
      <c r="H329" s="42"/>
    </row>
    <row r="330" spans="1:8" x14ac:dyDescent="0.3">
      <c r="F330" s="43" t="s">
        <v>15</v>
      </c>
      <c r="G330" s="15" t="str">
        <f>IF((COUNT(C328:C329)&lt;&gt;COUNT(G328:G329)),"", ROUND(SUM(G328:G329),2))</f>
        <v/>
      </c>
      <c r="H330" s="47" t="str">
        <f>IF((COUNT(C328:C329)&lt;&gt;COUNT(G328:G329)),"Neužpildytos visų objektų kainos", "")</f>
        <v>Neužpildytos visų objektų kainos</v>
      </c>
    </row>
    <row r="331" spans="1:8" ht="28.8" x14ac:dyDescent="0.3">
      <c r="D331" s="37" t="s">
        <v>16</v>
      </c>
      <c r="E331" s="9"/>
      <c r="F331" s="43" t="s">
        <v>17</v>
      </c>
      <c r="G331" s="15" t="str">
        <f>IF(OR(G330="",E331=""),"", ROUND(PRODUCT(E331,G330)/100,2))</f>
        <v/>
      </c>
      <c r="H331" s="47" t="str">
        <f>IF(E331="", "Nurodykite taikomą PVM dydį", "")</f>
        <v>Nurodykite taikomą PVM dydį</v>
      </c>
    </row>
    <row r="332" spans="1:8" x14ac:dyDescent="0.3">
      <c r="F332" s="43" t="s">
        <v>18</v>
      </c>
      <c r="G332" s="15">
        <f>IF(ISBLANK(G331), "", ROUND(SUM(G330:G331),2))</f>
        <v>0</v>
      </c>
    </row>
    <row r="336" spans="1:8" x14ac:dyDescent="0.3">
      <c r="A336" s="6" t="s">
        <v>177</v>
      </c>
      <c r="B336" s="6" t="s">
        <v>178</v>
      </c>
    </row>
    <row r="338" spans="1:8" x14ac:dyDescent="0.3">
      <c r="A338" s="6" t="s">
        <v>2</v>
      </c>
    </row>
    <row r="339" spans="1:8" s="4" customFormat="1" ht="43.2" x14ac:dyDescent="0.3">
      <c r="A339" s="13" t="s">
        <v>3</v>
      </c>
      <c r="B339" s="13" t="s">
        <v>4</v>
      </c>
      <c r="C339" s="13" t="s">
        <v>5</v>
      </c>
      <c r="D339" s="13" t="s">
        <v>6</v>
      </c>
      <c r="E339" s="13" t="s">
        <v>7</v>
      </c>
      <c r="F339" s="13" t="s">
        <v>8</v>
      </c>
      <c r="G339" s="13" t="s">
        <v>9</v>
      </c>
      <c r="H339" s="13" t="s">
        <v>10</v>
      </c>
    </row>
    <row r="340" spans="1:8" ht="22.8" customHeight="1" x14ac:dyDescent="0.3">
      <c r="A340" s="10" t="s">
        <v>179</v>
      </c>
      <c r="B340" s="12" t="s">
        <v>180</v>
      </c>
      <c r="C340" s="7"/>
      <c r="D340" s="36"/>
      <c r="E340" s="42"/>
      <c r="F340" s="42"/>
      <c r="G340" s="42"/>
      <c r="H340" s="42"/>
    </row>
    <row r="341" spans="1:8" s="5" customFormat="1" ht="21" customHeight="1" x14ac:dyDescent="0.3">
      <c r="A341" s="10" t="s">
        <v>181</v>
      </c>
      <c r="B341" s="16" t="s">
        <v>182</v>
      </c>
      <c r="C341" s="10">
        <v>15</v>
      </c>
      <c r="D341" s="13" t="s">
        <v>215</v>
      </c>
      <c r="E341" s="14"/>
      <c r="F341" s="14"/>
      <c r="G341" s="8" t="str">
        <f>IF(ISBLANK(E341),"", PRODUCT(C341,E341))</f>
        <v/>
      </c>
      <c r="H341" s="9"/>
    </row>
    <row r="342" spans="1:8" ht="51.6" customHeight="1" x14ac:dyDescent="0.3">
      <c r="A342" s="8" t="s">
        <v>183</v>
      </c>
      <c r="B342" s="20" t="s">
        <v>257</v>
      </c>
      <c r="C342" s="7"/>
      <c r="D342" s="36"/>
      <c r="E342" s="42"/>
      <c r="F342" s="42"/>
      <c r="G342" s="42"/>
      <c r="H342" s="42"/>
    </row>
    <row r="343" spans="1:8" x14ac:dyDescent="0.3">
      <c r="F343" s="43" t="s">
        <v>15</v>
      </c>
      <c r="G343" s="15" t="str">
        <f>IF((COUNT(C341:C342)&lt;&gt;COUNT(G341:G342)),"", ROUND(SUM(G341:G342),2))</f>
        <v/>
      </c>
      <c r="H343" s="47" t="str">
        <f>IF((COUNT(C341:C342)&lt;&gt;COUNT(G341:G342)),"Neužpildytos visų objektų kainos", "")</f>
        <v>Neužpildytos visų objektų kainos</v>
      </c>
    </row>
    <row r="344" spans="1:8" ht="28.8" x14ac:dyDescent="0.3">
      <c r="D344" s="37" t="s">
        <v>16</v>
      </c>
      <c r="E344" s="9"/>
      <c r="F344" s="43" t="s">
        <v>17</v>
      </c>
      <c r="G344" s="15" t="str">
        <f>IF(OR(G343="",E344=""),"", ROUND(PRODUCT(E344,G343)/100,2))</f>
        <v/>
      </c>
      <c r="H344" s="47" t="str">
        <f>IF(E344="", "Nurodykite taikomą PVM dydį", "")</f>
        <v>Nurodykite taikomą PVM dydį</v>
      </c>
    </row>
    <row r="345" spans="1:8" x14ac:dyDescent="0.3">
      <c r="F345" s="43" t="s">
        <v>18</v>
      </c>
      <c r="G345" s="15">
        <f>IF(ISBLANK(G344), "", ROUND(SUM(G343:G344),2))</f>
        <v>0</v>
      </c>
    </row>
    <row r="349" spans="1:8" x14ac:dyDescent="0.3">
      <c r="A349" s="6" t="s">
        <v>184</v>
      </c>
      <c r="B349" s="6" t="s">
        <v>185</v>
      </c>
    </row>
    <row r="351" spans="1:8" x14ac:dyDescent="0.3">
      <c r="A351" s="6" t="s">
        <v>2</v>
      </c>
    </row>
    <row r="352" spans="1:8" s="4" customFormat="1" ht="43.2" x14ac:dyDescent="0.3">
      <c r="A352" s="13" t="s">
        <v>3</v>
      </c>
      <c r="B352" s="13" t="s">
        <v>4</v>
      </c>
      <c r="C352" s="13" t="s">
        <v>5</v>
      </c>
      <c r="D352" s="13" t="s">
        <v>6</v>
      </c>
      <c r="E352" s="13" t="s">
        <v>7</v>
      </c>
      <c r="F352" s="13" t="s">
        <v>8</v>
      </c>
      <c r="G352" s="13" t="s">
        <v>9</v>
      </c>
      <c r="H352" s="13" t="s">
        <v>10</v>
      </c>
    </row>
    <row r="353" spans="1:8" ht="24" customHeight="1" x14ac:dyDescent="0.3">
      <c r="A353" s="10" t="s">
        <v>186</v>
      </c>
      <c r="B353" s="12" t="s">
        <v>187</v>
      </c>
      <c r="C353" s="7"/>
      <c r="D353" s="36"/>
      <c r="E353" s="42"/>
      <c r="F353" s="42"/>
      <c r="G353" s="42"/>
      <c r="H353" s="42"/>
    </row>
    <row r="354" spans="1:8" s="5" customFormat="1" ht="20.399999999999999" customHeight="1" x14ac:dyDescent="0.3">
      <c r="A354" s="10" t="s">
        <v>188</v>
      </c>
      <c r="B354" s="16" t="s">
        <v>225</v>
      </c>
      <c r="C354" s="10">
        <v>8</v>
      </c>
      <c r="D354" s="13" t="s">
        <v>215</v>
      </c>
      <c r="E354" s="14"/>
      <c r="F354" s="14"/>
      <c r="G354" s="8" t="str">
        <f>IF(ISBLANK(E354),"", PRODUCT(C354,E354))</f>
        <v/>
      </c>
      <c r="H354" s="9"/>
    </row>
    <row r="355" spans="1:8" ht="42" customHeight="1" x14ac:dyDescent="0.3">
      <c r="A355" s="8" t="s">
        <v>189</v>
      </c>
      <c r="B355" s="25" t="s">
        <v>280</v>
      </c>
      <c r="C355" s="7"/>
      <c r="D355" s="36"/>
      <c r="E355" s="42"/>
      <c r="F355" s="42"/>
      <c r="G355" s="42"/>
      <c r="H355" s="42"/>
    </row>
    <row r="356" spans="1:8" x14ac:dyDescent="0.3">
      <c r="F356" s="43" t="s">
        <v>15</v>
      </c>
      <c r="G356" s="15" t="str">
        <f>IF((COUNT(C354:C355)&lt;&gt;COUNT(G354:G355)),"", ROUND(SUM(G354:G355),2))</f>
        <v/>
      </c>
      <c r="H356" s="47" t="str">
        <f>IF((COUNT(C354:C355)&lt;&gt;COUNT(G354:G355)),"Neužpildytos visų objektų kainos", "")</f>
        <v>Neužpildytos visų objektų kainos</v>
      </c>
    </row>
    <row r="357" spans="1:8" ht="28.8" x14ac:dyDescent="0.3">
      <c r="D357" s="37" t="s">
        <v>16</v>
      </c>
      <c r="E357" s="9"/>
      <c r="F357" s="43" t="s">
        <v>17</v>
      </c>
      <c r="G357" s="15" t="str">
        <f>IF(OR(G356="",E357=""),"", ROUND(PRODUCT(E357,G356)/100,2))</f>
        <v/>
      </c>
      <c r="H357" s="47" t="str">
        <f>IF(E357="", "Nurodykite taikomą PVM dydį", "")</f>
        <v>Nurodykite taikomą PVM dydį</v>
      </c>
    </row>
    <row r="358" spans="1:8" x14ac:dyDescent="0.3">
      <c r="F358" s="43" t="s">
        <v>18</v>
      </c>
      <c r="G358" s="15">
        <f>IF(ISBLANK(G357), "", ROUND(SUM(G356:G357),2))</f>
        <v>0</v>
      </c>
    </row>
    <row r="362" spans="1:8" x14ac:dyDescent="0.3">
      <c r="A362" s="6" t="s">
        <v>190</v>
      </c>
      <c r="B362" s="6" t="s">
        <v>227</v>
      </c>
    </row>
    <row r="364" spans="1:8" x14ac:dyDescent="0.3">
      <c r="A364" s="6" t="s">
        <v>2</v>
      </c>
    </row>
    <row r="365" spans="1:8" s="4" customFormat="1" ht="43.2" x14ac:dyDescent="0.3">
      <c r="A365" s="13" t="s">
        <v>3</v>
      </c>
      <c r="B365" s="13" t="s">
        <v>4</v>
      </c>
      <c r="C365" s="13" t="s">
        <v>5</v>
      </c>
      <c r="D365" s="13" t="s">
        <v>6</v>
      </c>
      <c r="E365" s="13" t="s">
        <v>7</v>
      </c>
      <c r="F365" s="13" t="s">
        <v>8</v>
      </c>
      <c r="G365" s="13" t="s">
        <v>9</v>
      </c>
      <c r="H365" s="13" t="s">
        <v>10</v>
      </c>
    </row>
    <row r="366" spans="1:8" ht="22.8" customHeight="1" x14ac:dyDescent="0.3">
      <c r="A366" s="10" t="s">
        <v>191</v>
      </c>
      <c r="B366" s="12" t="s">
        <v>226</v>
      </c>
      <c r="C366" s="7"/>
      <c r="D366" s="36"/>
      <c r="E366" s="42"/>
      <c r="F366" s="42"/>
      <c r="G366" s="42"/>
      <c r="H366" s="42"/>
    </row>
    <row r="367" spans="1:8" s="2" customFormat="1" ht="20.399999999999999" customHeight="1" x14ac:dyDescent="0.3">
      <c r="A367" s="10" t="s">
        <v>192</v>
      </c>
      <c r="B367" s="12" t="s">
        <v>193</v>
      </c>
      <c r="C367" s="10">
        <v>8</v>
      </c>
      <c r="D367" s="13" t="s">
        <v>214</v>
      </c>
      <c r="E367" s="18"/>
      <c r="F367" s="18"/>
      <c r="G367" s="46" t="str">
        <f>IF(ISBLANK(E367),"", PRODUCT(C367,E367))</f>
        <v/>
      </c>
      <c r="H367" s="17"/>
    </row>
    <row r="368" spans="1:8" ht="37.799999999999997" customHeight="1" x14ac:dyDescent="0.3">
      <c r="A368" s="8" t="s">
        <v>194</v>
      </c>
      <c r="B368" s="20" t="s">
        <v>258</v>
      </c>
      <c r="C368" s="8"/>
      <c r="D368" s="38"/>
      <c r="E368" s="44"/>
      <c r="F368" s="44"/>
      <c r="G368" s="44"/>
      <c r="H368" s="42"/>
    </row>
    <row r="369" spans="1:8" s="2" customFormat="1" ht="21" customHeight="1" x14ac:dyDescent="0.3">
      <c r="A369" s="10" t="s">
        <v>195</v>
      </c>
      <c r="B369" s="12" t="s">
        <v>196</v>
      </c>
      <c r="C369" s="10">
        <v>8</v>
      </c>
      <c r="D369" s="13" t="s">
        <v>214</v>
      </c>
      <c r="E369" s="18"/>
      <c r="F369" s="18"/>
      <c r="G369" s="46" t="str">
        <f>IF(ISBLANK(E369),"", PRODUCT(C369,E369))</f>
        <v/>
      </c>
      <c r="H369" s="17"/>
    </row>
    <row r="370" spans="1:8" ht="26.4" customHeight="1" x14ac:dyDescent="0.3">
      <c r="A370" s="8" t="s">
        <v>197</v>
      </c>
      <c r="B370" s="25" t="s">
        <v>283</v>
      </c>
      <c r="C370" s="7"/>
      <c r="D370" s="36"/>
      <c r="E370" s="44"/>
      <c r="F370" s="44"/>
      <c r="G370" s="44"/>
      <c r="H370" s="42"/>
    </row>
    <row r="371" spans="1:8" x14ac:dyDescent="0.3">
      <c r="F371" s="43" t="s">
        <v>15</v>
      </c>
      <c r="G371" s="15" t="str">
        <f>IF((COUNT(C367:C370)&lt;&gt;COUNT(G367:G370)),"", ROUND(SUM(G367:G370),2))</f>
        <v/>
      </c>
      <c r="H371" s="47" t="str">
        <f>IF((COUNT(C367:C370)&lt;&gt;COUNT(G367:G370)),"Neužpildytos visų objektų kainos", "")</f>
        <v>Neužpildytos visų objektų kainos</v>
      </c>
    </row>
    <row r="372" spans="1:8" ht="28.8" x14ac:dyDescent="0.3">
      <c r="D372" s="37" t="s">
        <v>16</v>
      </c>
      <c r="E372" s="45"/>
      <c r="F372" s="43" t="s">
        <v>17</v>
      </c>
      <c r="G372" s="15" t="str">
        <f>IF(OR(G371="",E372=""),"", ROUND(PRODUCT(E372,G371)/100,2))</f>
        <v/>
      </c>
      <c r="H372" s="47" t="str">
        <f>IF(E372="", "Nurodykite taikomą PVM dydį", "")</f>
        <v>Nurodykite taikomą PVM dydį</v>
      </c>
    </row>
    <row r="373" spans="1:8" x14ac:dyDescent="0.3">
      <c r="F373" s="43" t="s">
        <v>18</v>
      </c>
      <c r="G373" s="15">
        <f>IF(ISBLANK(G372), "", ROUND(SUM(G371:G372),2))</f>
        <v>0</v>
      </c>
    </row>
    <row r="377" spans="1:8" x14ac:dyDescent="0.3">
      <c r="A377" s="6" t="s">
        <v>198</v>
      </c>
      <c r="B377" s="6" t="s">
        <v>199</v>
      </c>
    </row>
    <row r="379" spans="1:8" x14ac:dyDescent="0.3">
      <c r="A379" s="6" t="s">
        <v>2</v>
      </c>
    </row>
    <row r="380" spans="1:8" s="4" customFormat="1" ht="43.2" x14ac:dyDescent="0.3">
      <c r="A380" s="13" t="s">
        <v>3</v>
      </c>
      <c r="B380" s="13" t="s">
        <v>4</v>
      </c>
      <c r="C380" s="13" t="s">
        <v>5</v>
      </c>
      <c r="D380" s="13" t="s">
        <v>6</v>
      </c>
      <c r="E380" s="13" t="s">
        <v>7</v>
      </c>
      <c r="F380" s="13" t="s">
        <v>8</v>
      </c>
      <c r="G380" s="13" t="s">
        <v>9</v>
      </c>
      <c r="H380" s="13" t="s">
        <v>10</v>
      </c>
    </row>
    <row r="381" spans="1:8" ht="22.2" customHeight="1" x14ac:dyDescent="0.3">
      <c r="A381" s="10" t="s">
        <v>200</v>
      </c>
      <c r="B381" s="12" t="s">
        <v>201</v>
      </c>
      <c r="C381" s="7"/>
      <c r="D381" s="36"/>
      <c r="E381" s="42"/>
      <c r="F381" s="42"/>
      <c r="G381" s="42"/>
      <c r="H381" s="42"/>
    </row>
    <row r="382" spans="1:8" s="5" customFormat="1" ht="21.6" customHeight="1" x14ac:dyDescent="0.3">
      <c r="A382" s="10" t="s">
        <v>202</v>
      </c>
      <c r="B382" s="16" t="s">
        <v>203</v>
      </c>
      <c r="C382" s="10">
        <v>4</v>
      </c>
      <c r="D382" s="13" t="s">
        <v>214</v>
      </c>
      <c r="E382" s="14"/>
      <c r="F382" s="14"/>
      <c r="G382" s="8" t="str">
        <f>IF(ISBLANK(E382),"", PRODUCT(C382,E382))</f>
        <v/>
      </c>
      <c r="H382" s="9"/>
    </row>
    <row r="383" spans="1:8" ht="25.8" customHeight="1" x14ac:dyDescent="0.3">
      <c r="A383" s="8" t="s">
        <v>204</v>
      </c>
      <c r="B383" s="20" t="s">
        <v>259</v>
      </c>
      <c r="C383" s="7"/>
      <c r="D383" s="36"/>
      <c r="E383" s="42"/>
      <c r="F383" s="42"/>
      <c r="G383" s="42"/>
      <c r="H383" s="42"/>
    </row>
    <row r="384" spans="1:8" x14ac:dyDescent="0.3">
      <c r="F384" s="43" t="s">
        <v>15</v>
      </c>
      <c r="G384" s="15" t="str">
        <f>IF((COUNT(C382:C383)&lt;&gt;COUNT(G382:G383)),"", ROUND(SUM(G382:G383),2))</f>
        <v/>
      </c>
      <c r="H384" s="47" t="str">
        <f>IF((COUNT(C382:C383)&lt;&gt;COUNT(G382:G383)),"Neužpildytos visų objektų kainos", "")</f>
        <v>Neužpildytos visų objektų kainos</v>
      </c>
    </row>
    <row r="385" spans="1:8" ht="28.8" x14ac:dyDescent="0.3">
      <c r="D385" s="37" t="s">
        <v>16</v>
      </c>
      <c r="E385" s="9"/>
      <c r="F385" s="43" t="s">
        <v>17</v>
      </c>
      <c r="G385" s="15" t="str">
        <f>IF(OR(G384="",E385=""),"", ROUND(PRODUCT(E385,G384)/100,2))</f>
        <v/>
      </c>
      <c r="H385" s="47" t="str">
        <f>IF(E385="", "Nurodykite taikomą PVM dydį", "")</f>
        <v>Nurodykite taikomą PVM dydį</v>
      </c>
    </row>
    <row r="386" spans="1:8" x14ac:dyDescent="0.3">
      <c r="F386" s="43" t="s">
        <v>18</v>
      </c>
      <c r="G386" s="15">
        <f>IF(ISBLANK(G385), "", ROUND(SUM(G384:G385),2))</f>
        <v>0</v>
      </c>
    </row>
    <row r="390" spans="1:8" x14ac:dyDescent="0.3">
      <c r="A390" s="6" t="s">
        <v>205</v>
      </c>
      <c r="B390" s="6" t="s">
        <v>206</v>
      </c>
    </row>
    <row r="392" spans="1:8" x14ac:dyDescent="0.3">
      <c r="A392" s="6" t="s">
        <v>2</v>
      </c>
    </row>
    <row r="393" spans="1:8" s="4" customFormat="1" ht="43.2" x14ac:dyDescent="0.3">
      <c r="A393" s="13" t="s">
        <v>3</v>
      </c>
      <c r="B393" s="13" t="s">
        <v>4</v>
      </c>
      <c r="C393" s="13" t="s">
        <v>5</v>
      </c>
      <c r="D393" s="13" t="s">
        <v>6</v>
      </c>
      <c r="E393" s="13" t="s">
        <v>7</v>
      </c>
      <c r="F393" s="13" t="s">
        <v>8</v>
      </c>
      <c r="G393" s="13" t="s">
        <v>9</v>
      </c>
      <c r="H393" s="13" t="s">
        <v>10</v>
      </c>
    </row>
    <row r="394" spans="1:8" ht="25.8" customHeight="1" x14ac:dyDescent="0.3">
      <c r="A394" s="10" t="s">
        <v>207</v>
      </c>
      <c r="B394" s="12" t="s">
        <v>208</v>
      </c>
      <c r="C394" s="7"/>
      <c r="D394" s="36"/>
      <c r="E394" s="42"/>
      <c r="F394" s="42"/>
      <c r="G394" s="42"/>
      <c r="H394" s="42"/>
    </row>
    <row r="395" spans="1:8" s="5" customFormat="1" ht="22.2" customHeight="1" x14ac:dyDescent="0.3">
      <c r="A395" s="10" t="s">
        <v>209</v>
      </c>
      <c r="B395" s="16" t="s">
        <v>210</v>
      </c>
      <c r="C395" s="10">
        <v>4</v>
      </c>
      <c r="D395" s="13" t="s">
        <v>214</v>
      </c>
      <c r="E395" s="14"/>
      <c r="F395" s="14"/>
      <c r="G395" s="8" t="str">
        <f>IF(ISBLANK(E395),"", PRODUCT(C395,E395))</f>
        <v/>
      </c>
      <c r="H395" s="9"/>
    </row>
    <row r="396" spans="1:8" ht="40.200000000000003" customHeight="1" x14ac:dyDescent="0.3">
      <c r="A396" s="8" t="s">
        <v>211</v>
      </c>
      <c r="B396" s="24" t="s">
        <v>260</v>
      </c>
      <c r="C396" s="7"/>
      <c r="D396" s="36"/>
      <c r="E396" s="42"/>
      <c r="F396" s="42"/>
      <c r="G396" s="42"/>
      <c r="H396" s="42"/>
    </row>
    <row r="397" spans="1:8" x14ac:dyDescent="0.3">
      <c r="F397" s="43" t="s">
        <v>15</v>
      </c>
      <c r="G397" s="15" t="str">
        <f>IF((COUNT(C395:C396)&lt;&gt;COUNT(G395:G396)),"", ROUND(SUM(G395:G396),2))</f>
        <v/>
      </c>
      <c r="H397" s="47" t="str">
        <f>IF((COUNT(C395:C396)&lt;&gt;COUNT(G395:G396)),"Neužpildytos visų objektų kainos", "")</f>
        <v>Neužpildytos visų objektų kainos</v>
      </c>
    </row>
    <row r="398" spans="1:8" ht="28.8" x14ac:dyDescent="0.3">
      <c r="D398" s="37" t="s">
        <v>16</v>
      </c>
      <c r="E398" s="9"/>
      <c r="F398" s="43" t="s">
        <v>17</v>
      </c>
      <c r="G398" s="15" t="str">
        <f>IF(OR(G397="",E398=""),"", ROUND(PRODUCT(E398,G397)/100,2))</f>
        <v/>
      </c>
      <c r="H398" s="47" t="str">
        <f>IF(E398="", "Nurodykite taikomą PVM dydį", "")</f>
        <v>Nurodykite taikomą PVM dydį</v>
      </c>
    </row>
    <row r="399" spans="1:8" x14ac:dyDescent="0.3">
      <c r="F399" s="43" t="s">
        <v>18</v>
      </c>
      <c r="G399" s="15">
        <f>IF(ISBLANK(G398), "", ROUND(SUM(G397:G398),2))</f>
        <v>0</v>
      </c>
    </row>
  </sheetData>
  <sheetProtection algorithmName="SHA-512" hashValue="kUdugcHo+PLX25bjHvxUguIwowqTFtT1zYcXcmugPB1rrGOsC/YBseKo7ntiJN72HaGIO6AQLgiHL9UkQdzVmg==" saltValue="88b9MJaB/BPA+7Q6T9WcEw==" spinCount="100000" sheet="1" objects="1" scenarios="1" formatCells="0" formatColumns="0" formatRows="0"/>
  <mergeCells count="28">
    <mergeCell ref="A12:B12"/>
    <mergeCell ref="C12:F12"/>
    <mergeCell ref="A13:B13"/>
    <mergeCell ref="C13:F13"/>
    <mergeCell ref="A14:B14"/>
    <mergeCell ref="C14:F14"/>
    <mergeCell ref="A15:B15"/>
    <mergeCell ref="C15:F15"/>
    <mergeCell ref="A16:B16"/>
    <mergeCell ref="C16:F16"/>
    <mergeCell ref="A17:B17"/>
    <mergeCell ref="C17:F17"/>
    <mergeCell ref="A21:B21"/>
    <mergeCell ref="C21:F21"/>
    <mergeCell ref="D30:F30"/>
    <mergeCell ref="A18:B18"/>
    <mergeCell ref="C18:F18"/>
    <mergeCell ref="A19:B19"/>
    <mergeCell ref="C19:F19"/>
    <mergeCell ref="A20:B20"/>
    <mergeCell ref="C20:F20"/>
    <mergeCell ref="A29:F29"/>
    <mergeCell ref="A28:F28"/>
    <mergeCell ref="A24:F24"/>
    <mergeCell ref="A25:F25"/>
    <mergeCell ref="A23:F23"/>
    <mergeCell ref="A27:F27"/>
    <mergeCell ref="A26:F26"/>
  </mergeCells>
  <pageMargins left="0.7" right="0.7" top="0.75" bottom="0.75" header="0.3" footer="0.3"/>
  <ignoredErrors>
    <ignoredError sqref="A36 A49 A64 A79 A92 A105 A118 A131 A144 A157 A170 A187 A200 A236 A249 A262 A275 A288 A219 A301 A314 A327 A340 A353 A366 A381 A39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7DE3-4D6B-4F2C-A687-EB6B3B6A4856}">
  <dimension ref="A2:K98"/>
  <sheetViews>
    <sheetView workbookViewId="0">
      <selection activeCell="F5" sqref="F5:H5"/>
    </sheetView>
  </sheetViews>
  <sheetFormatPr defaultColWidth="10.796875" defaultRowHeight="14.4" x14ac:dyDescent="0.3"/>
  <cols>
    <col min="1" max="1" width="13.796875" style="26" customWidth="1"/>
    <col min="2" max="16384" width="10.796875" style="26"/>
  </cols>
  <sheetData>
    <row r="2" spans="1:11" x14ac:dyDescent="0.3">
      <c r="A2" s="71" t="s">
        <v>261</v>
      </c>
      <c r="B2" s="72"/>
      <c r="C2" s="72"/>
      <c r="D2" s="72"/>
      <c r="E2" s="72"/>
      <c r="F2" s="72"/>
      <c r="G2" s="72"/>
      <c r="H2" s="72"/>
      <c r="I2" s="72"/>
      <c r="J2" s="72"/>
      <c r="K2" s="72"/>
    </row>
    <row r="3" spans="1:11" x14ac:dyDescent="0.3">
      <c r="A3" s="72"/>
      <c r="B3" s="72"/>
      <c r="C3" s="72"/>
      <c r="D3" s="72"/>
      <c r="E3" s="72"/>
      <c r="F3" s="72"/>
      <c r="G3" s="72"/>
      <c r="H3" s="72"/>
      <c r="I3" s="72"/>
      <c r="J3" s="72"/>
      <c r="K3" s="72"/>
    </row>
    <row r="4" spans="1:11" ht="16.05" customHeight="1" x14ac:dyDescent="0.3"/>
    <row r="5" spans="1:11" ht="48" customHeight="1" x14ac:dyDescent="0.3">
      <c r="A5" s="73" t="s">
        <v>4</v>
      </c>
      <c r="B5" s="74"/>
      <c r="C5" s="73" t="s">
        <v>262</v>
      </c>
      <c r="D5" s="74"/>
      <c r="E5" s="74"/>
      <c r="F5" s="73" t="s">
        <v>263</v>
      </c>
      <c r="G5" s="74"/>
      <c r="H5" s="74"/>
      <c r="I5" s="73" t="s">
        <v>264</v>
      </c>
      <c r="J5" s="74"/>
      <c r="K5" s="28" t="s">
        <v>265</v>
      </c>
    </row>
    <row r="6" spans="1:11" ht="49.05" customHeight="1" x14ac:dyDescent="0.3">
      <c r="A6" s="75"/>
      <c r="B6" s="76"/>
      <c r="C6" s="75"/>
      <c r="D6" s="76"/>
      <c r="E6" s="76"/>
      <c r="F6" s="75"/>
      <c r="G6" s="76"/>
      <c r="H6" s="76"/>
      <c r="I6" s="75"/>
      <c r="J6" s="76"/>
      <c r="K6" s="29"/>
    </row>
    <row r="7" spans="1:11" ht="49.05" customHeight="1" x14ac:dyDescent="0.3">
      <c r="A7" s="75"/>
      <c r="B7" s="76"/>
      <c r="C7" s="75"/>
      <c r="D7" s="76"/>
      <c r="E7" s="76"/>
      <c r="F7" s="75"/>
      <c r="G7" s="76"/>
      <c r="H7" s="76"/>
      <c r="I7" s="75"/>
      <c r="J7" s="76"/>
      <c r="K7" s="29"/>
    </row>
    <row r="8" spans="1:11" ht="49.05" customHeight="1" x14ac:dyDescent="0.3">
      <c r="A8" s="75"/>
      <c r="B8" s="76"/>
      <c r="C8" s="75"/>
      <c r="D8" s="76"/>
      <c r="E8" s="76"/>
      <c r="F8" s="75"/>
      <c r="G8" s="76"/>
      <c r="H8" s="76"/>
      <c r="I8" s="75"/>
      <c r="J8" s="76"/>
      <c r="K8" s="29"/>
    </row>
    <row r="9" spans="1:11" ht="49.05" customHeight="1" x14ac:dyDescent="0.3">
      <c r="A9" s="75"/>
      <c r="B9" s="76"/>
      <c r="C9" s="75"/>
      <c r="D9" s="76"/>
      <c r="E9" s="76"/>
      <c r="F9" s="75"/>
      <c r="G9" s="76"/>
      <c r="H9" s="76"/>
      <c r="I9" s="75"/>
      <c r="J9" s="76"/>
      <c r="K9" s="29"/>
    </row>
    <row r="10" spans="1:11" ht="49.05" customHeight="1" x14ac:dyDescent="0.3">
      <c r="A10" s="75"/>
      <c r="B10" s="76"/>
      <c r="C10" s="75"/>
      <c r="D10" s="76"/>
      <c r="E10" s="76"/>
      <c r="F10" s="75"/>
      <c r="G10" s="76"/>
      <c r="H10" s="76"/>
      <c r="I10" s="75"/>
      <c r="J10" s="76"/>
      <c r="K10" s="29"/>
    </row>
    <row r="11" spans="1:11" ht="49.05" customHeight="1" x14ac:dyDescent="0.3">
      <c r="A11" s="75"/>
      <c r="B11" s="76"/>
      <c r="C11" s="75"/>
      <c r="D11" s="76"/>
      <c r="E11" s="76"/>
      <c r="F11" s="75"/>
      <c r="G11" s="76"/>
      <c r="H11" s="76"/>
      <c r="I11" s="75"/>
      <c r="J11" s="76"/>
      <c r="K11" s="29"/>
    </row>
    <row r="12" spans="1:11" ht="49.05" customHeight="1" x14ac:dyDescent="0.3">
      <c r="A12" s="75"/>
      <c r="B12" s="76"/>
      <c r="C12" s="75"/>
      <c r="D12" s="76"/>
      <c r="E12" s="76"/>
      <c r="F12" s="75"/>
      <c r="G12" s="76"/>
      <c r="H12" s="76"/>
      <c r="I12" s="75"/>
      <c r="J12" s="76"/>
      <c r="K12" s="29"/>
    </row>
    <row r="13" spans="1:11" ht="49.05" customHeight="1" x14ac:dyDescent="0.3">
      <c r="A13" s="75"/>
      <c r="B13" s="76"/>
      <c r="C13" s="75"/>
      <c r="D13" s="76"/>
      <c r="E13" s="76"/>
      <c r="F13" s="75"/>
      <c r="G13" s="76"/>
      <c r="H13" s="76"/>
      <c r="I13" s="75"/>
      <c r="J13" s="76"/>
      <c r="K13" s="29"/>
    </row>
    <row r="14" spans="1:11" ht="49.05" customHeight="1" x14ac:dyDescent="0.3">
      <c r="A14" s="75"/>
      <c r="B14" s="76"/>
      <c r="C14" s="75"/>
      <c r="D14" s="76"/>
      <c r="E14" s="76"/>
      <c r="F14" s="75"/>
      <c r="G14" s="76"/>
      <c r="H14" s="76"/>
      <c r="I14" s="75"/>
      <c r="J14" s="76"/>
      <c r="K14" s="29"/>
    </row>
    <row r="15" spans="1:11" ht="48" customHeight="1" x14ac:dyDescent="0.3">
      <c r="A15" s="75"/>
      <c r="B15" s="76"/>
      <c r="C15" s="75"/>
      <c r="D15" s="76"/>
      <c r="E15" s="76"/>
      <c r="F15" s="75"/>
      <c r="G15" s="76"/>
      <c r="H15" s="76"/>
      <c r="I15" s="75"/>
      <c r="J15" s="76"/>
      <c r="K15" s="29"/>
    </row>
    <row r="16" spans="1:11" ht="19.05" customHeight="1" x14ac:dyDescent="0.3">
      <c r="A16" s="30"/>
      <c r="B16" s="30"/>
      <c r="C16" s="30"/>
      <c r="D16" s="30"/>
      <c r="E16" s="30"/>
      <c r="F16" s="30"/>
      <c r="G16" s="30"/>
      <c r="H16" s="30"/>
      <c r="I16" s="30"/>
      <c r="J16" s="30"/>
      <c r="K16" s="31"/>
    </row>
    <row r="17" spans="1:11" ht="49.05" customHeight="1" x14ac:dyDescent="0.3">
      <c r="A17" s="77" t="s">
        <v>266</v>
      </c>
      <c r="B17" s="72"/>
      <c r="C17" s="72"/>
      <c r="D17" s="72"/>
      <c r="E17" s="72"/>
      <c r="F17" s="72"/>
      <c r="G17" s="72"/>
      <c r="H17" s="72"/>
      <c r="I17" s="72"/>
      <c r="J17" s="72"/>
      <c r="K17" s="72"/>
    </row>
    <row r="18" spans="1:11" ht="49.05" customHeight="1" x14ac:dyDescent="0.3">
      <c r="A18" s="73" t="s">
        <v>4</v>
      </c>
      <c r="B18" s="74"/>
      <c r="C18" s="73" t="s">
        <v>262</v>
      </c>
      <c r="D18" s="74"/>
      <c r="E18" s="74"/>
      <c r="F18" s="73" t="s">
        <v>263</v>
      </c>
      <c r="G18" s="74"/>
      <c r="H18" s="74"/>
      <c r="I18" s="73" t="s">
        <v>264</v>
      </c>
      <c r="J18" s="74"/>
      <c r="K18" s="31"/>
    </row>
    <row r="19" spans="1:11" ht="49.05" customHeight="1" x14ac:dyDescent="0.3">
      <c r="A19" s="75"/>
      <c r="B19" s="76"/>
      <c r="C19" s="75"/>
      <c r="D19" s="76"/>
      <c r="E19" s="76"/>
      <c r="F19" s="75"/>
      <c r="G19" s="76"/>
      <c r="H19" s="76"/>
      <c r="I19" s="75"/>
      <c r="J19" s="76"/>
      <c r="K19" s="31"/>
    </row>
    <row r="20" spans="1:11" ht="49.05" customHeight="1" x14ac:dyDescent="0.3">
      <c r="A20" s="75"/>
      <c r="B20" s="76"/>
      <c r="C20" s="75"/>
      <c r="D20" s="76"/>
      <c r="E20" s="76"/>
      <c r="F20" s="75"/>
      <c r="G20" s="76"/>
      <c r="H20" s="76"/>
      <c r="I20" s="75"/>
      <c r="J20" s="76"/>
      <c r="K20" s="31"/>
    </row>
    <row r="21" spans="1:11" ht="49.05" customHeight="1" x14ac:dyDescent="0.3">
      <c r="A21" s="75"/>
      <c r="B21" s="76"/>
      <c r="C21" s="75"/>
      <c r="D21" s="76"/>
      <c r="E21" s="76"/>
      <c r="F21" s="75"/>
      <c r="G21" s="76"/>
      <c r="H21" s="76"/>
      <c r="I21" s="75"/>
      <c r="J21" s="76"/>
      <c r="K21" s="31"/>
    </row>
    <row r="22" spans="1:11" ht="49.05" customHeight="1" x14ac:dyDescent="0.3">
      <c r="A22" s="75"/>
      <c r="B22" s="76"/>
      <c r="C22" s="75"/>
      <c r="D22" s="76"/>
      <c r="E22" s="76"/>
      <c r="F22" s="75"/>
      <c r="G22" s="76"/>
      <c r="H22" s="76"/>
      <c r="I22" s="75"/>
      <c r="J22" s="76"/>
      <c r="K22" s="31"/>
    </row>
    <row r="23" spans="1:11" ht="49.05" customHeight="1" x14ac:dyDescent="0.3">
      <c r="A23" s="75"/>
      <c r="B23" s="76"/>
      <c r="C23" s="75"/>
      <c r="D23" s="76"/>
      <c r="E23" s="76"/>
      <c r="F23" s="75"/>
      <c r="G23" s="76"/>
      <c r="H23" s="76"/>
      <c r="I23" s="75"/>
      <c r="J23" s="76"/>
      <c r="K23" s="31"/>
    </row>
    <row r="24" spans="1:11" ht="49.05" customHeight="1" x14ac:dyDescent="0.3">
      <c r="A24" s="75"/>
      <c r="B24" s="76"/>
      <c r="C24" s="75"/>
      <c r="D24" s="76"/>
      <c r="E24" s="76"/>
      <c r="F24" s="75"/>
      <c r="G24" s="76"/>
      <c r="H24" s="76"/>
      <c r="I24" s="75"/>
      <c r="J24" s="76"/>
      <c r="K24" s="31"/>
    </row>
    <row r="25" spans="1:11" ht="49.05" customHeight="1" x14ac:dyDescent="0.3">
      <c r="A25" s="75"/>
      <c r="B25" s="76"/>
      <c r="C25" s="75"/>
      <c r="D25" s="76"/>
      <c r="E25" s="76"/>
      <c r="F25" s="75"/>
      <c r="G25" s="76"/>
      <c r="H25" s="76"/>
      <c r="I25" s="75"/>
      <c r="J25" s="76"/>
      <c r="K25" s="31"/>
    </row>
    <row r="26" spans="1:11" ht="49.05" customHeight="1" x14ac:dyDescent="0.3">
      <c r="A26" s="75"/>
      <c r="B26" s="76"/>
      <c r="C26" s="75"/>
      <c r="D26" s="76"/>
      <c r="E26" s="76"/>
      <c r="F26" s="75"/>
      <c r="G26" s="76"/>
      <c r="H26" s="76"/>
      <c r="I26" s="75"/>
      <c r="J26" s="76"/>
      <c r="K26" s="31"/>
    </row>
    <row r="27" spans="1:11" ht="49.05" customHeight="1" x14ac:dyDescent="0.3">
      <c r="A27" s="75"/>
      <c r="B27" s="76"/>
      <c r="C27" s="75"/>
      <c r="D27" s="76"/>
      <c r="E27" s="76"/>
      <c r="F27" s="75"/>
      <c r="G27" s="76"/>
      <c r="H27" s="76"/>
      <c r="I27" s="75"/>
      <c r="J27" s="76"/>
      <c r="K27" s="31"/>
    </row>
    <row r="28" spans="1:11" ht="49.05" customHeight="1" x14ac:dyDescent="0.3">
      <c r="A28" s="75"/>
      <c r="B28" s="76"/>
      <c r="C28" s="75"/>
      <c r="D28" s="76"/>
      <c r="E28" s="76"/>
      <c r="F28" s="75"/>
      <c r="G28" s="76"/>
      <c r="H28" s="76"/>
      <c r="I28" s="75"/>
      <c r="J28" s="76"/>
      <c r="K28" s="31"/>
    </row>
    <row r="31" spans="1:11" ht="16.05" customHeight="1" x14ac:dyDescent="0.3">
      <c r="A31" s="78" t="s">
        <v>267</v>
      </c>
      <c r="B31" s="72"/>
      <c r="C31" s="72"/>
      <c r="D31" s="72"/>
      <c r="E31" s="72"/>
      <c r="F31" s="72"/>
      <c r="G31" s="72"/>
      <c r="H31" s="72"/>
      <c r="I31" s="72"/>
      <c r="J31" s="72"/>
    </row>
    <row r="32" spans="1:11" ht="16.05" customHeight="1" x14ac:dyDescent="0.3"/>
    <row r="33" spans="1:10" ht="21" customHeight="1" x14ac:dyDescent="0.3">
      <c r="A33" s="27" t="s">
        <v>3</v>
      </c>
      <c r="B33" s="73" t="s">
        <v>268</v>
      </c>
      <c r="C33" s="74"/>
      <c r="D33" s="74"/>
      <c r="E33" s="74"/>
      <c r="F33" s="74"/>
      <c r="G33" s="74"/>
      <c r="H33" s="73" t="s">
        <v>269</v>
      </c>
      <c r="I33" s="74"/>
      <c r="J33" s="74"/>
    </row>
    <row r="34" spans="1:10" ht="48" customHeight="1" x14ac:dyDescent="0.3">
      <c r="A34" s="54" t="s">
        <v>270</v>
      </c>
      <c r="B34" s="79"/>
      <c r="C34" s="80"/>
      <c r="D34" s="80"/>
      <c r="E34" s="80"/>
      <c r="F34" s="80"/>
      <c r="G34" s="80"/>
      <c r="H34" s="81"/>
      <c r="I34" s="76"/>
      <c r="J34" s="76"/>
    </row>
    <row r="35" spans="1:10" ht="48" customHeight="1" x14ac:dyDescent="0.3">
      <c r="A35" s="54" t="s">
        <v>271</v>
      </c>
      <c r="B35" s="79"/>
      <c r="C35" s="80"/>
      <c r="D35" s="80"/>
      <c r="E35" s="80"/>
      <c r="F35" s="80"/>
      <c r="G35" s="80"/>
      <c r="H35" s="81"/>
      <c r="I35" s="76"/>
      <c r="J35" s="76"/>
    </row>
    <row r="36" spans="1:10" ht="48" customHeight="1" x14ac:dyDescent="0.3">
      <c r="A36" s="54" t="s">
        <v>272</v>
      </c>
      <c r="B36" s="79"/>
      <c r="C36" s="80"/>
      <c r="D36" s="80"/>
      <c r="E36" s="80"/>
      <c r="F36" s="80"/>
      <c r="G36" s="80"/>
      <c r="H36" s="81"/>
      <c r="I36" s="76"/>
      <c r="J36" s="76"/>
    </row>
    <row r="37" spans="1:10" ht="48" customHeight="1" x14ac:dyDescent="0.3">
      <c r="A37" s="54" t="s">
        <v>273</v>
      </c>
      <c r="B37" s="79"/>
      <c r="C37" s="80"/>
      <c r="D37" s="80"/>
      <c r="E37" s="80"/>
      <c r="F37" s="80"/>
      <c r="G37" s="80"/>
      <c r="H37" s="81"/>
      <c r="I37" s="76"/>
      <c r="J37" s="76"/>
    </row>
    <row r="38" spans="1:10" ht="48" customHeight="1" x14ac:dyDescent="0.3">
      <c r="A38" s="54" t="s">
        <v>274</v>
      </c>
      <c r="B38" s="79"/>
      <c r="C38" s="80"/>
      <c r="D38" s="80"/>
      <c r="E38" s="80"/>
      <c r="F38" s="80"/>
      <c r="G38" s="80"/>
      <c r="H38" s="81"/>
      <c r="I38" s="76"/>
      <c r="J38" s="76"/>
    </row>
    <row r="39" spans="1:10" ht="48" customHeight="1" x14ac:dyDescent="0.3">
      <c r="A39" s="32" t="s">
        <v>275</v>
      </c>
      <c r="B39" s="82"/>
      <c r="C39" s="76"/>
      <c r="D39" s="76"/>
      <c r="E39" s="76"/>
      <c r="F39" s="76"/>
      <c r="G39" s="76"/>
      <c r="H39" s="81"/>
      <c r="I39" s="76"/>
      <c r="J39" s="76"/>
    </row>
    <row r="40" spans="1:10" ht="48" customHeight="1" x14ac:dyDescent="0.3">
      <c r="A40" s="32"/>
      <c r="B40" s="82"/>
      <c r="C40" s="76"/>
      <c r="D40" s="76"/>
      <c r="E40" s="76"/>
      <c r="F40" s="76"/>
      <c r="G40" s="76"/>
      <c r="H40" s="81"/>
      <c r="I40" s="76"/>
      <c r="J40" s="76"/>
    </row>
    <row r="41" spans="1:10" ht="48" customHeight="1" x14ac:dyDescent="0.3">
      <c r="A41" s="32"/>
      <c r="B41" s="82"/>
      <c r="C41" s="76"/>
      <c r="D41" s="76"/>
      <c r="E41" s="76"/>
      <c r="F41" s="76"/>
      <c r="G41" s="76"/>
      <c r="H41" s="81"/>
      <c r="I41" s="76"/>
      <c r="J41" s="76"/>
    </row>
    <row r="42" spans="1:10" ht="48" customHeight="1" x14ac:dyDescent="0.3">
      <c r="A42" s="32"/>
      <c r="B42" s="82"/>
      <c r="C42" s="76"/>
      <c r="D42" s="76"/>
      <c r="E42" s="76"/>
      <c r="F42" s="76"/>
      <c r="G42" s="76"/>
      <c r="H42" s="81"/>
      <c r="I42" s="76"/>
      <c r="J42" s="76"/>
    </row>
    <row r="43" spans="1:10" ht="48" customHeight="1" x14ac:dyDescent="0.3">
      <c r="A43" s="32"/>
      <c r="B43" s="82"/>
      <c r="C43" s="76"/>
      <c r="D43" s="76"/>
      <c r="E43" s="76"/>
      <c r="F43" s="76"/>
      <c r="G43" s="76"/>
      <c r="H43" s="81"/>
      <c r="I43" s="76"/>
      <c r="J43" s="76"/>
    </row>
    <row r="44" spans="1:10" ht="49.05" customHeight="1" x14ac:dyDescent="0.3">
      <c r="A44" s="32"/>
      <c r="B44" s="82"/>
      <c r="C44" s="76"/>
      <c r="D44" s="76"/>
      <c r="E44" s="76"/>
      <c r="F44" s="76"/>
      <c r="G44" s="76"/>
      <c r="H44" s="81"/>
      <c r="I44" s="76"/>
      <c r="J44" s="76"/>
    </row>
    <row r="46" spans="1:10" ht="118.2" customHeight="1" x14ac:dyDescent="0.3">
      <c r="A46" s="83" t="s">
        <v>276</v>
      </c>
      <c r="B46" s="72"/>
      <c r="C46" s="72"/>
      <c r="D46" s="72"/>
      <c r="E46" s="72"/>
      <c r="F46" s="72"/>
      <c r="G46" s="72"/>
      <c r="H46" s="72"/>
      <c r="I46" s="72"/>
      <c r="J46" s="72"/>
    </row>
    <row r="49" spans="1:10" x14ac:dyDescent="0.3">
      <c r="A49" s="84" t="s">
        <v>277</v>
      </c>
      <c r="B49" s="85"/>
      <c r="C49" s="85"/>
      <c r="D49" s="85"/>
      <c r="E49" s="86"/>
      <c r="F49" s="72"/>
      <c r="G49" s="72"/>
      <c r="H49" s="72"/>
      <c r="I49" s="72"/>
      <c r="J49" s="72"/>
    </row>
    <row r="50" spans="1:10" x14ac:dyDescent="0.3">
      <c r="A50" s="33"/>
      <c r="B50" s="33"/>
      <c r="C50" s="33"/>
      <c r="D50" s="33"/>
    </row>
    <row r="51" spans="1:10" x14ac:dyDescent="0.3">
      <c r="A51" s="84" t="s">
        <v>278</v>
      </c>
      <c r="B51" s="85"/>
      <c r="C51" s="85"/>
      <c r="D51" s="85"/>
      <c r="E51" s="86"/>
      <c r="F51" s="72"/>
      <c r="G51" s="72"/>
      <c r="H51" s="72"/>
      <c r="I51" s="72"/>
      <c r="J51" s="72"/>
    </row>
    <row r="98" spans="1:1" ht="15.6" x14ac:dyDescent="0.3">
      <c r="A98" t="s">
        <v>279</v>
      </c>
    </row>
  </sheetData>
  <sheetProtection algorithmName="SHA-512" hashValue="Nuul+eDDB/26K7bo849j/yClQr230DzAQyIekpCtoy1LnVeJqC2yO+AWd6xmlz84FRSU9CT/f0IXtaqFgQRRsg==" saltValue="4bVk01Xq73RMFGtm6pjTMA==" spinCount="100000" sheet="1" objects="1" scenarios="1" formatCells="0" formatColumns="0" formatRows="0"/>
  <mergeCells count="120">
    <mergeCell ref="A46:J46"/>
    <mergeCell ref="A49:D49"/>
    <mergeCell ref="E49:J49"/>
    <mergeCell ref="A51:D51"/>
    <mergeCell ref="E51:J51"/>
    <mergeCell ref="B42:G42"/>
    <mergeCell ref="H42:J42"/>
    <mergeCell ref="B43:G43"/>
    <mergeCell ref="H43:J43"/>
    <mergeCell ref="B44:G44"/>
    <mergeCell ref="H44:J44"/>
    <mergeCell ref="B39:G39"/>
    <mergeCell ref="H39:J39"/>
    <mergeCell ref="B40:G40"/>
    <mergeCell ref="H40:J40"/>
    <mergeCell ref="B41:G41"/>
    <mergeCell ref="H41:J41"/>
    <mergeCell ref="B36:G36"/>
    <mergeCell ref="H36:J36"/>
    <mergeCell ref="B37:G37"/>
    <mergeCell ref="H37:J37"/>
    <mergeCell ref="B38:G38"/>
    <mergeCell ref="H38:J38"/>
    <mergeCell ref="A31:J31"/>
    <mergeCell ref="B33:G33"/>
    <mergeCell ref="H33:J33"/>
    <mergeCell ref="B34:G34"/>
    <mergeCell ref="H34:J34"/>
    <mergeCell ref="B35:G35"/>
    <mergeCell ref="H35:J35"/>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19:B19"/>
    <mergeCell ref="C19:E19"/>
    <mergeCell ref="F19:H19"/>
    <mergeCell ref="I19:J19"/>
    <mergeCell ref="A20:B20"/>
    <mergeCell ref="C20:E20"/>
    <mergeCell ref="F20:H20"/>
    <mergeCell ref="I20:J20"/>
    <mergeCell ref="A15:B15"/>
    <mergeCell ref="C15:E15"/>
    <mergeCell ref="F15:H15"/>
    <mergeCell ref="I15:J15"/>
    <mergeCell ref="A17:K17"/>
    <mergeCell ref="A18:B18"/>
    <mergeCell ref="C18:E18"/>
    <mergeCell ref="F18:H18"/>
    <mergeCell ref="I18:J1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ignoredErrors>
    <ignoredError sqref="A34:A3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 ir TS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2023-04-04T12:16:45Z</dcterms:created>
  <dcterms:modified xsi:type="dcterms:W3CDTF">2025-02-19T12:06:52Z</dcterms:modified>
</cp:coreProperties>
</file>