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bookViews>
    <workbookView visibility="visible" minimized="0" showHorizontalScroll="1" showVerticalScroll="1" showSheetTabs="1" xWindow="-30180" yWindow="500" windowWidth="27640" windowHeight="16940" tabRatio="600" firstSheet="0" activeTab="0" autoFilterDateGrouping="1"/>
  </bookViews>
  <sheets>
    <sheet xmlns:r="http://schemas.openxmlformats.org/officeDocument/2006/relationships" name="Pasiūlymas" sheetId="1" state="visible" r:id="rId1"/>
    <sheet xmlns:r="http://schemas.openxmlformats.org/officeDocument/2006/relationships" name="Subtiekėjai ir priedai" sheetId="2" state="visible" r:id="rId2"/>
  </sheets>
  <definedNames/>
  <calcPr calcId="181029" fullCalcOnLoad="1"/>
</workbook>
</file>

<file path=xl/styles.xml><?xml version="1.0" encoding="utf-8"?>
<styleSheet xmlns="http://schemas.openxmlformats.org/spreadsheetml/2006/main">
  <numFmts count="0"/>
  <fonts count="6">
    <font>
      <name val="Calibri"/>
      <family val="2"/>
      <color theme="1"/>
      <sz val="12"/>
      <scheme val="minor"/>
    </font>
    <font>
      <name val="Calibri"/>
      <family val="2"/>
      <color theme="1"/>
      <sz val="11"/>
      <scheme val="minor"/>
    </font>
    <font>
      <name val="Calibri"/>
      <family val="2"/>
      <b val="1"/>
      <color theme="1"/>
      <sz val="11"/>
      <scheme val="minor"/>
    </font>
    <font>
      <name val="Calibri"/>
      <family val="2"/>
      <color indexed="8"/>
      <sz val="11"/>
      <scheme val="minor"/>
    </font>
    <font>
      <name val="Calibri"/>
      <family val="2"/>
      <i val="1"/>
      <color theme="1"/>
      <sz val="11"/>
      <scheme val="minor"/>
    </font>
    <font>
      <name val="Calibri"/>
      <family val="2"/>
      <b val="1"/>
      <color theme="1"/>
      <sz val="12"/>
      <scheme val="minor"/>
    </font>
  </fonts>
  <fills count="7">
    <fill>
      <patternFill/>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00BFBFBF"/>
        <bgColor rgb="00BFBFBF"/>
      </patternFill>
    </fill>
    <fill>
      <patternFill patternType="solid">
        <fgColor rgb="00FFFFFF"/>
        <bgColor rgb="00FFFFFF"/>
      </patternFill>
    </fill>
    <fill>
      <patternFill patternType="solid">
        <fgColor rgb="00ffffff"/>
        <bgColor rgb="00ffffff"/>
      </patternFill>
    </fill>
  </fills>
  <borders count="3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style="thin">
        <color indexed="8"/>
      </left>
      <right style="medium">
        <color indexed="64"/>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top style="thin">
        <color indexed="64"/>
      </top>
      <bottom/>
      <diagonal/>
    </border>
    <border>
      <left/>
      <right style="thin">
        <color indexed="64"/>
      </right>
      <top style="thin">
        <color indexed="64"/>
      </top>
      <bottom/>
      <diagonal/>
    </border>
    <border>
      <left/>
      <right/>
      <top style="thin">
        <color indexed="8"/>
      </top>
      <bottom/>
      <diagonal/>
    </border>
    <border>
      <left/>
      <right style="thin">
        <color indexed="8"/>
      </right>
      <top style="thin">
        <color indexed="8"/>
      </top>
      <bottom/>
      <diagonal/>
    </border>
    <border>
      <left/>
      <right style="thin">
        <color indexed="8"/>
      </right>
      <top style="thin">
        <color indexed="8"/>
      </top>
      <bottom style="thin">
        <color indexed="8"/>
      </bottom>
      <diagonal/>
    </border>
    <border>
      <left/>
      <right style="medium">
        <color indexed="64"/>
      </right>
      <top/>
      <bottom/>
      <diagonal/>
    </border>
    <border>
      <left/>
      <right style="medium">
        <color indexed="64"/>
      </right>
      <top style="thin">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101">
    <xf numFmtId="0" fontId="0" fillId="0" borderId="0" pivotButton="0" quotePrefix="0" xfId="0"/>
    <xf numFmtId="0" fontId="1" fillId="2" borderId="1" pivotButton="0" quotePrefix="0" xfId="0"/>
    <xf numFmtId="0" fontId="1" fillId="2" borderId="0" pivotButton="0" quotePrefix="0" xfId="0"/>
    <xf numFmtId="0" fontId="2" fillId="2" borderId="0" pivotButton="0" quotePrefix="0" xfId="0"/>
    <xf numFmtId="0" fontId="2" fillId="2" borderId="0" applyAlignment="1" pivotButton="0" quotePrefix="0" xfId="0">
      <alignment horizontal="center"/>
    </xf>
    <xf numFmtId="0" fontId="1" fillId="2" borderId="1" applyAlignment="1" pivotButton="0" quotePrefix="0" xfId="0">
      <alignment horizontal="left"/>
    </xf>
    <xf numFmtId="0" fontId="1" fillId="2" borderId="0" applyAlignment="1" pivotButton="0" quotePrefix="0" xfId="0">
      <alignment vertical="center" wrapText="1"/>
    </xf>
    <xf numFmtId="0" fontId="1" fillId="2" borderId="0" applyAlignment="1" applyProtection="1" pivotButton="0" quotePrefix="0" xfId="0">
      <alignment horizontal="center" vertical="center" wrapText="1"/>
      <protection locked="0" hidden="0"/>
    </xf>
    <xf numFmtId="0" fontId="1" fillId="2" borderId="4" pivotButton="0" quotePrefix="0" xfId="0"/>
    <xf numFmtId="0" fontId="1" fillId="2" borderId="5" applyAlignment="1" pivotButton="0" quotePrefix="0" xfId="0">
      <alignment horizontal="center" vertical="center" wrapText="1"/>
    </xf>
    <xf numFmtId="0" fontId="1" fillId="2" borderId="8" applyAlignment="1" pivotButton="0" quotePrefix="0" xfId="0">
      <alignment horizontal="center" wrapText="1"/>
    </xf>
    <xf numFmtId="0" fontId="1" fillId="3" borderId="9" applyAlignment="1" pivotButton="0" quotePrefix="0" xfId="0">
      <alignment horizontal="center" vertical="center" wrapText="1"/>
    </xf>
    <xf numFmtId="0" fontId="1" fillId="3" borderId="10" applyAlignment="1" pivotButton="0" quotePrefix="0" xfId="0">
      <alignment horizontal="center" vertical="center"/>
    </xf>
    <xf numFmtId="0" fontId="1" fillId="3" borderId="13" applyAlignment="1" pivotButton="0" quotePrefix="0" xfId="0">
      <alignment horizontal="center" vertical="center"/>
    </xf>
    <xf numFmtId="0" fontId="1" fillId="2" borderId="0" applyAlignment="1" pivotButton="0" quotePrefix="0" xfId="0">
      <alignment horizontal="center" vertical="center" wrapText="1"/>
    </xf>
    <xf numFmtId="0" fontId="1" fillId="2" borderId="0" applyAlignment="1" pivotButton="0" quotePrefix="0" xfId="0">
      <alignment horizontal="center" vertical="center"/>
    </xf>
    <xf numFmtId="0" fontId="1" fillId="3" borderId="23" applyAlignment="1" pivotButton="0" quotePrefix="0" xfId="0">
      <alignment horizontal="center" vertical="center" wrapText="1"/>
    </xf>
    <xf numFmtId="0" fontId="1" fillId="2" borderId="1" applyAlignment="1" pivotButton="0" quotePrefix="0" xfId="0">
      <alignment vertical="center" wrapText="1"/>
    </xf>
    <xf numFmtId="0" fontId="1" fillId="2" borderId="1" applyAlignment="1" applyProtection="1" pivotButton="0" quotePrefix="0" xfId="0">
      <alignment horizontal="center" vertical="center" wrapText="1"/>
      <protection locked="0" hidden="0"/>
    </xf>
    <xf numFmtId="49" fontId="3" fillId="2" borderId="2" applyAlignment="1" pivotButton="0" quotePrefix="0" xfId="0">
      <alignment horizontal="left" vertical="center"/>
    </xf>
    <xf numFmtId="4" fontId="3" fillId="2" borderId="3" applyAlignment="1" pivotButton="0" quotePrefix="0" xfId="0">
      <alignment horizontal="left" vertical="center"/>
    </xf>
    <xf numFmtId="49" fontId="3" fillId="2" borderId="2" applyAlignment="1" pivotButton="0" quotePrefix="0" xfId="0">
      <alignment horizontal="left" vertical="center" wrapText="1"/>
    </xf>
    <xf numFmtId="0" fontId="1" fillId="2" borderId="3" pivotButton="0" quotePrefix="0" xfId="0"/>
    <xf numFmtId="0" fontId="1" fillId="2" borderId="0" pivotButton="0" quotePrefix="0" xfId="0"/>
    <xf numFmtId="0" fontId="1" fillId="2" borderId="0" applyAlignment="1" pivotButton="0" quotePrefix="0" xfId="0">
      <alignment vertical="center" wrapText="1"/>
    </xf>
    <xf numFmtId="0" fontId="1" fillId="2" borderId="0" applyAlignment="1" applyProtection="1" pivotButton="0" quotePrefix="0" xfId="0">
      <alignment horizontal="center" vertical="center" wrapText="1"/>
      <protection locked="0" hidden="0"/>
    </xf>
    <xf numFmtId="0" fontId="2" fillId="2" borderId="0" pivotButton="0" quotePrefix="0" xfId="0"/>
    <xf numFmtId="0" fontId="2" fillId="2" borderId="0" applyAlignment="1" pivotButton="0" quotePrefix="0" xfId="0">
      <alignment horizontal="left" wrapText="1"/>
    </xf>
    <xf numFmtId="0" fontId="1" fillId="2" borderId="0" applyAlignment="1" pivotButton="0" quotePrefix="0" xfId="0">
      <alignment wrapText="1"/>
    </xf>
    <xf numFmtId="0" fontId="1" fillId="2" borderId="5" applyAlignment="1" pivotButton="0" quotePrefix="0" xfId="0">
      <alignment horizontal="center" vertical="center" wrapText="1"/>
    </xf>
    <xf numFmtId="0" fontId="1" fillId="2" borderId="6" applyAlignment="1" pivotButton="0" quotePrefix="0" xfId="0">
      <alignment horizontal="center" vertical="center" wrapText="1"/>
    </xf>
    <xf numFmtId="0" fontId="1" fillId="2" borderId="7" applyAlignment="1" pivotButton="0" quotePrefix="0" xfId="0">
      <alignment horizontal="center" vertical="center" wrapText="1"/>
    </xf>
    <xf numFmtId="0" fontId="1" fillId="3" borderId="9" applyAlignment="1" pivotButton="0" quotePrefix="0" xfId="0">
      <alignment horizontal="center" vertical="center" wrapText="1"/>
    </xf>
    <xf numFmtId="0" fontId="1" fillId="3" borderId="1" applyAlignment="1" pivotButton="0" quotePrefix="0" xfId="0">
      <alignment horizontal="center" vertical="center" wrapText="1"/>
    </xf>
    <xf numFmtId="0" fontId="1" fillId="3" borderId="11" applyAlignment="1" pivotButton="0" quotePrefix="0" xfId="0">
      <alignment horizontal="center" vertical="center" wrapText="1"/>
    </xf>
    <xf numFmtId="0" fontId="1" fillId="3" borderId="12" applyAlignment="1" pivotButton="0" quotePrefix="0" xfId="0">
      <alignment horizontal="center" vertical="center" wrapText="1"/>
    </xf>
    <xf numFmtId="0" fontId="2" fillId="2" borderId="0" applyAlignment="1" pivotButton="0" quotePrefix="0" xfId="0">
      <alignment horizontal="left" vertical="center" wrapText="1"/>
    </xf>
    <xf numFmtId="0" fontId="1" fillId="2" borderId="14" applyAlignment="1" pivotButton="0" quotePrefix="0" xfId="0">
      <alignment horizontal="center" vertical="center" wrapText="1"/>
    </xf>
    <xf numFmtId="0" fontId="1" fillId="2" borderId="15" applyAlignment="1" pivotButton="0" quotePrefix="0" xfId="0">
      <alignment horizontal="center" vertical="center" wrapText="1"/>
    </xf>
    <xf numFmtId="0" fontId="1" fillId="2" borderId="16" applyAlignment="1" pivotButton="0" quotePrefix="0" xfId="0">
      <alignment horizontal="center" vertical="center" wrapText="1"/>
    </xf>
    <xf numFmtId="0" fontId="1" fillId="2" borderId="17" applyAlignment="1" pivotButton="0" quotePrefix="0" xfId="0">
      <alignment horizontal="center" vertical="center" wrapText="1"/>
    </xf>
    <xf numFmtId="0" fontId="1" fillId="3" borderId="18" applyAlignment="1" pivotButton="0" quotePrefix="0" xfId="0">
      <alignment horizontal="center" vertical="center" wrapText="1"/>
    </xf>
    <xf numFmtId="0" fontId="1" fillId="3" borderId="19" applyAlignment="1" pivotButton="0" quotePrefix="0" xfId="0">
      <alignment horizontal="center" vertical="center" wrapText="1"/>
    </xf>
    <xf numFmtId="0" fontId="1" fillId="3" borderId="20" applyAlignment="1" pivotButton="0" quotePrefix="0" xfId="0">
      <alignment horizontal="center" vertical="center" wrapText="1"/>
    </xf>
    <xf numFmtId="0" fontId="1" fillId="3" borderId="21" applyAlignment="1" pivotButton="0" quotePrefix="0" xfId="0">
      <alignment horizontal="center" vertical="center" wrapText="1"/>
    </xf>
    <xf numFmtId="0" fontId="1" fillId="3" borderId="22" applyAlignment="1" pivotButton="0" quotePrefix="0" xfId="0">
      <alignment horizontal="center" vertical="center" wrapText="1"/>
    </xf>
    <xf numFmtId="0" fontId="4" fillId="2" borderId="0" applyAlignment="1" pivotButton="0" quotePrefix="0" xfId="0">
      <alignment horizontal="left" vertical="top" wrapText="1"/>
    </xf>
    <xf numFmtId="0" fontId="2" fillId="2" borderId="0" applyAlignment="1" pivotButton="0" quotePrefix="0" xfId="0">
      <alignment horizontal="left"/>
    </xf>
    <xf numFmtId="0" fontId="1" fillId="3" borderId="20" applyAlignment="1" pivotButton="0" quotePrefix="0" xfId="0">
      <alignment horizontal="left" vertical="center" wrapText="1"/>
    </xf>
    <xf numFmtId="0" fontId="1" fillId="3" borderId="21" applyAlignment="1" pivotButton="0" quotePrefix="0" xfId="0">
      <alignment horizontal="left" vertical="center" wrapText="1"/>
    </xf>
    <xf numFmtId="0" fontId="1" fillId="3" borderId="19" applyAlignment="1" pivotButton="0" quotePrefix="0" xfId="0">
      <alignment horizontal="left" vertical="center" wrapText="1"/>
    </xf>
    <xf numFmtId="0" fontId="1" fillId="3" borderId="24" applyAlignment="1" pivotButton="0" quotePrefix="0" xfId="0">
      <alignment horizontal="left" vertical="center" wrapText="1"/>
    </xf>
    <xf numFmtId="0" fontId="1" fillId="3" borderId="25" applyAlignment="1" pivotButton="0" quotePrefix="0" xfId="0">
      <alignment horizontal="left" vertical="center" wrapText="1"/>
    </xf>
    <xf numFmtId="0" fontId="1" fillId="3" borderId="26" applyAlignment="1" pivotButton="0" quotePrefix="0" xfId="0">
      <alignment horizontal="left" vertical="center" wrapText="1"/>
    </xf>
    <xf numFmtId="0" fontId="1" fillId="3" borderId="4" applyAlignment="1" pivotButton="0" quotePrefix="0" xfId="0">
      <alignment horizontal="center" vertical="center" wrapText="1"/>
    </xf>
    <xf numFmtId="0" fontId="1" fillId="3" borderId="27" applyAlignment="1" pivotButton="0" quotePrefix="0" xfId="0">
      <alignment horizontal="center" vertical="center" wrapText="1"/>
    </xf>
    <xf numFmtId="0" fontId="1" fillId="2" borderId="0" applyAlignment="1" pivotButton="0" quotePrefix="0" xfId="0">
      <alignment horizontal="right"/>
    </xf>
    <xf numFmtId="0" fontId="1" fillId="3" borderId="0" pivotButton="0" quotePrefix="0" xfId="0"/>
    <xf numFmtId="0" fontId="2" fillId="4" borderId="0" pivotButton="0" quotePrefix="0" xfId="0"/>
    <xf numFmtId="0" fontId="1" fillId="5" borderId="1" applyProtection="1" pivotButton="0" quotePrefix="0" xfId="0">
      <protection locked="0" hidden="0"/>
    </xf>
    <xf numFmtId="0" fontId="0" fillId="0" borderId="19" pivotButton="0" quotePrefix="0" xfId="0"/>
    <xf numFmtId="0" fontId="1" fillId="5" borderId="1" applyAlignment="1" applyProtection="1" pivotButton="0" quotePrefix="0" xfId="0">
      <alignment horizontal="center" vertical="center" wrapText="1"/>
      <protection locked="0" hidden="0"/>
    </xf>
    <xf numFmtId="0" fontId="0" fillId="0" borderId="21" applyProtection="1" pivotButton="0" quotePrefix="0" xfId="0">
      <protection locked="0" hidden="0"/>
    </xf>
    <xf numFmtId="0" fontId="0" fillId="0" borderId="19" applyProtection="1" pivotButton="0" quotePrefix="0" xfId="0">
      <protection locked="0" hidden="0"/>
    </xf>
    <xf numFmtId="0" fontId="0" fillId="0" borderId="32" pivotButton="0" quotePrefix="0" xfId="0"/>
    <xf numFmtId="0" fontId="1" fillId="4" borderId="38" applyAlignment="1" pivotButton="0" quotePrefix="0" xfId="0">
      <alignment vertical="center" wrapText="1"/>
    </xf>
    <xf numFmtId="0" fontId="0" fillId="0" borderId="38" pivotButton="0" quotePrefix="0" xfId="0"/>
    <xf numFmtId="0" fontId="1" fillId="5" borderId="38" applyAlignment="1" applyProtection="1" pivotButton="0" quotePrefix="0" xfId="0">
      <alignment horizontal="center" vertical="center" wrapText="1"/>
      <protection locked="0" hidden="0"/>
    </xf>
    <xf numFmtId="0" fontId="0" fillId="0" borderId="38" applyProtection="1" pivotButton="0" quotePrefix="0" xfId="0">
      <protection locked="0" hidden="0"/>
    </xf>
    <xf numFmtId="0" fontId="1" fillId="4" borderId="0" pivotButton="0" quotePrefix="0" xfId="0"/>
    <xf numFmtId="0" fontId="1" fillId="5" borderId="0" applyProtection="1" pivotButton="0" quotePrefix="0" xfId="0">
      <protection locked="0" hidden="0"/>
    </xf>
    <xf numFmtId="0" fontId="2" fillId="4" borderId="38" pivotButton="0" quotePrefix="0" xfId="0"/>
    <xf numFmtId="0" fontId="1" fillId="4" borderId="38" pivotButton="0" quotePrefix="0" xfId="0"/>
    <xf numFmtId="0" fontId="1" fillId="6" borderId="38" applyProtection="1" pivotButton="0" quotePrefix="0" xfId="0">
      <protection locked="0" hidden="0"/>
    </xf>
    <xf numFmtId="0" fontId="1" fillId="5" borderId="38" applyProtection="1" pivotButton="0" quotePrefix="0" xfId="0">
      <protection locked="0" hidden="0"/>
    </xf>
    <xf numFmtId="0" fontId="0" fillId="0" borderId="15" pivotButton="0" quotePrefix="0" xfId="0"/>
    <xf numFmtId="0" fontId="0" fillId="0" borderId="16" pivotButton="0" quotePrefix="0" xfId="0"/>
    <xf numFmtId="0" fontId="1" fillId="3" borderId="9" applyAlignment="1" applyProtection="1" pivotButton="0" quotePrefix="0" xfId="0">
      <alignment horizontal="center" vertical="center" wrapText="1"/>
      <protection locked="0" hidden="0"/>
    </xf>
    <xf numFmtId="0" fontId="1" fillId="3" borderId="1" applyAlignment="1" applyProtection="1" pivotButton="0" quotePrefix="0" xfId="0">
      <alignment horizontal="center" vertical="center" wrapText="1"/>
      <protection locked="0" hidden="0"/>
    </xf>
    <xf numFmtId="0" fontId="0" fillId="0" borderId="21" pivotButton="0" quotePrefix="0" xfId="0"/>
    <xf numFmtId="0" fontId="1" fillId="3" borderId="10" applyAlignment="1" applyProtection="1" pivotButton="0" quotePrefix="0" xfId="0">
      <alignment horizontal="center" vertical="center"/>
      <protection locked="0" hidden="0"/>
    </xf>
    <xf numFmtId="0" fontId="1" fillId="3" borderId="11" applyAlignment="1" applyProtection="1" pivotButton="0" quotePrefix="0" xfId="0">
      <alignment horizontal="center" vertical="center" wrapText="1"/>
      <protection locked="0" hidden="0"/>
    </xf>
    <xf numFmtId="0" fontId="0" fillId="0" borderId="26" pivotButton="0" quotePrefix="0" xfId="0"/>
    <xf numFmtId="0" fontId="1" fillId="3" borderId="12" applyAlignment="1" applyProtection="1" pivotButton="0" quotePrefix="0" xfId="0">
      <alignment horizontal="center" vertical="center" wrapText="1"/>
      <protection locked="0" hidden="0"/>
    </xf>
    <xf numFmtId="0" fontId="0" fillId="0" borderId="25" pivotButton="0" quotePrefix="0" xfId="0"/>
    <xf numFmtId="0" fontId="1" fillId="3" borderId="13" applyAlignment="1" applyProtection="1" pivotButton="0" quotePrefix="0" xfId="0">
      <alignment horizontal="center" vertical="center"/>
      <protection locked="0" hidden="0"/>
    </xf>
    <xf numFmtId="0" fontId="1" fillId="2" borderId="8" applyAlignment="1" pivotButton="0" quotePrefix="0" xfId="0">
      <alignment horizontal="center" vertical="center" wrapText="1"/>
    </xf>
    <xf numFmtId="0" fontId="0" fillId="0" borderId="17" pivotButton="0" quotePrefix="0" xfId="0"/>
    <xf numFmtId="0" fontId="1" fillId="3" borderId="10" applyAlignment="1" applyProtection="1" pivotButton="0" quotePrefix="0" xfId="0">
      <alignment horizontal="center" vertical="center" wrapText="1"/>
      <protection locked="0" hidden="0"/>
    </xf>
    <xf numFmtId="0" fontId="0" fillId="0" borderId="22" pivotButton="0" quotePrefix="0" xfId="0"/>
    <xf numFmtId="0" fontId="1" fillId="4" borderId="9" applyAlignment="1" pivotButton="0" quotePrefix="0" xfId="0">
      <alignment horizontal="center" vertical="center" wrapText="1"/>
    </xf>
    <xf numFmtId="0" fontId="1" fillId="4" borderId="1" applyAlignment="1" pivotButton="0" quotePrefix="0" xfId="0">
      <alignment horizontal="left" vertical="center" wrapText="1"/>
    </xf>
    <xf numFmtId="0" fontId="1" fillId="5" borderId="22" applyAlignment="1" applyProtection="1" pivotButton="0" quotePrefix="0" xfId="0">
      <alignment horizontal="center" vertical="center" wrapText="1"/>
      <protection locked="0" hidden="0"/>
    </xf>
    <xf numFmtId="0" fontId="1" fillId="5" borderId="9" applyAlignment="1" applyProtection="1" pivotButton="0" quotePrefix="0" xfId="0">
      <alignment horizontal="center" vertical="center" wrapText="1"/>
      <protection locked="0" hidden="0"/>
    </xf>
    <xf numFmtId="0" fontId="1" fillId="5" borderId="1" applyAlignment="1" applyProtection="1" pivotButton="0" quotePrefix="0" xfId="0">
      <alignment horizontal="left" vertical="center" wrapText="1"/>
      <protection locked="0" hidden="0"/>
    </xf>
    <xf numFmtId="0" fontId="1" fillId="5" borderId="23" applyAlignment="1" applyProtection="1" pivotButton="0" quotePrefix="0" xfId="0">
      <alignment horizontal="center" vertical="center" wrapText="1"/>
      <protection locked="0" hidden="0"/>
    </xf>
    <xf numFmtId="0" fontId="1" fillId="5" borderId="12" applyAlignment="1" applyProtection="1" pivotButton="0" quotePrefix="0" xfId="0">
      <alignment horizontal="left" vertical="center" wrapText="1"/>
      <protection locked="0" hidden="0"/>
    </xf>
    <xf numFmtId="0" fontId="1" fillId="5" borderId="27" applyAlignment="1" applyProtection="1" pivotButton="0" quotePrefix="0" xfId="0">
      <alignment horizontal="center" vertical="center" wrapText="1"/>
      <protection locked="0" hidden="0"/>
    </xf>
    <xf numFmtId="0" fontId="0" fillId="0" borderId="4" pivotButton="0" quotePrefix="0" xfId="0"/>
    <xf numFmtId="0" fontId="0" fillId="0" borderId="27" pivotButton="0" quotePrefix="0" xfId="0"/>
    <xf numFmtId="0" fontId="1" fillId="3" borderId="0" applyProtection="1" pivotButton="0" quotePrefix="0" xfId="0">
      <protection locked="0" hidden="0"/>
    </xf>
  </cellXfs>
  <cellStyles count="1">
    <cellStyle name="Normal" xfId="0" builtinId="0"/>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styles" Target="styles.xml" Id="rId3"/><Relationship Type="http://schemas.openxmlformats.org/officeDocument/2006/relationships/theme" Target="theme/theme1.xml" Id="rId4"/></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sheetPr>
    <outlinePr summaryBelow="1" summaryRight="1"/>
    <pageSetUpPr/>
  </sheetPr>
  <dimension ref="A2:G348"/>
  <sheetViews>
    <sheetView tabSelected="1" workbookViewId="0">
      <selection activeCell="A1" sqref="A1"/>
    </sheetView>
  </sheetViews>
  <sheetFormatPr baseColWidth="10" defaultRowHeight="15"/>
  <cols>
    <col width="9.1640625" customWidth="1" style="23" min="1" max="1"/>
    <col width="78" customWidth="1" style="23" min="2" max="2"/>
    <col width="29.33203125" customWidth="1" style="23" min="3" max="6"/>
    <col width="20.5" customWidth="1" style="23" min="7" max="7"/>
    <col width="26.5" customWidth="1" style="23" min="8" max="8"/>
    <col width="25" customWidth="1" style="23" min="9" max="15"/>
    <col width="10.83203125" customWidth="1" style="23" min="16" max="16384"/>
  </cols>
  <sheetData>
    <row r="2">
      <c r="A2" s="58" t="inlineStr">
        <is>
          <t>PIRKIMO SĄLYGŲ PRIEDAS "PASIŪLYMO FORMA"</t>
        </is>
      </c>
      <c r="B2" s="26" t="n"/>
    </row>
    <row r="3">
      <c r="B3" s="4" t="n"/>
    </row>
    <row r="4">
      <c r="A4" s="58" t="inlineStr">
        <is>
          <t>REAGENTAI IR VIENKARTINĖS PRIEMONĖS PATOLOGINIAMS TYRIMAMS</t>
        </is>
      </c>
      <c r="B4" s="26" t="n"/>
    </row>
    <row r="5">
      <c r="A5" s="26" t="n"/>
      <c r="B5" s="26" t="n"/>
    </row>
    <row r="6">
      <c r="A6" s="23" t="inlineStr">
        <is>
          <t>Kam:</t>
        </is>
      </c>
      <c r="B6" s="58" t="inlineStr">
        <is>
          <t>VšĮ LSMU Kauno ligoninė</t>
        </is>
      </c>
    </row>
    <row r="7">
      <c r="B7" s="26" t="n"/>
    </row>
    <row r="8">
      <c r="A8" s="5" t="inlineStr">
        <is>
          <t>Data:</t>
        </is>
      </c>
      <c r="B8" s="59" t="inlineStr"/>
    </row>
    <row r="9">
      <c r="A9" s="5" t="inlineStr">
        <is>
          <t>Nr.:</t>
        </is>
      </c>
      <c r="B9" s="59" t="inlineStr"/>
    </row>
    <row r="10">
      <c r="A10" s="5" t="inlineStr">
        <is>
          <t>Vieta:</t>
        </is>
      </c>
      <c r="B10" s="59" t="inlineStr"/>
    </row>
    <row r="12">
      <c r="A12" s="17" t="inlineStr">
        <is>
          <t>Tiekėjo pavadinimas / Ūkio subjektų grupės nariai:</t>
        </is>
      </c>
      <c r="B12" s="60" t="n"/>
      <c r="C12" s="61" t="inlineStr"/>
      <c r="D12" s="62" t="n"/>
      <c r="E12" s="62" t="n"/>
      <c r="F12" s="63" t="n"/>
    </row>
    <row r="13" ht="16" customHeight="1">
      <c r="A13" s="19" t="inlineStr">
        <is>
          <t>Tiekėjo kodas (-ai):</t>
        </is>
      </c>
      <c r="B13" s="64" t="n"/>
      <c r="C13" s="61" t="inlineStr"/>
      <c r="D13" s="62" t="n"/>
      <c r="E13" s="62" t="n"/>
      <c r="F13" s="63" t="n"/>
    </row>
    <row r="14" ht="16" customHeight="1">
      <c r="A14" s="19" t="inlineStr">
        <is>
          <t>Tiekėjo adresas (-ai):</t>
        </is>
      </c>
      <c r="B14" s="64" t="n"/>
      <c r="C14" s="61" t="inlineStr"/>
      <c r="D14" s="62" t="n"/>
      <c r="E14" s="62" t="n"/>
      <c r="F14" s="63" t="n"/>
    </row>
    <row r="15" ht="16" customHeight="1">
      <c r="A15" s="17" t="inlineStr">
        <is>
          <t>Tiekėjo PVM mokėtojo kodas(-ai):</t>
        </is>
      </c>
      <c r="B15" s="60" t="n"/>
      <c r="C15" s="61" t="inlineStr"/>
      <c r="D15" s="62" t="n"/>
      <c r="E15" s="62" t="n"/>
      <c r="F15" s="63" t="n"/>
    </row>
    <row r="16" ht="63" customHeight="1">
      <c r="A16" s="21" t="inlineStr">
        <is>
          <t>Tiekėjo / Ūkio subjektų grupės atsakingo partnerio sąskaitos numeris, banko pavadinimas ir banko kodas (-ai):</t>
        </is>
      </c>
      <c r="B16" s="64" t="n"/>
      <c r="C16" s="61" t="inlineStr"/>
      <c r="D16" s="62" t="n"/>
      <c r="E16" s="62" t="n"/>
      <c r="F16" s="63" t="n"/>
    </row>
    <row r="17" ht="16" customHeight="1">
      <c r="A17" s="17" t="inlineStr">
        <is>
          <t>Asmens atsakingo už pasiūlymą vardas, pavardė:</t>
        </is>
      </c>
      <c r="B17" s="60" t="n"/>
      <c r="C17" s="61" t="inlineStr"/>
      <c r="D17" s="62" t="n"/>
      <c r="E17" s="62" t="n"/>
      <c r="F17" s="63" t="n"/>
    </row>
    <row r="18" ht="16" customHeight="1">
      <c r="A18" s="17" t="inlineStr">
        <is>
          <t>Asmens atsakingo už pasiūlymą telefono numeris, el. pašto adresas:</t>
        </is>
      </c>
      <c r="B18" s="60" t="n"/>
      <c r="C18" s="61" t="inlineStr"/>
      <c r="D18" s="62" t="n"/>
      <c r="E18" s="62" t="n"/>
      <c r="F18" s="63" t="n"/>
    </row>
    <row r="19" ht="48" customHeight="1">
      <c r="A19" s="17" t="inlineStr">
        <is>
          <t>Tiekėjo / Ūkio subjektų grupės, laimėjimo atveju, pasirašančio sutartį asmens vardas, pavardė, pareigos:</t>
        </is>
      </c>
      <c r="B19" s="60" t="n"/>
      <c r="C19" s="61" t="inlineStr"/>
      <c r="D19" s="62" t="n"/>
      <c r="E19" s="62" t="n"/>
      <c r="F19" s="63" t="n"/>
    </row>
    <row r="20" ht="55" customHeight="1">
      <c r="A20" s="17" t="inlineStr">
        <is>
          <t>Tiekėjo / Ūkio subjektų grupės, laimėjimo atveju, už sutarties vykdymą atsakingo asmens vardas, pavardė, telefono numeris, elektroninio pašto adresas:</t>
        </is>
      </c>
      <c r="B20" s="60" t="n"/>
      <c r="C20" s="61" t="inlineStr"/>
      <c r="D20" s="62" t="n"/>
      <c r="E20" s="62" t="n"/>
      <c r="F20" s="63" t="n"/>
    </row>
    <row r="21" ht="71" customHeight="1">
      <c r="A21" s="65" t="inlineStr">
        <is>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is>
      </c>
      <c r="B21" s="66" t="n"/>
      <c r="C21" s="67" t="inlineStr"/>
      <c r="D21" s="68" t="n"/>
      <c r="E21" s="68" t="n"/>
      <c r="F21" s="68" t="n"/>
      <c r="G21" s="69">
        <f>IF((SUMPRODUCT(--(C21=""))&gt;0), "Privaloma užpildyti, kai taikomi pašalinimo pagrindai", "")</f>
        <v/>
      </c>
    </row>
    <row r="22" ht="18" customHeight="1">
      <c r="A22" s="24" t="n"/>
      <c r="B22" s="24" t="n"/>
      <c r="C22" s="25" t="n"/>
      <c r="D22" s="25" t="n"/>
      <c r="E22" s="25" t="n"/>
      <c r="F22" s="25" t="n"/>
    </row>
    <row r="23">
      <c r="A23" s="26" t="inlineStr">
        <is>
          <t>Tiekėjo patvirtinimai:</t>
        </is>
      </c>
    </row>
    <row r="24">
      <c r="A24" s="23" t="inlineStr">
        <is>
          <t>1. Šiuo pasiūlymu pažymime, kad sutinkame su visomi pirkimo sąlygomis, nustatytomis:</t>
        </is>
      </c>
    </row>
    <row r="25">
      <c r="A25" s="23" t="inlineStr">
        <is>
          <t>1.1. viešojo pirkimo dokumentuose</t>
        </is>
      </c>
    </row>
    <row r="26">
      <c r="A26" s="23" t="inlineStr">
        <is>
          <t>1.2. kituose pirkimo dokumentuose (jų paaiškinimuose, papildymuose).</t>
        </is>
      </c>
    </row>
    <row r="27">
      <c r="A27" s="23" t="inlineStr">
        <is>
          <t>2. Patvirtiname, kad informacija ir duomenys, pateikti pasiūlyme, yra teisingi ir apima viską, ko reikia tinkamam sutarties įvykdymui</t>
        </is>
      </c>
    </row>
    <row r="28" ht="32" customHeight="1">
      <c r="A28" s="24" t="inlineStr">
        <is>
          <t>3. Patvirtiname, kad jei pasiūlyme nenurodyti kolegialaus priežiūros/valdymo organų nariai, šie organai juridiniuose asmenyse nėra sudaryti (taikoma, kai pirkimo dokumentuose nustatyti pašalinimo pagrindai).</t>
        </is>
      </c>
    </row>
    <row r="29">
      <c r="A29" s="23" t="inlineStr">
        <is>
          <t>4. Pasiūlymas galioja iki termino, nustatyto pirkimo dokumentuose.</t>
        </is>
      </c>
    </row>
    <row r="30">
      <c r="A30" s="69" t="inlineStr">
        <is>
          <t>5. Tais atvejais, kai pagal galiojančius teisės aktus tiekėjui nereikia mokėti PVM, jis nurodo priežastis, dėl kurių PVM nemoka:</t>
        </is>
      </c>
      <c r="D30" s="70" t="inlineStr"/>
    </row>
    <row r="31">
      <c r="A31" s="69" t="inlineStr">
        <is>
          <t>6. Tiekėjas kainas pateikia, nurodydamas ne daugiau skaičių po kablelio, nei leidžiama pirkimo dokumentuose.</t>
        </is>
      </c>
    </row>
    <row r="32">
      <c r="A32" s="58" t="inlineStr">
        <is>
          <t>1. DALIS</t>
        </is>
      </c>
      <c r="B32" s="58" t="inlineStr">
        <is>
          <t>OBJEKTYVINIAI STIKLELIAI</t>
        </is>
      </c>
    </row>
    <row r="34">
      <c r="A34" s="58" t="inlineStr">
        <is>
          <t>Tiekėjo pasiūlymas:</t>
        </is>
      </c>
    </row>
    <row r="35">
      <c r="A35" s="71" t="inlineStr">
        <is>
          <t>Nr.</t>
        </is>
      </c>
      <c r="B35" s="71" t="inlineStr">
        <is>
          <t>Pavadinimas</t>
        </is>
      </c>
      <c r="C35" s="71" t="inlineStr">
        <is>
          <t>Kiekis</t>
        </is>
      </c>
      <c r="D35" s="71" t="inlineStr">
        <is>
          <t>Mato vienetas</t>
        </is>
      </c>
      <c r="E35" s="71" t="inlineStr">
        <is>
          <t>Kaina be PVM, Eur</t>
        </is>
      </c>
      <c r="F35" s="71" t="inlineStr">
        <is>
          <t>Suma be PVM, Eur</t>
        </is>
      </c>
      <c r="G35" s="71" t="inlineStr">
        <is>
          <t>Gamintojas, modelis</t>
        </is>
      </c>
    </row>
    <row r="36">
      <c r="A36" s="71" t="inlineStr">
        <is>
          <t>1.</t>
        </is>
      </c>
      <c r="B36" s="71" t="inlineStr">
        <is>
          <t>Objektyviniai stikleliai</t>
        </is>
      </c>
      <c r="C36" s="72" t="inlineStr"/>
      <c r="D36" s="72" t="inlineStr"/>
      <c r="E36" s="72" t="inlineStr"/>
      <c r="F36" s="72" t="inlineStr"/>
      <c r="G36" s="72" t="inlineStr"/>
    </row>
    <row r="37">
      <c r="A37" s="72" t="inlineStr">
        <is>
          <t>1.1.</t>
        </is>
      </c>
      <c r="B37" s="72" t="inlineStr">
        <is>
          <t>Objektyviniai stikleliai</t>
        </is>
      </c>
      <c r="C37" s="72" t="n">
        <v>90000</v>
      </c>
      <c r="D37" s="72" t="inlineStr">
        <is>
          <t>vnt.</t>
        </is>
      </c>
      <c r="E37" s="73" t="inlineStr"/>
      <c r="F37" s="72">
        <f>IF(ISBLANK(E37),"", PRODUCT(C37,E37))</f>
        <v/>
      </c>
      <c r="G37" s="74" t="inlineStr"/>
    </row>
    <row r="38">
      <c r="A38" s="72" t="inlineStr">
        <is>
          <t>1.2.</t>
        </is>
      </c>
      <c r="B38" s="72" t="inlineStr">
        <is>
          <t>Objektyviniai stikleliai padengti polilizinu su elektrostatiniu krūviu</t>
        </is>
      </c>
      <c r="C38" s="72" t="n">
        <v>3000</v>
      </c>
      <c r="D38" s="72" t="inlineStr">
        <is>
          <t>vnt.</t>
        </is>
      </c>
      <c r="E38" s="73" t="inlineStr"/>
      <c r="F38" s="72">
        <f>IF(ISBLANK(E38),"", PRODUCT(C38,E38))</f>
        <v/>
      </c>
      <c r="G38" s="74" t="inlineStr"/>
    </row>
    <row r="39">
      <c r="E39" s="71" t="inlineStr">
        <is>
          <t>Suma be PVM</t>
        </is>
      </c>
      <c r="F39" s="71">
        <f>IF((SUMPRODUCT(--(F37:F38=""))&gt;0), "", ROUND(SUM(F37:F38),2))</f>
        <v/>
      </c>
      <c r="G39" s="69">
        <f>IF((SUMPRODUCT(--(F37:F38=""))&gt;0), "Neužpildytos visų objektų kainos", "")</f>
        <v/>
      </c>
    </row>
    <row r="40">
      <c r="C40" s="71" t="inlineStr">
        <is>
          <t>Taikomas PVM dydis (%)</t>
        </is>
      </c>
      <c r="D40" s="74" t="inlineStr"/>
      <c r="E40" s="71" t="inlineStr">
        <is>
          <t>PVM suma</t>
        </is>
      </c>
      <c r="F40" s="71">
        <f>IF(OR(F39="",D40=""),"", ROUND(PRODUCT(D40,F39)/100,2))</f>
        <v/>
      </c>
      <c r="G40" s="69">
        <f>IF(D40="", "Nurodykite taikomą PVM dydį", "")</f>
        <v/>
      </c>
    </row>
    <row r="41">
      <c r="E41" s="71" t="inlineStr">
        <is>
          <t>Suma su PVM</t>
        </is>
      </c>
      <c r="F41" s="71">
        <f>IF(ISBLANK(F40), "", ROUND(SUM(F39:F40),2))</f>
        <v/>
      </c>
    </row>
    <row r="45">
      <c r="A45" s="58" t="inlineStr">
        <is>
          <t>2. DALIS</t>
        </is>
      </c>
      <c r="B45" s="58" t="inlineStr">
        <is>
          <t>DENGIAMIEJI STIKLELIAI</t>
        </is>
      </c>
    </row>
    <row r="47">
      <c r="A47" s="58" t="inlineStr">
        <is>
          <t>Tiekėjo pasiūlymas:</t>
        </is>
      </c>
    </row>
    <row r="48">
      <c r="A48" s="71" t="inlineStr">
        <is>
          <t>Nr.</t>
        </is>
      </c>
      <c r="B48" s="71" t="inlineStr">
        <is>
          <t>Pavadinimas</t>
        </is>
      </c>
      <c r="C48" s="71" t="inlineStr">
        <is>
          <t>Kiekis</t>
        </is>
      </c>
      <c r="D48" s="71" t="inlineStr">
        <is>
          <t>Mato vienetas</t>
        </is>
      </c>
      <c r="E48" s="71" t="inlineStr">
        <is>
          <t>Kaina be PVM, Eur</t>
        </is>
      </c>
      <c r="F48" s="71" t="inlineStr">
        <is>
          <t>Suma be PVM, Eur</t>
        </is>
      </c>
      <c r="G48" s="71" t="inlineStr">
        <is>
          <t>Gamintojas, modelis</t>
        </is>
      </c>
    </row>
    <row r="49">
      <c r="A49" s="71" t="inlineStr">
        <is>
          <t>2.</t>
        </is>
      </c>
      <c r="B49" s="71" t="inlineStr">
        <is>
          <t>Dengiamieji stikleliai</t>
        </is>
      </c>
      <c r="C49" s="72" t="inlineStr"/>
      <c r="D49" s="72" t="inlineStr"/>
      <c r="E49" s="72" t="inlineStr"/>
      <c r="F49" s="72" t="inlineStr"/>
      <c r="G49" s="72" t="inlineStr"/>
    </row>
    <row r="50">
      <c r="A50" s="72" t="inlineStr">
        <is>
          <t>2.1.</t>
        </is>
      </c>
      <c r="B50" s="72" t="inlineStr">
        <is>
          <t>Dengiamieji stikleliai 24x50 mm</t>
        </is>
      </c>
      <c r="C50" s="72" t="n">
        <v>40000</v>
      </c>
      <c r="D50" s="72" t="inlineStr">
        <is>
          <t>vnt.</t>
        </is>
      </c>
      <c r="E50" s="73" t="inlineStr"/>
      <c r="F50" s="72">
        <f>IF(ISBLANK(E50),"", PRODUCT(C50,E50))</f>
        <v/>
      </c>
      <c r="G50" s="74" t="inlineStr"/>
    </row>
    <row r="51">
      <c r="A51" s="72" t="inlineStr">
        <is>
          <t>2.2.</t>
        </is>
      </c>
      <c r="B51" s="72" t="inlineStr">
        <is>
          <t>Dengiamieji stikleliai 24x60 mm</t>
        </is>
      </c>
      <c r="C51" s="72" t="n">
        <v>50000</v>
      </c>
      <c r="D51" s="72" t="inlineStr">
        <is>
          <t>vnt.</t>
        </is>
      </c>
      <c r="E51" s="73" t="inlineStr"/>
      <c r="F51" s="72">
        <f>IF(ISBLANK(E51),"", PRODUCT(C51,E51))</f>
        <v/>
      </c>
      <c r="G51" s="74" t="inlineStr"/>
    </row>
    <row r="52">
      <c r="E52" s="71" t="inlineStr">
        <is>
          <t>Suma be PVM</t>
        </is>
      </c>
      <c r="F52" s="71">
        <f>IF((SUMPRODUCT(--(F50:F51=""))&gt;0), "", ROUND(SUM(F50:F51),2))</f>
        <v/>
      </c>
      <c r="G52" s="69">
        <f>IF((SUMPRODUCT(--(F50:F51=""))&gt;0), "Neužpildytos visų objektų kainos", "")</f>
        <v/>
      </c>
    </row>
    <row r="53">
      <c r="C53" s="71" t="inlineStr">
        <is>
          <t>Taikomas PVM dydis (%)</t>
        </is>
      </c>
      <c r="D53" s="74" t="inlineStr"/>
      <c r="E53" s="71" t="inlineStr">
        <is>
          <t>PVM suma</t>
        </is>
      </c>
      <c r="F53" s="71">
        <f>IF(OR(F52="",D53=""),"", ROUND(PRODUCT(D53,F52)/100,2))</f>
        <v/>
      </c>
      <c r="G53" s="69">
        <f>IF(D53="", "Nurodykite taikomą PVM dydį", "")</f>
        <v/>
      </c>
    </row>
    <row r="54">
      <c r="E54" s="71" t="inlineStr">
        <is>
          <t>Suma su PVM</t>
        </is>
      </c>
      <c r="F54" s="71">
        <f>IF(ISBLANK(F53), "", ROUND(SUM(F52:F53),2))</f>
        <v/>
      </c>
    </row>
    <row r="58">
      <c r="A58" s="58" t="inlineStr">
        <is>
          <t>3. DALIS</t>
        </is>
      </c>
      <c r="B58" s="58" t="inlineStr">
        <is>
          <t>HISTOLOGINIAI AŠMENYS</t>
        </is>
      </c>
    </row>
    <row r="60">
      <c r="A60" s="58" t="inlineStr">
        <is>
          <t>Tiekėjo pasiūlymas:</t>
        </is>
      </c>
    </row>
    <row r="61">
      <c r="A61" s="71" t="inlineStr">
        <is>
          <t>Nr.</t>
        </is>
      </c>
      <c r="B61" s="71" t="inlineStr">
        <is>
          <t>Pavadinimas</t>
        </is>
      </c>
      <c r="C61" s="71" t="inlineStr">
        <is>
          <t>Kiekis</t>
        </is>
      </c>
      <c r="D61" s="71" t="inlineStr">
        <is>
          <t>Mato vienetas</t>
        </is>
      </c>
      <c r="E61" s="71" t="inlineStr">
        <is>
          <t>Kaina be PVM, Eur</t>
        </is>
      </c>
      <c r="F61" s="71" t="inlineStr">
        <is>
          <t>Suma be PVM, Eur</t>
        </is>
      </c>
      <c r="G61" s="71" t="inlineStr">
        <is>
          <t>Gamintojas, modelis</t>
        </is>
      </c>
    </row>
    <row r="62">
      <c r="A62" s="71" t="inlineStr">
        <is>
          <t>3.</t>
        </is>
      </c>
      <c r="B62" s="71" t="inlineStr">
        <is>
          <t>HISTOLOGINIAI AŠMENYS</t>
        </is>
      </c>
      <c r="C62" s="72" t="inlineStr"/>
      <c r="D62" s="72" t="inlineStr"/>
      <c r="E62" s="72" t="inlineStr"/>
      <c r="F62" s="72" t="inlineStr"/>
      <c r="G62" s="72" t="inlineStr"/>
    </row>
    <row r="63">
      <c r="A63" s="72" t="inlineStr">
        <is>
          <t>3.1.</t>
        </is>
      </c>
      <c r="B63" s="72" t="inlineStr">
        <is>
          <t>Histologiniai ašmenys S35</t>
        </is>
      </c>
      <c r="C63" s="72" t="n">
        <v>4000</v>
      </c>
      <c r="D63" s="72" t="inlineStr">
        <is>
          <t>vnt.</t>
        </is>
      </c>
      <c r="E63" s="73" t="inlineStr"/>
      <c r="F63" s="72">
        <f>IF(ISBLANK(E63),"", PRODUCT(C63,E63))</f>
        <v/>
      </c>
      <c r="G63" s="74" t="inlineStr"/>
    </row>
    <row r="64">
      <c r="A64" s="72" t="inlineStr">
        <is>
          <t>3.2.</t>
        </is>
      </c>
      <c r="B64" s="72" t="inlineStr">
        <is>
          <t>Histologiniai ašmenys N35</t>
        </is>
      </c>
      <c r="C64" s="72" t="n">
        <v>100</v>
      </c>
      <c r="D64" s="72" t="inlineStr">
        <is>
          <t>vnt.</t>
        </is>
      </c>
      <c r="E64" s="73" t="inlineStr"/>
      <c r="F64" s="72">
        <f>IF(ISBLANK(E64),"", PRODUCT(C64,E64))</f>
        <v/>
      </c>
      <c r="G64" s="74" t="inlineStr"/>
    </row>
    <row r="65">
      <c r="E65" s="71" t="inlineStr">
        <is>
          <t>Suma be PVM</t>
        </is>
      </c>
      <c r="F65" s="71">
        <f>IF((SUMPRODUCT(--(F63:F64=""))&gt;0), "", ROUND(SUM(F63:F64),2))</f>
        <v/>
      </c>
      <c r="G65" s="69">
        <f>IF((SUMPRODUCT(--(F63:F64=""))&gt;0), "Neužpildytos visų objektų kainos", "")</f>
        <v/>
      </c>
    </row>
    <row r="66">
      <c r="C66" s="71" t="inlineStr">
        <is>
          <t>Taikomas PVM dydis (%)</t>
        </is>
      </c>
      <c r="D66" s="74" t="inlineStr"/>
      <c r="E66" s="71" t="inlineStr">
        <is>
          <t>PVM suma</t>
        </is>
      </c>
      <c r="F66" s="71">
        <f>IF(OR(F65="",D66=""),"", ROUND(PRODUCT(D66,F65)/100,2))</f>
        <v/>
      </c>
      <c r="G66" s="69">
        <f>IF(D66="", "Nurodykite taikomą PVM dydį", "")</f>
        <v/>
      </c>
    </row>
    <row r="67">
      <c r="E67" s="71" t="inlineStr">
        <is>
          <t>Suma su PVM</t>
        </is>
      </c>
      <c r="F67" s="71">
        <f>IF(ISBLANK(F66), "", ROUND(SUM(F65:F66),2))</f>
        <v/>
      </c>
    </row>
    <row r="71">
      <c r="A71" s="58" t="inlineStr">
        <is>
          <t>4. DALIS</t>
        </is>
      </c>
      <c r="B71" s="58" t="inlineStr">
        <is>
          <t>HISTOLOGINĖS KASETĖS</t>
        </is>
      </c>
    </row>
    <row r="73">
      <c r="A73" s="58" t="inlineStr">
        <is>
          <t>Tiekėjo pasiūlymas:</t>
        </is>
      </c>
    </row>
    <row r="74">
      <c r="A74" s="71" t="inlineStr">
        <is>
          <t>Nr.</t>
        </is>
      </c>
      <c r="B74" s="71" t="inlineStr">
        <is>
          <t>Pavadinimas</t>
        </is>
      </c>
      <c r="C74" s="71" t="inlineStr">
        <is>
          <t>Kiekis</t>
        </is>
      </c>
      <c r="D74" s="71" t="inlineStr">
        <is>
          <t>Mato vienetas</t>
        </is>
      </c>
      <c r="E74" s="71" t="inlineStr">
        <is>
          <t>Kaina be PVM, Eur</t>
        </is>
      </c>
      <c r="F74" s="71" t="inlineStr">
        <is>
          <t>Suma be PVM, Eur</t>
        </is>
      </c>
      <c r="G74" s="71" t="inlineStr">
        <is>
          <t>Gamintojas, modelis</t>
        </is>
      </c>
    </row>
    <row r="75">
      <c r="A75" s="71" t="inlineStr">
        <is>
          <t>4.</t>
        </is>
      </c>
      <c r="B75" s="71" t="inlineStr">
        <is>
          <t>HISTOLOGINĖS KASETĖS</t>
        </is>
      </c>
      <c r="C75" s="72" t="inlineStr"/>
      <c r="D75" s="72" t="inlineStr"/>
      <c r="E75" s="72" t="inlineStr"/>
      <c r="F75" s="72" t="inlineStr"/>
      <c r="G75" s="72" t="inlineStr"/>
    </row>
    <row r="76">
      <c r="A76" s="72" t="inlineStr">
        <is>
          <t>4.1.</t>
        </is>
      </c>
      <c r="B76" s="72" t="inlineStr">
        <is>
          <t>Histologinės kasetės su dangteliais baltos</t>
        </is>
      </c>
      <c r="C76" s="72" t="n">
        <v>85000</v>
      </c>
      <c r="D76" s="72" t="inlineStr">
        <is>
          <t>vnt.</t>
        </is>
      </c>
      <c r="E76" s="73" t="inlineStr"/>
      <c r="F76" s="72">
        <f>IF(ISBLANK(E76),"", PRODUCT(C76,E76))</f>
        <v/>
      </c>
      <c r="G76" s="74" t="inlineStr"/>
    </row>
    <row r="77">
      <c r="A77" s="72" t="inlineStr">
        <is>
          <t>4.2.</t>
        </is>
      </c>
      <c r="B77" s="72" t="inlineStr">
        <is>
          <t>Histologinės kasetės su dangteliais žalios</t>
        </is>
      </c>
      <c r="C77" s="72" t="n">
        <v>3000</v>
      </c>
      <c r="D77" s="72" t="inlineStr">
        <is>
          <t>vnt.</t>
        </is>
      </c>
      <c r="E77" s="73" t="inlineStr"/>
      <c r="F77" s="72">
        <f>IF(ISBLANK(E77),"", PRODUCT(C77,E77))</f>
        <v/>
      </c>
      <c r="G77" s="74" t="inlineStr"/>
    </row>
    <row r="78">
      <c r="E78" s="71" t="inlineStr">
        <is>
          <t>Suma be PVM</t>
        </is>
      </c>
      <c r="F78" s="71">
        <f>IF((SUMPRODUCT(--(F76:F77=""))&gt;0), "", ROUND(SUM(F76:F77),2))</f>
        <v/>
      </c>
      <c r="G78" s="69">
        <f>IF((SUMPRODUCT(--(F76:F77=""))&gt;0), "Neužpildytos visų objektų kainos", "")</f>
        <v/>
      </c>
    </row>
    <row r="79">
      <c r="C79" s="71" t="inlineStr">
        <is>
          <t>Taikomas PVM dydis (%)</t>
        </is>
      </c>
      <c r="D79" s="74" t="inlineStr"/>
      <c r="E79" s="71" t="inlineStr">
        <is>
          <t>PVM suma</t>
        </is>
      </c>
      <c r="F79" s="71">
        <f>IF(OR(F78="",D79=""),"", ROUND(PRODUCT(D79,F78)/100,2))</f>
        <v/>
      </c>
      <c r="G79" s="69">
        <f>IF(D79="", "Nurodykite taikomą PVM dydį", "")</f>
        <v/>
      </c>
    </row>
    <row r="80">
      <c r="E80" s="71" t="inlineStr">
        <is>
          <t>Suma su PVM</t>
        </is>
      </c>
      <c r="F80" s="71">
        <f>IF(ISBLANK(F79), "", ROUND(SUM(F78:F79),2))</f>
        <v/>
      </c>
    </row>
    <row r="84">
      <c r="A84" s="58" t="inlineStr">
        <is>
          <t>5. DALIS</t>
        </is>
      </c>
      <c r="B84" s="58" t="inlineStr">
        <is>
          <t>BIOPSINĖS KEMPINĖLĖS</t>
        </is>
      </c>
    </row>
    <row r="86">
      <c r="A86" s="58" t="inlineStr">
        <is>
          <t>Tiekėjo pasiūlymas:</t>
        </is>
      </c>
    </row>
    <row r="87">
      <c r="A87" s="71" t="inlineStr">
        <is>
          <t>Nr.</t>
        </is>
      </c>
      <c r="B87" s="71" t="inlineStr">
        <is>
          <t>Pavadinimas</t>
        </is>
      </c>
      <c r="C87" s="71" t="inlineStr">
        <is>
          <t>Kiekis</t>
        </is>
      </c>
      <c r="D87" s="71" t="inlineStr">
        <is>
          <t>Mato vienetas</t>
        </is>
      </c>
      <c r="E87" s="71" t="inlineStr">
        <is>
          <t>Kaina be PVM, Eur</t>
        </is>
      </c>
      <c r="F87" s="71" t="inlineStr">
        <is>
          <t>Suma be PVM, Eur</t>
        </is>
      </c>
      <c r="G87" s="71" t="inlineStr">
        <is>
          <t>Gamintojas, modelis</t>
        </is>
      </c>
    </row>
    <row r="88">
      <c r="A88" s="71" t="inlineStr">
        <is>
          <t>5.</t>
        </is>
      </c>
      <c r="B88" s="71" t="inlineStr">
        <is>
          <t>BIOPSINĖS KEMPINĖLĖS</t>
        </is>
      </c>
      <c r="C88" s="72" t="inlineStr"/>
      <c r="D88" s="72" t="inlineStr"/>
      <c r="E88" s="72" t="inlineStr"/>
      <c r="F88" s="72" t="inlineStr"/>
      <c r="G88" s="72" t="inlineStr"/>
    </row>
    <row r="89">
      <c r="A89" s="72" t="inlineStr">
        <is>
          <t>5.1.</t>
        </is>
      </c>
      <c r="B89" s="72" t="inlineStr">
        <is>
          <t>Biopsinės kempinėlės</t>
        </is>
      </c>
      <c r="C89" s="72" t="n">
        <v>45000</v>
      </c>
      <c r="D89" s="72" t="inlineStr">
        <is>
          <t>vnt.</t>
        </is>
      </c>
      <c r="E89" s="73" t="inlineStr"/>
      <c r="F89" s="72">
        <f>IF(ISBLANK(E89),"", PRODUCT(C89,E89))</f>
        <v/>
      </c>
      <c r="G89" s="74" t="inlineStr"/>
    </row>
    <row r="90">
      <c r="E90" s="71" t="inlineStr">
        <is>
          <t>Suma be PVM</t>
        </is>
      </c>
      <c r="F90" s="71">
        <f>IF(F89="","",ROUND(SUM(F89:F89),2))</f>
        <v/>
      </c>
      <c r="G90" s="69">
        <f>IF(F89="","Neužpildytos visos objektų kainos","")</f>
        <v/>
      </c>
    </row>
    <row r="91">
      <c r="C91" s="71" t="inlineStr">
        <is>
          <t>Taikomas PVM dydis (%)</t>
        </is>
      </c>
      <c r="D91" s="74" t="inlineStr"/>
      <c r="E91" s="71" t="inlineStr">
        <is>
          <t>PVM suma</t>
        </is>
      </c>
      <c r="F91" s="71">
        <f>IF(OR(F90="",D91=""),"", ROUND(PRODUCT(D91,F90)/100,2))</f>
        <v/>
      </c>
      <c r="G91" s="69">
        <f>IF(D91="", "Nurodykite taikomą PVM dydį", "")</f>
        <v/>
      </c>
    </row>
    <row r="92">
      <c r="E92" s="71" t="inlineStr">
        <is>
          <t>Suma su PVM</t>
        </is>
      </c>
      <c r="F92" s="71">
        <f>IF(ISBLANK(F91), "", ROUND(SUM(F90:F91),2))</f>
        <v/>
      </c>
    </row>
    <row r="96">
      <c r="A96" s="58" t="inlineStr">
        <is>
          <t>6. DALIS</t>
        </is>
      </c>
      <c r="B96" s="58" t="inlineStr">
        <is>
          <t>FORMALINAS</t>
        </is>
      </c>
    </row>
    <row r="98">
      <c r="A98" s="58" t="inlineStr">
        <is>
          <t>Tiekėjo pasiūlymas:</t>
        </is>
      </c>
    </row>
    <row r="99">
      <c r="A99" s="71" t="inlineStr">
        <is>
          <t>Nr.</t>
        </is>
      </c>
      <c r="B99" s="71" t="inlineStr">
        <is>
          <t>Pavadinimas</t>
        </is>
      </c>
      <c r="C99" s="71" t="inlineStr">
        <is>
          <t>Kiekis</t>
        </is>
      </c>
      <c r="D99" s="71" t="inlineStr">
        <is>
          <t>Mato vienetas</t>
        </is>
      </c>
      <c r="E99" s="71" t="inlineStr">
        <is>
          <t>Kaina be PVM, Eur</t>
        </is>
      </c>
      <c r="F99" s="71" t="inlineStr">
        <is>
          <t>Suma be PVM, Eur</t>
        </is>
      </c>
      <c r="G99" s="71" t="inlineStr">
        <is>
          <t>Gamintojas, modelis</t>
        </is>
      </c>
    </row>
    <row r="100">
      <c r="A100" s="71" t="inlineStr">
        <is>
          <t>6.</t>
        </is>
      </c>
      <c r="B100" s="71" t="inlineStr">
        <is>
          <t>FORMALINAS</t>
        </is>
      </c>
      <c r="C100" s="72" t="inlineStr"/>
      <c r="D100" s="72" t="inlineStr"/>
      <c r="E100" s="72" t="inlineStr"/>
      <c r="F100" s="72" t="inlineStr"/>
      <c r="G100" s="72" t="inlineStr"/>
    </row>
    <row r="101">
      <c r="A101" s="72" t="inlineStr">
        <is>
          <t>6.1.</t>
        </is>
      </c>
      <c r="B101" s="72" t="inlineStr">
        <is>
          <t>Formalinas</t>
        </is>
      </c>
      <c r="C101" s="72" t="n">
        <v>2000</v>
      </c>
      <c r="D101" s="72" t="inlineStr">
        <is>
          <t>L</t>
        </is>
      </c>
      <c r="E101" s="73" t="inlineStr"/>
      <c r="F101" s="72">
        <f>IF(ISBLANK(E101),"", PRODUCT(C101,E101))</f>
        <v/>
      </c>
      <c r="G101" s="74" t="inlineStr"/>
    </row>
    <row r="102">
      <c r="E102" s="71" t="inlineStr">
        <is>
          <t>Suma be PVM</t>
        </is>
      </c>
      <c r="F102" s="71">
        <f>IF(F101="","",ROUND(SUM(F101:F101),2))</f>
        <v/>
      </c>
      <c r="G102" s="69">
        <f>IF(F101="","Neužpildytos visos objektų kainos","")</f>
        <v/>
      </c>
    </row>
    <row r="103">
      <c r="C103" s="71" t="inlineStr">
        <is>
          <t>Taikomas PVM dydis (%)</t>
        </is>
      </c>
      <c r="D103" s="74" t="inlineStr"/>
      <c r="E103" s="71" t="inlineStr">
        <is>
          <t>PVM suma</t>
        </is>
      </c>
      <c r="F103" s="71">
        <f>IF(OR(F102="",D103=""),"", ROUND(PRODUCT(D103,F102)/100,2))</f>
        <v/>
      </c>
      <c r="G103" s="69">
        <f>IF(D103="", "Nurodykite taikomą PVM dydį", "")</f>
        <v/>
      </c>
    </row>
    <row r="104">
      <c r="E104" s="71" t="inlineStr">
        <is>
          <t>Suma su PVM</t>
        </is>
      </c>
      <c r="F104" s="71">
        <f>IF(ISBLANK(F103), "", ROUND(SUM(F102:F103),2))</f>
        <v/>
      </c>
    </row>
    <row r="108">
      <c r="A108" s="58" t="inlineStr">
        <is>
          <t>7. DALIS</t>
        </is>
      </c>
      <c r="B108" s="58" t="inlineStr">
        <is>
          <t>IZOPROPANOLIS</t>
        </is>
      </c>
    </row>
    <row r="110">
      <c r="A110" s="58" t="inlineStr">
        <is>
          <t>Tiekėjo pasiūlymas:</t>
        </is>
      </c>
    </row>
    <row r="111">
      <c r="A111" s="71" t="inlineStr">
        <is>
          <t>Nr.</t>
        </is>
      </c>
      <c r="B111" s="71" t="inlineStr">
        <is>
          <t>Pavadinimas</t>
        </is>
      </c>
      <c r="C111" s="71" t="inlineStr">
        <is>
          <t>Kiekis</t>
        </is>
      </c>
      <c r="D111" s="71" t="inlineStr">
        <is>
          <t>Mato vienetas</t>
        </is>
      </c>
      <c r="E111" s="71" t="inlineStr">
        <is>
          <t>Kaina be PVM, Eur</t>
        </is>
      </c>
      <c r="F111" s="71" t="inlineStr">
        <is>
          <t>Suma be PVM, Eur</t>
        </is>
      </c>
      <c r="G111" s="71" t="inlineStr">
        <is>
          <t>Gamintojas, modelis</t>
        </is>
      </c>
    </row>
    <row r="112">
      <c r="A112" s="71" t="inlineStr">
        <is>
          <t>7.</t>
        </is>
      </c>
      <c r="B112" s="71" t="inlineStr">
        <is>
          <t>Izopropanolis</t>
        </is>
      </c>
      <c r="C112" s="72" t="inlineStr"/>
      <c r="D112" s="72" t="inlineStr"/>
      <c r="E112" s="72" t="inlineStr"/>
      <c r="F112" s="72" t="inlineStr"/>
      <c r="G112" s="72" t="inlineStr"/>
    </row>
    <row r="113">
      <c r="A113" s="72" t="inlineStr">
        <is>
          <t>7.1.</t>
        </is>
      </c>
      <c r="B113" s="72" t="inlineStr">
        <is>
          <t>Izopropanolis</t>
        </is>
      </c>
      <c r="C113" s="72" t="n">
        <v>1900</v>
      </c>
      <c r="D113" s="72" t="inlineStr">
        <is>
          <t>L</t>
        </is>
      </c>
      <c r="E113" s="73" t="inlineStr"/>
      <c r="F113" s="72">
        <f>IF(ISBLANK(E113),"", PRODUCT(C113,E113))</f>
        <v/>
      </c>
      <c r="G113" s="74" t="inlineStr"/>
    </row>
    <row r="114">
      <c r="E114" s="71" t="inlineStr">
        <is>
          <t>Suma be PVM</t>
        </is>
      </c>
      <c r="F114" s="71">
        <f>IF(F113="","",ROUND(SUM(F113:F113),2))</f>
        <v/>
      </c>
      <c r="G114" s="69">
        <f>IF(F113="","Neužpildytos visos objektų kainos","")</f>
        <v/>
      </c>
    </row>
    <row r="115">
      <c r="C115" s="71" t="inlineStr">
        <is>
          <t>Taikomas PVM dydis (%)</t>
        </is>
      </c>
      <c r="D115" s="74" t="inlineStr"/>
      <c r="E115" s="71" t="inlineStr">
        <is>
          <t>PVM suma</t>
        </is>
      </c>
      <c r="F115" s="71">
        <f>IF(OR(F114="",D115=""),"", ROUND(PRODUCT(D115,F114)/100,2))</f>
        <v/>
      </c>
      <c r="G115" s="69">
        <f>IF(D115="", "Nurodykite taikomą PVM dydį", "")</f>
        <v/>
      </c>
    </row>
    <row r="116">
      <c r="E116" s="71" t="inlineStr">
        <is>
          <t>Suma su PVM</t>
        </is>
      </c>
      <c r="F116" s="71">
        <f>IF(ISBLANK(F115), "", ROUND(SUM(F114:F115),2))</f>
        <v/>
      </c>
    </row>
    <row r="120">
      <c r="A120" s="58" t="inlineStr">
        <is>
          <t>8. DALIS</t>
        </is>
      </c>
      <c r="B120" s="58" t="inlineStr">
        <is>
          <t>KSILENAS</t>
        </is>
      </c>
    </row>
    <row r="122">
      <c r="A122" s="58" t="inlineStr">
        <is>
          <t>Tiekėjo pasiūlymas:</t>
        </is>
      </c>
    </row>
    <row r="123">
      <c r="A123" s="71" t="inlineStr">
        <is>
          <t>Nr.</t>
        </is>
      </c>
      <c r="B123" s="71" t="inlineStr">
        <is>
          <t>Pavadinimas</t>
        </is>
      </c>
      <c r="C123" s="71" t="inlineStr">
        <is>
          <t>Kiekis</t>
        </is>
      </c>
      <c r="D123" s="71" t="inlineStr">
        <is>
          <t>Mato vienetas</t>
        </is>
      </c>
      <c r="E123" s="71" t="inlineStr">
        <is>
          <t>Kaina be PVM, Eur</t>
        </is>
      </c>
      <c r="F123" s="71" t="inlineStr">
        <is>
          <t>Suma be PVM, Eur</t>
        </is>
      </c>
      <c r="G123" s="71" t="inlineStr">
        <is>
          <t>Gamintojas, modelis</t>
        </is>
      </c>
    </row>
    <row r="124">
      <c r="A124" s="71" t="inlineStr">
        <is>
          <t>8.</t>
        </is>
      </c>
      <c r="B124" s="71" t="inlineStr">
        <is>
          <t>KSILENAS</t>
        </is>
      </c>
      <c r="C124" s="72" t="inlineStr"/>
      <c r="D124" s="72" t="inlineStr"/>
      <c r="E124" s="72" t="inlineStr"/>
      <c r="F124" s="72" t="inlineStr"/>
      <c r="G124" s="72" t="inlineStr"/>
    </row>
    <row r="125">
      <c r="A125" s="72" t="inlineStr">
        <is>
          <t>8.1.</t>
        </is>
      </c>
      <c r="B125" s="72" t="inlineStr">
        <is>
          <t>Ksilenas</t>
        </is>
      </c>
      <c r="C125" s="72" t="n">
        <v>1600</v>
      </c>
      <c r="D125" s="72" t="inlineStr">
        <is>
          <t>L</t>
        </is>
      </c>
      <c r="E125" s="73" t="inlineStr"/>
      <c r="F125" s="72">
        <f>IF(ISBLANK(E125),"", PRODUCT(C125,E125))</f>
        <v/>
      </c>
      <c r="G125" s="74" t="inlineStr"/>
    </row>
    <row r="126">
      <c r="E126" s="71" t="inlineStr">
        <is>
          <t>Suma be PVM</t>
        </is>
      </c>
      <c r="F126" s="71">
        <f>IF(F125="","",ROUND(SUM(F125:F125),2))</f>
        <v/>
      </c>
      <c r="G126" s="69">
        <f>IF(F125="","Neužpildytos visos objektų kainos","")</f>
        <v/>
      </c>
    </row>
    <row r="127">
      <c r="C127" s="71" t="inlineStr">
        <is>
          <t>Taikomas PVM dydis (%)</t>
        </is>
      </c>
      <c r="D127" s="74" t="inlineStr"/>
      <c r="E127" s="71" t="inlineStr">
        <is>
          <t>PVM suma</t>
        </is>
      </c>
      <c r="F127" s="71">
        <f>IF(OR(F126="",D127=""),"", ROUND(PRODUCT(D127,F126)/100,2))</f>
        <v/>
      </c>
      <c r="G127" s="69">
        <f>IF(D127="", "Nurodykite taikomą PVM dydį", "")</f>
        <v/>
      </c>
    </row>
    <row r="128">
      <c r="E128" s="71" t="inlineStr">
        <is>
          <t>Suma su PVM</t>
        </is>
      </c>
      <c r="F128" s="71">
        <f>IF(ISBLANK(F127), "", ROUND(SUM(F126:F127),2))</f>
        <v/>
      </c>
    </row>
    <row r="132">
      <c r="A132" s="58" t="inlineStr">
        <is>
          <t>9. DALIS</t>
        </is>
      </c>
      <c r="B132" s="58" t="inlineStr">
        <is>
          <t>PARAFINAS</t>
        </is>
      </c>
    </row>
    <row r="134">
      <c r="A134" s="58" t="inlineStr">
        <is>
          <t>Tiekėjo pasiūlymas:</t>
        </is>
      </c>
    </row>
    <row r="135">
      <c r="A135" s="71" t="inlineStr">
        <is>
          <t>Nr.</t>
        </is>
      </c>
      <c r="B135" s="71" t="inlineStr">
        <is>
          <t>Pavadinimas</t>
        </is>
      </c>
      <c r="C135" s="71" t="inlineStr">
        <is>
          <t>Kiekis</t>
        </is>
      </c>
      <c r="D135" s="71" t="inlineStr">
        <is>
          <t>Mato vienetas</t>
        </is>
      </c>
      <c r="E135" s="71" t="inlineStr">
        <is>
          <t>Kaina be PVM, Eur</t>
        </is>
      </c>
      <c r="F135" s="71" t="inlineStr">
        <is>
          <t>Suma be PVM, Eur</t>
        </is>
      </c>
      <c r="G135" s="71" t="inlineStr">
        <is>
          <t>Gamintojas, modelis</t>
        </is>
      </c>
    </row>
    <row r="136">
      <c r="A136" s="71" t="inlineStr">
        <is>
          <t>9.</t>
        </is>
      </c>
      <c r="B136" s="71" t="inlineStr">
        <is>
          <t>PARAFINAS</t>
        </is>
      </c>
      <c r="C136" s="72" t="inlineStr"/>
      <c r="D136" s="72" t="inlineStr"/>
      <c r="E136" s="72" t="inlineStr"/>
      <c r="F136" s="72" t="inlineStr"/>
      <c r="G136" s="72" t="inlineStr"/>
    </row>
    <row r="137">
      <c r="A137" s="72" t="inlineStr">
        <is>
          <t>9.1.</t>
        </is>
      </c>
      <c r="B137" s="72" t="inlineStr">
        <is>
          <t>Parafinas histologijai</t>
        </is>
      </c>
      <c r="C137" s="72" t="n">
        <v>700</v>
      </c>
      <c r="D137" s="72" t="inlineStr">
        <is>
          <t>kg</t>
        </is>
      </c>
      <c r="E137" s="73" t="inlineStr"/>
      <c r="F137" s="72">
        <f>IF(ISBLANK(E137),"", PRODUCT(C137,E137))</f>
        <v/>
      </c>
      <c r="G137" s="74" t="inlineStr"/>
    </row>
    <row r="138">
      <c r="E138" s="71" t="inlineStr">
        <is>
          <t>Suma be PVM</t>
        </is>
      </c>
      <c r="F138" s="71">
        <f>IF(F137="","",ROUND(SUM(F137:F137),2))</f>
        <v/>
      </c>
      <c r="G138" s="69">
        <f>IF(F137="","Neužpildytos visos objektų kainos","")</f>
        <v/>
      </c>
    </row>
    <row r="139">
      <c r="C139" s="71" t="inlineStr">
        <is>
          <t>Taikomas PVM dydis (%)</t>
        </is>
      </c>
      <c r="D139" s="74" t="inlineStr"/>
      <c r="E139" s="71" t="inlineStr">
        <is>
          <t>PVM suma</t>
        </is>
      </c>
      <c r="F139" s="71">
        <f>IF(OR(F138="",D139=""),"", ROUND(PRODUCT(D139,F138)/100,2))</f>
        <v/>
      </c>
      <c r="G139" s="69">
        <f>IF(D139="", "Nurodykite taikomą PVM dydį", "")</f>
        <v/>
      </c>
    </row>
    <row r="140">
      <c r="E140" s="71" t="inlineStr">
        <is>
          <t>Suma su PVM</t>
        </is>
      </c>
      <c r="F140" s="71">
        <f>IF(ISBLANK(F139), "", ROUND(SUM(F138:F139),2))</f>
        <v/>
      </c>
    </row>
    <row r="144">
      <c r="A144" s="58" t="inlineStr">
        <is>
          <t>10. DALIS</t>
        </is>
      </c>
      <c r="B144" s="58" t="inlineStr">
        <is>
          <t>AUDINIŲ DEKALCINATAS</t>
        </is>
      </c>
    </row>
    <row r="146">
      <c r="A146" s="58" t="inlineStr">
        <is>
          <t>Tiekėjo pasiūlymas:</t>
        </is>
      </c>
    </row>
    <row r="147">
      <c r="A147" s="71" t="inlineStr">
        <is>
          <t>Nr.</t>
        </is>
      </c>
      <c r="B147" s="71" t="inlineStr">
        <is>
          <t>Pavadinimas</t>
        </is>
      </c>
      <c r="C147" s="71" t="inlineStr">
        <is>
          <t>Kiekis</t>
        </is>
      </c>
      <c r="D147" s="71" t="inlineStr">
        <is>
          <t>Mato vienetas</t>
        </is>
      </c>
      <c r="E147" s="71" t="inlineStr">
        <is>
          <t>Kaina be PVM, Eur</t>
        </is>
      </c>
      <c r="F147" s="71" t="inlineStr">
        <is>
          <t>Suma be PVM, Eur</t>
        </is>
      </c>
      <c r="G147" s="71" t="inlineStr">
        <is>
          <t>Gamintojas, modelis</t>
        </is>
      </c>
    </row>
    <row r="148">
      <c r="A148" s="71" t="inlineStr">
        <is>
          <t>10.</t>
        </is>
      </c>
      <c r="B148" s="71" t="inlineStr">
        <is>
          <t>AUDINIŲ DEKALCINATAS</t>
        </is>
      </c>
      <c r="C148" s="72" t="inlineStr"/>
      <c r="D148" s="72" t="inlineStr"/>
      <c r="E148" s="72" t="inlineStr"/>
      <c r="F148" s="72" t="inlineStr"/>
      <c r="G148" s="72" t="inlineStr"/>
    </row>
    <row r="149">
      <c r="A149" s="72" t="inlineStr">
        <is>
          <t>10.1.</t>
        </is>
      </c>
      <c r="B149" s="72" t="inlineStr">
        <is>
          <t>Audinių dekalcinatas stiprių mineralinių rūgščių pagrindu</t>
        </is>
      </c>
      <c r="C149" s="72" t="n">
        <v>100</v>
      </c>
      <c r="D149" s="72" t="inlineStr">
        <is>
          <t>L</t>
        </is>
      </c>
      <c r="E149" s="73" t="inlineStr"/>
      <c r="F149" s="72">
        <f>IF(ISBLANK(E149),"", PRODUCT(C149,E149))</f>
        <v/>
      </c>
      <c r="G149" s="74" t="inlineStr"/>
    </row>
    <row r="150">
      <c r="A150" s="72" t="inlineStr">
        <is>
          <t>10.2.</t>
        </is>
      </c>
      <c r="B150" s="72" t="inlineStr">
        <is>
          <t>Audinių dekalcinatas organinių rūgščių pagrindu</t>
        </is>
      </c>
      <c r="C150" s="72" t="n">
        <v>15</v>
      </c>
      <c r="D150" s="72" t="inlineStr">
        <is>
          <t>L</t>
        </is>
      </c>
      <c r="E150" s="73" t="inlineStr"/>
      <c r="F150" s="72">
        <f>IF(ISBLANK(E150),"", PRODUCT(C150,E150))</f>
        <v/>
      </c>
      <c r="G150" s="74" t="inlineStr"/>
    </row>
    <row r="151">
      <c r="E151" s="71" t="inlineStr">
        <is>
          <t>Suma be PVM</t>
        </is>
      </c>
      <c r="F151" s="71">
        <f>IF((SUMPRODUCT(--(F149:F150=""))&gt;0), "", ROUND(SUM(F149:F150),2))</f>
        <v/>
      </c>
      <c r="G151" s="69">
        <f>IF((SUMPRODUCT(--(F149:F150=""))&gt;0), "Neužpildytos visų objektų kainos", "")</f>
        <v/>
      </c>
    </row>
    <row r="152">
      <c r="C152" s="71" t="inlineStr">
        <is>
          <t>Taikomas PVM dydis (%)</t>
        </is>
      </c>
      <c r="D152" s="74" t="inlineStr"/>
      <c r="E152" s="71" t="inlineStr">
        <is>
          <t>PVM suma</t>
        </is>
      </c>
      <c r="F152" s="71">
        <f>IF(OR(F151="",D152=""),"", ROUND(PRODUCT(D152,F151)/100,2))</f>
        <v/>
      </c>
      <c r="G152" s="69">
        <f>IF(D152="", "Nurodykite taikomą PVM dydį", "")</f>
        <v/>
      </c>
    </row>
    <row r="153">
      <c r="E153" s="71" t="inlineStr">
        <is>
          <t>Suma su PVM</t>
        </is>
      </c>
      <c r="F153" s="71">
        <f>IF(ISBLANK(F152), "", ROUND(SUM(F151:F152),2))</f>
        <v/>
      </c>
    </row>
    <row r="157">
      <c r="A157" s="58" t="inlineStr">
        <is>
          <t>11. DALIS</t>
        </is>
      </c>
      <c r="B157" s="58" t="inlineStr">
        <is>
          <t>OBJEKTYVINIŲ STIKLELIŲ DENGIMO SKYSTIS</t>
        </is>
      </c>
    </row>
    <row r="159">
      <c r="A159" s="58" t="inlineStr">
        <is>
          <t>Tiekėjo pasiūlymas:</t>
        </is>
      </c>
    </row>
    <row r="160">
      <c r="A160" s="71" t="inlineStr">
        <is>
          <t>Nr.</t>
        </is>
      </c>
      <c r="B160" s="71" t="inlineStr">
        <is>
          <t>Pavadinimas</t>
        </is>
      </c>
      <c r="C160" s="71" t="inlineStr">
        <is>
          <t>Kiekis</t>
        </is>
      </c>
      <c r="D160" s="71" t="inlineStr">
        <is>
          <t>Mato vienetas</t>
        </is>
      </c>
      <c r="E160" s="71" t="inlineStr">
        <is>
          <t>Kaina be PVM, Eur</t>
        </is>
      </c>
      <c r="F160" s="71" t="inlineStr">
        <is>
          <t>Suma be PVM, Eur</t>
        </is>
      </c>
      <c r="G160" s="71" t="inlineStr">
        <is>
          <t>Gamintojas, modelis</t>
        </is>
      </c>
    </row>
    <row r="161">
      <c r="A161" s="71" t="inlineStr">
        <is>
          <t>11.</t>
        </is>
      </c>
      <c r="B161" s="71" t="inlineStr">
        <is>
          <t>OBJEKTYVINIŲ STIKLELIŲ DENGIMO SKYSTIS</t>
        </is>
      </c>
      <c r="C161" s="72" t="inlineStr"/>
      <c r="D161" s="72" t="inlineStr"/>
      <c r="E161" s="72" t="inlineStr"/>
      <c r="F161" s="72" t="inlineStr"/>
      <c r="G161" s="72" t="inlineStr"/>
    </row>
    <row r="162">
      <c r="A162" s="72" t="inlineStr">
        <is>
          <t>11.1.</t>
        </is>
      </c>
      <c r="B162" s="72" t="inlineStr">
        <is>
          <t>Objektyvinių stiklelių dengimo skystis</t>
        </is>
      </c>
      <c r="C162" s="72" t="n">
        <v>16</v>
      </c>
      <c r="D162" s="72" t="inlineStr">
        <is>
          <t>L</t>
        </is>
      </c>
      <c r="E162" s="73" t="inlineStr"/>
      <c r="F162" s="72">
        <f>IF(ISBLANK(E162),"", PRODUCT(C162,E162))</f>
        <v/>
      </c>
      <c r="G162" s="74" t="inlineStr"/>
    </row>
    <row r="163">
      <c r="E163" s="71" t="inlineStr">
        <is>
          <t>Suma be PVM</t>
        </is>
      </c>
      <c r="F163" s="71">
        <f>IF(F162="","",ROUND(SUM(F162:F162),2))</f>
        <v/>
      </c>
      <c r="G163" s="69">
        <f>IF(F162="","Neužpildytos visos objektų kainos","")</f>
        <v/>
      </c>
    </row>
    <row r="164">
      <c r="C164" s="71" t="inlineStr">
        <is>
          <t>Taikomas PVM dydis (%)</t>
        </is>
      </c>
      <c r="D164" s="74" t="inlineStr"/>
      <c r="E164" s="71" t="inlineStr">
        <is>
          <t>PVM suma</t>
        </is>
      </c>
      <c r="F164" s="71">
        <f>IF(OR(F163="",D164=""),"", ROUND(PRODUCT(D164,F163)/100,2))</f>
        <v/>
      </c>
      <c r="G164" s="69">
        <f>IF(D164="", "Nurodykite taikomą PVM dydį", "")</f>
        <v/>
      </c>
    </row>
    <row r="165">
      <c r="E165" s="71" t="inlineStr">
        <is>
          <t>Suma su PVM</t>
        </is>
      </c>
      <c r="F165" s="71">
        <f>IF(ISBLANK(F164), "", ROUND(SUM(F163:F164),2))</f>
        <v/>
      </c>
    </row>
    <row r="169">
      <c r="A169" s="58" t="inlineStr">
        <is>
          <t>12. DALIS</t>
        </is>
      </c>
      <c r="B169" s="58" t="inlineStr">
        <is>
          <t>KRIOSTATINIS UŽPILAS</t>
        </is>
      </c>
    </row>
    <row r="171">
      <c r="A171" s="58" t="inlineStr">
        <is>
          <t>Tiekėjo pasiūlymas:</t>
        </is>
      </c>
    </row>
    <row r="172">
      <c r="A172" s="71" t="inlineStr">
        <is>
          <t>Nr.</t>
        </is>
      </c>
      <c r="B172" s="71" t="inlineStr">
        <is>
          <t>Pavadinimas</t>
        </is>
      </c>
      <c r="C172" s="71" t="inlineStr">
        <is>
          <t>Kiekis</t>
        </is>
      </c>
      <c r="D172" s="71" t="inlineStr">
        <is>
          <t>Mato vienetas</t>
        </is>
      </c>
      <c r="E172" s="71" t="inlineStr">
        <is>
          <t>Kaina be PVM, Eur</t>
        </is>
      </c>
      <c r="F172" s="71" t="inlineStr">
        <is>
          <t>Suma be PVM, Eur</t>
        </is>
      </c>
      <c r="G172" s="71" t="inlineStr">
        <is>
          <t>Gamintojas, modelis</t>
        </is>
      </c>
    </row>
    <row r="173">
      <c r="A173" s="71" t="inlineStr">
        <is>
          <t>12.</t>
        </is>
      </c>
      <c r="B173" s="71" t="inlineStr">
        <is>
          <t>KRIOSTATINIS UŽPILAS</t>
        </is>
      </c>
      <c r="C173" s="72" t="inlineStr"/>
      <c r="D173" s="72" t="inlineStr"/>
      <c r="E173" s="72" t="inlineStr"/>
      <c r="F173" s="72" t="inlineStr"/>
      <c r="G173" s="72" t="inlineStr"/>
    </row>
    <row r="174">
      <c r="A174" s="72" t="inlineStr">
        <is>
          <t>12.1.</t>
        </is>
      </c>
      <c r="B174" s="72" t="inlineStr">
        <is>
          <t>Kriostatinis užpilas</t>
        </is>
      </c>
      <c r="C174" s="72" t="n">
        <v>120</v>
      </c>
      <c r="D174" s="72" t="inlineStr">
        <is>
          <t>ml</t>
        </is>
      </c>
      <c r="E174" s="73" t="inlineStr"/>
      <c r="F174" s="72">
        <f>IF(ISBLANK(E174),"", PRODUCT(C174,E174))</f>
        <v/>
      </c>
      <c r="G174" s="74" t="inlineStr"/>
    </row>
    <row r="175">
      <c r="E175" s="71" t="inlineStr">
        <is>
          <t>Suma be PVM</t>
        </is>
      </c>
      <c r="F175" s="71">
        <f>IF(F174="","",ROUND(SUM(F174:F174),2))</f>
        <v/>
      </c>
      <c r="G175" s="69">
        <f>IF(F174="","Neužpildytos visos objektų kainos","")</f>
        <v/>
      </c>
    </row>
    <row r="176">
      <c r="C176" s="71" t="inlineStr">
        <is>
          <t>Taikomas PVM dydis (%)</t>
        </is>
      </c>
      <c r="D176" s="74" t="inlineStr"/>
      <c r="E176" s="71" t="inlineStr">
        <is>
          <t>PVM suma</t>
        </is>
      </c>
      <c r="F176" s="71">
        <f>IF(OR(F175="",D176=""),"", ROUND(PRODUCT(D176,F175)/100,2))</f>
        <v/>
      </c>
      <c r="G176" s="69">
        <f>IF(D176="", "Nurodykite taikomą PVM dydį", "")</f>
        <v/>
      </c>
    </row>
    <row r="177">
      <c r="E177" s="71" t="inlineStr">
        <is>
          <t>Suma su PVM</t>
        </is>
      </c>
      <c r="F177" s="71">
        <f>IF(ISBLANK(F176), "", ROUND(SUM(F175:F176),2))</f>
        <v/>
      </c>
    </row>
    <row r="181">
      <c r="A181" s="58" t="inlineStr">
        <is>
          <t>13. DALIS</t>
        </is>
      </c>
      <c r="B181" s="58" t="inlineStr">
        <is>
          <t>LEDINĖ ACTO RŪGŠTIS</t>
        </is>
      </c>
    </row>
    <row r="183">
      <c r="A183" s="58" t="inlineStr">
        <is>
          <t>Tiekėjo pasiūlymas:</t>
        </is>
      </c>
    </row>
    <row r="184">
      <c r="A184" s="71" t="inlineStr">
        <is>
          <t>Nr.</t>
        </is>
      </c>
      <c r="B184" s="71" t="inlineStr">
        <is>
          <t>Pavadinimas</t>
        </is>
      </c>
      <c r="C184" s="71" t="inlineStr">
        <is>
          <t>Kiekis</t>
        </is>
      </c>
      <c r="D184" s="71" t="inlineStr">
        <is>
          <t>Mato vienetas</t>
        </is>
      </c>
      <c r="E184" s="71" t="inlineStr">
        <is>
          <t>Kaina be PVM, Eur</t>
        </is>
      </c>
      <c r="F184" s="71" t="inlineStr">
        <is>
          <t>Suma be PVM, Eur</t>
        </is>
      </c>
      <c r="G184" s="71" t="inlineStr">
        <is>
          <t>Gamintojas, modelis</t>
        </is>
      </c>
    </row>
    <row r="185">
      <c r="A185" s="71" t="inlineStr">
        <is>
          <t>13.</t>
        </is>
      </c>
      <c r="B185" s="71" t="inlineStr">
        <is>
          <t>LEDINĖ ACTO RŪGŠTIS</t>
        </is>
      </c>
      <c r="C185" s="72" t="inlineStr"/>
      <c r="D185" s="72" t="inlineStr"/>
      <c r="E185" s="72" t="inlineStr"/>
      <c r="F185" s="72" t="inlineStr"/>
      <c r="G185" s="72" t="inlineStr"/>
    </row>
    <row r="186">
      <c r="A186" s="72" t="inlineStr">
        <is>
          <t>13.1.</t>
        </is>
      </c>
      <c r="B186" s="72" t="inlineStr">
        <is>
          <t>Ledinė acto rūgštis</t>
        </is>
      </c>
      <c r="C186" s="72" t="n">
        <v>2</v>
      </c>
      <c r="D186" s="72" t="inlineStr">
        <is>
          <t>L</t>
        </is>
      </c>
      <c r="E186" s="73" t="inlineStr"/>
      <c r="F186" s="72">
        <f>IF(ISBLANK(E186),"", PRODUCT(C186,E186))</f>
        <v/>
      </c>
      <c r="G186" s="74" t="inlineStr"/>
    </row>
    <row r="187">
      <c r="E187" s="71" t="inlineStr">
        <is>
          <t>Suma be PVM</t>
        </is>
      </c>
      <c r="F187" s="71">
        <f>IF(F186="","",ROUND(SUM(F186:F186),2))</f>
        <v/>
      </c>
      <c r="G187" s="69">
        <f>IF(F186="","Neužpildytos visos objektų kainos","")</f>
        <v/>
      </c>
    </row>
    <row r="188">
      <c r="C188" s="71" t="inlineStr">
        <is>
          <t>Taikomas PVM dydis (%)</t>
        </is>
      </c>
      <c r="D188" s="74" t="inlineStr"/>
      <c r="E188" s="71" t="inlineStr">
        <is>
          <t>PVM suma</t>
        </is>
      </c>
      <c r="F188" s="71">
        <f>IF(OR(F187="",D188=""),"", ROUND(PRODUCT(D188,F187)/100,2))</f>
        <v/>
      </c>
      <c r="G188" s="69">
        <f>IF(D188="", "Nurodykite taikomą PVM dydį", "")</f>
        <v/>
      </c>
    </row>
    <row r="189">
      <c r="E189" s="71" t="inlineStr">
        <is>
          <t>Suma su PVM</t>
        </is>
      </c>
      <c r="F189" s="71">
        <f>IF(ISBLANK(F188), "", ROUND(SUM(F187:F188),2))</f>
        <v/>
      </c>
    </row>
    <row r="193">
      <c r="A193" s="58" t="inlineStr">
        <is>
          <t>14. DALIS</t>
        </is>
      </c>
      <c r="B193" s="58" t="inlineStr">
        <is>
          <t>REAGENTAI DAŽYMUI HEMATOKSILINO - EOZINO BŪDU</t>
        </is>
      </c>
    </row>
    <row r="195">
      <c r="A195" s="58" t="inlineStr">
        <is>
          <t>Tiekėjo pasiūlymas:</t>
        </is>
      </c>
    </row>
    <row r="196">
      <c r="A196" s="71" t="inlineStr">
        <is>
          <t>Nr.</t>
        </is>
      </c>
      <c r="B196" s="71" t="inlineStr">
        <is>
          <t>Pavadinimas</t>
        </is>
      </c>
      <c r="C196" s="71" t="inlineStr">
        <is>
          <t>Kiekis</t>
        </is>
      </c>
      <c r="D196" s="71" t="inlineStr">
        <is>
          <t>Mato vienetas</t>
        </is>
      </c>
      <c r="E196" s="71" t="inlineStr">
        <is>
          <t>Kaina be PVM, Eur</t>
        </is>
      </c>
      <c r="F196" s="71" t="inlineStr">
        <is>
          <t>Suma be PVM, Eur</t>
        </is>
      </c>
      <c r="G196" s="71" t="inlineStr">
        <is>
          <t>Gamintojas, modelis</t>
        </is>
      </c>
    </row>
    <row r="197">
      <c r="A197" s="71" t="inlineStr">
        <is>
          <t>14.</t>
        </is>
      </c>
      <c r="B197" s="71" t="inlineStr">
        <is>
          <t>REAGENTAI DAŽYMUI HEMATOKSILINO - EOZINO BŪDU</t>
        </is>
      </c>
      <c r="C197" s="72" t="inlineStr"/>
      <c r="D197" s="72" t="inlineStr"/>
      <c r="E197" s="72" t="inlineStr"/>
      <c r="F197" s="72" t="inlineStr"/>
      <c r="G197" s="72" t="inlineStr"/>
    </row>
    <row r="198">
      <c r="A198" s="72" t="inlineStr">
        <is>
          <t>14.1.</t>
        </is>
      </c>
      <c r="B198" s="72" t="inlineStr">
        <is>
          <t>Hematoksilino dažai</t>
        </is>
      </c>
      <c r="C198" s="72" t="n">
        <v>21</v>
      </c>
      <c r="D198" s="72" t="inlineStr">
        <is>
          <t>kompl.</t>
        </is>
      </c>
      <c r="E198" s="73" t="inlineStr"/>
      <c r="F198" s="72">
        <f>IF(ISBLANK(E198),"", PRODUCT(C198,E198))</f>
        <v/>
      </c>
      <c r="G198" s="74" t="inlineStr"/>
    </row>
    <row r="199">
      <c r="A199" s="72" t="inlineStr">
        <is>
          <t>14.2.</t>
        </is>
      </c>
      <c r="B199" s="72" t="inlineStr">
        <is>
          <t>Eozino dažai</t>
        </is>
      </c>
      <c r="C199" s="72" t="n">
        <v>21</v>
      </c>
      <c r="D199" s="72" t="inlineStr">
        <is>
          <t>kompl.</t>
        </is>
      </c>
      <c r="E199" s="73" t="inlineStr"/>
      <c r="F199" s="72">
        <f>IF(ISBLANK(E199),"", PRODUCT(C199,E199))</f>
        <v/>
      </c>
      <c r="G199" s="74" t="inlineStr"/>
    </row>
    <row r="200">
      <c r="A200" s="72" t="inlineStr">
        <is>
          <t>14.3.</t>
        </is>
      </c>
      <c r="B200" s="72" t="inlineStr">
        <is>
          <t>Skaidrinimo reagentas</t>
        </is>
      </c>
      <c r="C200" s="72" t="n">
        <v>40</v>
      </c>
      <c r="D200" s="72" t="inlineStr">
        <is>
          <t>L</t>
        </is>
      </c>
      <c r="E200" s="73" t="inlineStr"/>
      <c r="F200" s="72">
        <f>IF(ISBLANK(E200),"", PRODUCT(C200,E200))</f>
        <v/>
      </c>
      <c r="G200" s="74" t="inlineStr"/>
    </row>
    <row r="201">
      <c r="A201" s="72" t="inlineStr">
        <is>
          <t>14.4.</t>
        </is>
      </c>
      <c r="B201" s="72" t="inlineStr">
        <is>
          <t>Melsvinimo reagentas</t>
        </is>
      </c>
      <c r="C201" s="72" t="n">
        <v>50</v>
      </c>
      <c r="D201" s="72" t="inlineStr">
        <is>
          <t>L</t>
        </is>
      </c>
      <c r="E201" s="73" t="inlineStr"/>
      <c r="F201" s="72">
        <f>IF(ISBLANK(E201),"", PRODUCT(C201,E201))</f>
        <v/>
      </c>
      <c r="G201" s="74" t="inlineStr"/>
    </row>
    <row r="202">
      <c r="E202" s="71" t="inlineStr">
        <is>
          <t>Suma be PVM</t>
        </is>
      </c>
      <c r="F202" s="71">
        <f>IF((SUMPRODUCT(--(F198:F201=""))&gt;0), "", ROUND(SUM(F198:F201),2))</f>
        <v/>
      </c>
      <c r="G202" s="69">
        <f>IF((SUMPRODUCT(--(F198:F201=""))&gt;0), "Neužpildytos visų objektų kainos", "")</f>
        <v/>
      </c>
    </row>
    <row r="203">
      <c r="C203" s="71" t="inlineStr">
        <is>
          <t>Taikomas PVM dydis (%)</t>
        </is>
      </c>
      <c r="D203" s="74" t="inlineStr"/>
      <c r="E203" s="71" t="inlineStr">
        <is>
          <t>PVM suma</t>
        </is>
      </c>
      <c r="F203" s="71">
        <f>IF(OR(F202="",D203=""),"", ROUND(PRODUCT(D203,F202)/100,2))</f>
        <v/>
      </c>
      <c r="G203" s="69">
        <f>IF(D203="", "Nurodykite taikomą PVM dydį", "")</f>
        <v/>
      </c>
    </row>
    <row r="204">
      <c r="E204" s="71" t="inlineStr">
        <is>
          <t>Suma su PVM</t>
        </is>
      </c>
      <c r="F204" s="71">
        <f>IF(ISBLANK(F203), "", ROUND(SUM(F202:F203),2))</f>
        <v/>
      </c>
    </row>
    <row r="208">
      <c r="A208" s="58" t="inlineStr">
        <is>
          <t>15. DALIS</t>
        </is>
      </c>
      <c r="B208" s="58" t="inlineStr">
        <is>
          <t>ŠIFO REAGENTAS</t>
        </is>
      </c>
    </row>
    <row r="210">
      <c r="A210" s="58" t="inlineStr">
        <is>
          <t>Tiekėjo pasiūlymas:</t>
        </is>
      </c>
    </row>
    <row r="211">
      <c r="A211" s="71" t="inlineStr">
        <is>
          <t>Nr.</t>
        </is>
      </c>
      <c r="B211" s="71" t="inlineStr">
        <is>
          <t>Pavadinimas</t>
        </is>
      </c>
      <c r="C211" s="71" t="inlineStr">
        <is>
          <t>Kiekis</t>
        </is>
      </c>
      <c r="D211" s="71" t="inlineStr">
        <is>
          <t>Mato vienetas</t>
        </is>
      </c>
      <c r="E211" s="71" t="inlineStr">
        <is>
          <t>Kaina be PVM, Eur</t>
        </is>
      </c>
      <c r="F211" s="71" t="inlineStr">
        <is>
          <t>Suma be PVM, Eur</t>
        </is>
      </c>
      <c r="G211" s="71" t="inlineStr">
        <is>
          <t>Gamintojas, modelis</t>
        </is>
      </c>
    </row>
    <row r="212">
      <c r="A212" s="71" t="inlineStr">
        <is>
          <t>15.</t>
        </is>
      </c>
      <c r="B212" s="71" t="inlineStr">
        <is>
          <t>ŠIFO REAGENTAS</t>
        </is>
      </c>
      <c r="C212" s="72" t="inlineStr"/>
      <c r="D212" s="72" t="inlineStr"/>
      <c r="E212" s="72" t="inlineStr"/>
      <c r="F212" s="72" t="inlineStr"/>
      <c r="G212" s="72" t="inlineStr"/>
    </row>
    <row r="213">
      <c r="A213" s="72" t="inlineStr">
        <is>
          <t>15.1.</t>
        </is>
      </c>
      <c r="B213" s="72" t="inlineStr">
        <is>
          <t>Šifo reagentas</t>
        </is>
      </c>
      <c r="C213" s="72" t="n">
        <v>50</v>
      </c>
      <c r="D213" s="72" t="inlineStr">
        <is>
          <t>L</t>
        </is>
      </c>
      <c r="E213" s="73" t="inlineStr"/>
      <c r="F213" s="72">
        <f>IF(ISBLANK(E213),"", PRODUCT(C213,E213))</f>
        <v/>
      </c>
      <c r="G213" s="74" t="inlineStr"/>
    </row>
    <row r="214">
      <c r="E214" s="71" t="inlineStr">
        <is>
          <t>Suma be PVM</t>
        </is>
      </c>
      <c r="F214" s="71">
        <f>IF(F213="","",ROUND(SUM(F213:F213),2))</f>
        <v/>
      </c>
      <c r="G214" s="69">
        <f>IF(F213="","Neužpildytos visos objektų kainos","")</f>
        <v/>
      </c>
    </row>
    <row r="215">
      <c r="C215" s="71" t="inlineStr">
        <is>
          <t>Taikomas PVM dydis (%)</t>
        </is>
      </c>
      <c r="D215" s="74" t="inlineStr"/>
      <c r="E215" s="71" t="inlineStr">
        <is>
          <t>PVM suma</t>
        </is>
      </c>
      <c r="F215" s="71">
        <f>IF(OR(F214="",D215=""),"", ROUND(PRODUCT(D215,F214)/100,2))</f>
        <v/>
      </c>
      <c r="G215" s="69">
        <f>IF(D215="", "Nurodykite taikomą PVM dydį", "")</f>
        <v/>
      </c>
    </row>
    <row r="216">
      <c r="E216" s="71" t="inlineStr">
        <is>
          <t>Suma su PVM</t>
        </is>
      </c>
      <c r="F216" s="71">
        <f>IF(ISBLANK(F215), "", ROUND(SUM(F214:F215),2))</f>
        <v/>
      </c>
    </row>
    <row r="220">
      <c r="A220" s="58" t="inlineStr">
        <is>
          <t>16. DALIS</t>
        </is>
      </c>
      <c r="B220" s="58" t="inlineStr">
        <is>
          <t>PERJODINĖ RŪGŠTIS</t>
        </is>
      </c>
    </row>
    <row r="222">
      <c r="A222" s="58" t="inlineStr">
        <is>
          <t>Tiekėjo pasiūlymas:</t>
        </is>
      </c>
    </row>
    <row r="223">
      <c r="A223" s="71" t="inlineStr">
        <is>
          <t>Nr.</t>
        </is>
      </c>
      <c r="B223" s="71" t="inlineStr">
        <is>
          <t>Pavadinimas</t>
        </is>
      </c>
      <c r="C223" s="71" t="inlineStr">
        <is>
          <t>Kiekis</t>
        </is>
      </c>
      <c r="D223" s="71" t="inlineStr">
        <is>
          <t>Mato vienetas</t>
        </is>
      </c>
      <c r="E223" s="71" t="inlineStr">
        <is>
          <t>Kaina be PVM, Eur</t>
        </is>
      </c>
      <c r="F223" s="71" t="inlineStr">
        <is>
          <t>Suma be PVM, Eur</t>
        </is>
      </c>
      <c r="G223" s="71" t="inlineStr">
        <is>
          <t>Gamintojas, modelis</t>
        </is>
      </c>
    </row>
    <row r="224">
      <c r="A224" s="71" t="inlineStr">
        <is>
          <t>16.</t>
        </is>
      </c>
      <c r="B224" s="71" t="inlineStr">
        <is>
          <t>Perjodinė rūgštis</t>
        </is>
      </c>
      <c r="C224" s="72" t="inlineStr"/>
      <c r="D224" s="72" t="inlineStr"/>
      <c r="E224" s="72" t="inlineStr"/>
      <c r="F224" s="72" t="inlineStr"/>
      <c r="G224" s="72" t="inlineStr"/>
    </row>
    <row r="225">
      <c r="A225" s="72" t="inlineStr">
        <is>
          <t>16.1.</t>
        </is>
      </c>
      <c r="B225" s="72" t="inlineStr">
        <is>
          <t>Perjodinė rūgštis</t>
        </is>
      </c>
      <c r="C225" s="72" t="n">
        <v>500</v>
      </c>
      <c r="D225" s="72" t="inlineStr">
        <is>
          <t>g</t>
        </is>
      </c>
      <c r="E225" s="73" t="inlineStr"/>
      <c r="F225" s="72">
        <f>IF(ISBLANK(E225),"", PRODUCT(C225,E225))</f>
        <v/>
      </c>
      <c r="G225" s="74" t="inlineStr"/>
    </row>
    <row r="226">
      <c r="E226" s="71" t="inlineStr">
        <is>
          <t>Suma be PVM</t>
        </is>
      </c>
      <c r="F226" s="71">
        <f>IF(F225="","",ROUND(SUM(F225:F225),2))</f>
        <v/>
      </c>
      <c r="G226" s="69">
        <f>IF(F225="","Neužpildytos visos objektų kainos","")</f>
        <v/>
      </c>
    </row>
    <row r="227">
      <c r="C227" s="71" t="inlineStr">
        <is>
          <t>Taikomas PVM dydis (%)</t>
        </is>
      </c>
      <c r="D227" s="74" t="inlineStr"/>
      <c r="E227" s="71" t="inlineStr">
        <is>
          <t>PVM suma</t>
        </is>
      </c>
      <c r="F227" s="71">
        <f>IF(OR(F226="",D227=""),"", ROUND(PRODUCT(D227,F226)/100,2))</f>
        <v/>
      </c>
      <c r="G227" s="69">
        <f>IF(D227="", "Nurodykite taikomą PVM dydį", "")</f>
        <v/>
      </c>
    </row>
    <row r="228">
      <c r="E228" s="71" t="inlineStr">
        <is>
          <t>Suma su PVM</t>
        </is>
      </c>
      <c r="F228" s="71">
        <f>IF(ISBLANK(F227), "", ROUND(SUM(F226:F227),2))</f>
        <v/>
      </c>
    </row>
    <row r="232">
      <c r="A232" s="58" t="inlineStr">
        <is>
          <t>17. DALIS</t>
        </is>
      </c>
      <c r="B232" s="58" t="inlineStr">
        <is>
          <t>ALCIANO MĖLIS</t>
        </is>
      </c>
    </row>
    <row r="234">
      <c r="A234" s="58" t="inlineStr">
        <is>
          <t>Tiekėjo pasiūlymas:</t>
        </is>
      </c>
    </row>
    <row r="235">
      <c r="A235" s="71" t="inlineStr">
        <is>
          <t>Nr.</t>
        </is>
      </c>
      <c r="B235" s="71" t="inlineStr">
        <is>
          <t>Pavadinimas</t>
        </is>
      </c>
      <c r="C235" s="71" t="inlineStr">
        <is>
          <t>Kiekis</t>
        </is>
      </c>
      <c r="D235" s="71" t="inlineStr">
        <is>
          <t>Mato vienetas</t>
        </is>
      </c>
      <c r="E235" s="71" t="inlineStr">
        <is>
          <t>Kaina be PVM, Eur</t>
        </is>
      </c>
      <c r="F235" s="71" t="inlineStr">
        <is>
          <t>Suma be PVM, Eur</t>
        </is>
      </c>
      <c r="G235" s="71" t="inlineStr">
        <is>
          <t>Gamintojas, modelis</t>
        </is>
      </c>
    </row>
    <row r="236">
      <c r="A236" s="71" t="inlineStr">
        <is>
          <t>17.</t>
        </is>
      </c>
      <c r="B236" s="71" t="inlineStr">
        <is>
          <t>ALCIANO MĖLIS</t>
        </is>
      </c>
      <c r="C236" s="72" t="inlineStr"/>
      <c r="D236" s="72" t="inlineStr"/>
      <c r="E236" s="72" t="inlineStr"/>
      <c r="F236" s="72" t="inlineStr"/>
      <c r="G236" s="72" t="inlineStr"/>
    </row>
    <row r="237">
      <c r="A237" s="72" t="inlineStr">
        <is>
          <t>17.1.</t>
        </is>
      </c>
      <c r="B237" s="72" t="inlineStr">
        <is>
          <t>Alciano mėlis 8 GX</t>
        </is>
      </c>
      <c r="C237" s="72" t="n">
        <v>50</v>
      </c>
      <c r="D237" s="72" t="inlineStr">
        <is>
          <t>g</t>
        </is>
      </c>
      <c r="E237" s="73" t="inlineStr"/>
      <c r="F237" s="72">
        <f>IF(ISBLANK(E237),"", PRODUCT(C237,E237))</f>
        <v/>
      </c>
      <c r="G237" s="74" t="inlineStr"/>
    </row>
    <row r="238">
      <c r="E238" s="71" t="inlineStr">
        <is>
          <t>Suma be PVM</t>
        </is>
      </c>
      <c r="F238" s="71">
        <f>IF(F237="","",ROUND(SUM(F237:F237),2))</f>
        <v/>
      </c>
      <c r="G238" s="69">
        <f>IF(F237="","Neužpildytos visos objektų kainos","")</f>
        <v/>
      </c>
    </row>
    <row r="239">
      <c r="C239" s="71" t="inlineStr">
        <is>
          <t>Taikomas PVM dydis (%)</t>
        </is>
      </c>
      <c r="D239" s="74" t="inlineStr"/>
      <c r="E239" s="71" t="inlineStr">
        <is>
          <t>PVM suma</t>
        </is>
      </c>
      <c r="F239" s="71">
        <f>IF(OR(F238="",D239=""),"", ROUND(PRODUCT(D239,F238)/100,2))</f>
        <v/>
      </c>
      <c r="G239" s="69">
        <f>IF(D239="", "Nurodykite taikomą PVM dydį", "")</f>
        <v/>
      </c>
    </row>
    <row r="240">
      <c r="E240" s="71" t="inlineStr">
        <is>
          <t>Suma su PVM</t>
        </is>
      </c>
      <c r="F240" s="71">
        <f>IF(ISBLANK(F239), "", ROUND(SUM(F238:F239),2))</f>
        <v/>
      </c>
    </row>
    <row r="244">
      <c r="A244" s="58" t="inlineStr">
        <is>
          <t>18. DALIS</t>
        </is>
      </c>
      <c r="B244" s="58" t="inlineStr">
        <is>
          <t>GIEMSA DAŽAI</t>
        </is>
      </c>
    </row>
    <row r="246">
      <c r="A246" s="58" t="inlineStr">
        <is>
          <t>Tiekėjo pasiūlymas:</t>
        </is>
      </c>
    </row>
    <row r="247">
      <c r="A247" s="71" t="inlineStr">
        <is>
          <t>Nr.</t>
        </is>
      </c>
      <c r="B247" s="71" t="inlineStr">
        <is>
          <t>Pavadinimas</t>
        </is>
      </c>
      <c r="C247" s="71" t="inlineStr">
        <is>
          <t>Kiekis</t>
        </is>
      </c>
      <c r="D247" s="71" t="inlineStr">
        <is>
          <t>Mato vienetas</t>
        </is>
      </c>
      <c r="E247" s="71" t="inlineStr">
        <is>
          <t>Kaina be PVM, Eur</t>
        </is>
      </c>
      <c r="F247" s="71" t="inlineStr">
        <is>
          <t>Suma be PVM, Eur</t>
        </is>
      </c>
      <c r="G247" s="71" t="inlineStr">
        <is>
          <t>Gamintojas, modelis</t>
        </is>
      </c>
    </row>
    <row r="248">
      <c r="A248" s="71" t="inlineStr">
        <is>
          <t>18.</t>
        </is>
      </c>
      <c r="B248" s="71" t="inlineStr">
        <is>
          <t>GIEMSA DAŽAI</t>
        </is>
      </c>
      <c r="C248" s="72" t="inlineStr"/>
      <c r="D248" s="72" t="inlineStr"/>
      <c r="E248" s="72" t="inlineStr"/>
      <c r="F248" s="72" t="inlineStr"/>
      <c r="G248" s="72" t="inlineStr"/>
    </row>
    <row r="249">
      <c r="A249" s="72" t="inlineStr">
        <is>
          <t>18.1.</t>
        </is>
      </c>
      <c r="B249" s="72" t="inlineStr">
        <is>
          <t>Giemsa dažai histologijai</t>
        </is>
      </c>
      <c r="C249" s="72" t="n">
        <v>16</v>
      </c>
      <c r="D249" s="72" t="inlineStr">
        <is>
          <t>L</t>
        </is>
      </c>
      <c r="E249" s="73" t="inlineStr"/>
      <c r="F249" s="72">
        <f>IF(ISBLANK(E249),"", PRODUCT(C249,E249))</f>
        <v/>
      </c>
      <c r="G249" s="74" t="inlineStr"/>
    </row>
    <row r="250">
      <c r="E250" s="71" t="inlineStr">
        <is>
          <t>Suma be PVM</t>
        </is>
      </c>
      <c r="F250" s="71">
        <f>IF(F249="","",ROUND(SUM(F249:F249),2))</f>
        <v/>
      </c>
      <c r="G250" s="69">
        <f>IF(F249="","Neužpildytos visos objektų kainos","")</f>
        <v/>
      </c>
    </row>
    <row r="251">
      <c r="C251" s="71" t="inlineStr">
        <is>
          <t>Taikomas PVM dydis (%)</t>
        </is>
      </c>
      <c r="D251" s="74" t="inlineStr"/>
      <c r="E251" s="71" t="inlineStr">
        <is>
          <t>PVM suma</t>
        </is>
      </c>
      <c r="F251" s="71">
        <f>IF(OR(F250="",D251=""),"", ROUND(PRODUCT(D251,F250)/100,2))</f>
        <v/>
      </c>
      <c r="G251" s="69">
        <f>IF(D251="", "Nurodykite taikomą PVM dydį", "")</f>
        <v/>
      </c>
    </row>
    <row r="252">
      <c r="E252" s="71" t="inlineStr">
        <is>
          <t>Suma su PVM</t>
        </is>
      </c>
      <c r="F252" s="71">
        <f>IF(ISBLANK(F251), "", ROUND(SUM(F250:F251),2))</f>
        <v/>
      </c>
    </row>
    <row r="256">
      <c r="A256" s="58" t="inlineStr">
        <is>
          <t>19. DALIS</t>
        </is>
      </c>
      <c r="B256" s="58" t="inlineStr">
        <is>
          <t>MUCIKARMINO DAŽAI</t>
        </is>
      </c>
    </row>
    <row r="258">
      <c r="A258" s="58" t="inlineStr">
        <is>
          <t>Tiekėjo pasiūlymas:</t>
        </is>
      </c>
    </row>
    <row r="259">
      <c r="A259" s="71" t="inlineStr">
        <is>
          <t>Nr.</t>
        </is>
      </c>
      <c r="B259" s="71" t="inlineStr">
        <is>
          <t>Pavadinimas</t>
        </is>
      </c>
      <c r="C259" s="71" t="inlineStr">
        <is>
          <t>Kiekis</t>
        </is>
      </c>
      <c r="D259" s="71" t="inlineStr">
        <is>
          <t>Mato vienetas</t>
        </is>
      </c>
      <c r="E259" s="71" t="inlineStr">
        <is>
          <t>Kaina be PVM, Eur</t>
        </is>
      </c>
      <c r="F259" s="71" t="inlineStr">
        <is>
          <t>Suma be PVM, Eur</t>
        </is>
      </c>
      <c r="G259" s="71" t="inlineStr">
        <is>
          <t>Gamintojas, modelis</t>
        </is>
      </c>
    </row>
    <row r="260">
      <c r="A260" s="71" t="inlineStr">
        <is>
          <t>19.</t>
        </is>
      </c>
      <c r="B260" s="71" t="inlineStr">
        <is>
          <t>MUCIKARMINO DAŽAI</t>
        </is>
      </c>
      <c r="C260" s="72" t="inlineStr"/>
      <c r="D260" s="72" t="inlineStr"/>
      <c r="E260" s="72" t="inlineStr"/>
      <c r="F260" s="72" t="inlineStr"/>
      <c r="G260" s="72" t="inlineStr"/>
    </row>
    <row r="261">
      <c r="A261" s="72" t="inlineStr">
        <is>
          <t>19.1.</t>
        </is>
      </c>
      <c r="B261" s="72" t="inlineStr">
        <is>
          <t>Mucikarmino dažai</t>
        </is>
      </c>
      <c r="C261" s="72" t="n">
        <v>200</v>
      </c>
      <c r="D261" s="72" t="inlineStr">
        <is>
          <t>ml</t>
        </is>
      </c>
      <c r="E261" s="73" t="inlineStr"/>
      <c r="F261" s="72">
        <f>IF(ISBLANK(E261),"", PRODUCT(C261,E261))</f>
        <v/>
      </c>
      <c r="G261" s="74" t="inlineStr"/>
    </row>
    <row r="262">
      <c r="E262" s="71" t="inlineStr">
        <is>
          <t>Suma be PVM</t>
        </is>
      </c>
      <c r="F262" s="71">
        <f>IF(F261="","",ROUND(SUM(F261:F261),2))</f>
        <v/>
      </c>
      <c r="G262" s="69">
        <f>IF(F261="","Neužpildytos visos objektų kainos","")</f>
        <v/>
      </c>
    </row>
    <row r="263">
      <c r="C263" s="71" t="inlineStr">
        <is>
          <t>Taikomas PVM dydis (%)</t>
        </is>
      </c>
      <c r="D263" s="74" t="inlineStr"/>
      <c r="E263" s="71" t="inlineStr">
        <is>
          <t>PVM suma</t>
        </is>
      </c>
      <c r="F263" s="71">
        <f>IF(OR(F262="",D263=""),"", ROUND(PRODUCT(D263,F262)/100,2))</f>
        <v/>
      </c>
      <c r="G263" s="69">
        <f>IF(D263="", "Nurodykite taikomą PVM dydį", "")</f>
        <v/>
      </c>
    </row>
    <row r="264">
      <c r="E264" s="71" t="inlineStr">
        <is>
          <t>Suma su PVM</t>
        </is>
      </c>
      <c r="F264" s="71">
        <f>IF(ISBLANK(F263), "", ROUND(SUM(F262:F263),2))</f>
        <v/>
      </c>
    </row>
    <row r="268">
      <c r="A268" s="58" t="inlineStr">
        <is>
          <t>20. DALIS</t>
        </is>
      </c>
      <c r="B268" s="58" t="inlineStr">
        <is>
          <t>MASSON - GOLDNER DAŽYMO RINKINYS</t>
        </is>
      </c>
    </row>
    <row r="270">
      <c r="A270" s="58" t="inlineStr">
        <is>
          <t>Tiekėjo pasiūlymas:</t>
        </is>
      </c>
    </row>
    <row r="271">
      <c r="A271" s="71" t="inlineStr">
        <is>
          <t>Nr.</t>
        </is>
      </c>
      <c r="B271" s="71" t="inlineStr">
        <is>
          <t>Pavadinimas</t>
        </is>
      </c>
      <c r="C271" s="71" t="inlineStr">
        <is>
          <t>Kiekis</t>
        </is>
      </c>
      <c r="D271" s="71" t="inlineStr">
        <is>
          <t>Mato vienetas</t>
        </is>
      </c>
      <c r="E271" s="71" t="inlineStr">
        <is>
          <t>Kaina be PVM, Eur</t>
        </is>
      </c>
      <c r="F271" s="71" t="inlineStr">
        <is>
          <t>Suma be PVM, Eur</t>
        </is>
      </c>
      <c r="G271" s="71" t="inlineStr">
        <is>
          <t>Gamintojas, modelis</t>
        </is>
      </c>
    </row>
    <row r="272">
      <c r="A272" s="71" t="inlineStr">
        <is>
          <t>20.</t>
        </is>
      </c>
      <c r="B272" s="71" t="inlineStr">
        <is>
          <t>MASSON - GOLDNER DAŽYMO RINKINYS</t>
        </is>
      </c>
      <c r="C272" s="72" t="inlineStr"/>
      <c r="D272" s="72" t="inlineStr"/>
      <c r="E272" s="72" t="inlineStr"/>
      <c r="F272" s="72" t="inlineStr"/>
      <c r="G272" s="72" t="inlineStr"/>
    </row>
    <row r="273">
      <c r="A273" s="72" t="inlineStr">
        <is>
          <t>20.1.</t>
        </is>
      </c>
      <c r="B273" s="72" t="inlineStr">
        <is>
          <t>Masson - Goldner dažymo rinkinys</t>
        </is>
      </c>
      <c r="C273" s="72" t="n">
        <v>12</v>
      </c>
      <c r="D273" s="72" t="inlineStr">
        <is>
          <t>kompl.</t>
        </is>
      </c>
      <c r="E273" s="73" t="inlineStr"/>
      <c r="F273" s="72">
        <f>IF(ISBLANK(E273),"", PRODUCT(C273,E273))</f>
        <v/>
      </c>
      <c r="G273" s="74" t="inlineStr"/>
    </row>
    <row r="274">
      <c r="E274" s="71" t="inlineStr">
        <is>
          <t>Suma be PVM</t>
        </is>
      </c>
      <c r="F274" s="71">
        <f>IF(F273="","",ROUND(SUM(F273:F273),2))</f>
        <v/>
      </c>
      <c r="G274" s="69">
        <f>IF(F273="","Neužpildytos visos objektų kainos","")</f>
        <v/>
      </c>
    </row>
    <row r="275">
      <c r="C275" s="71" t="inlineStr">
        <is>
          <t>Taikomas PVM dydis (%)</t>
        </is>
      </c>
      <c r="D275" s="74" t="inlineStr"/>
      <c r="E275" s="71" t="inlineStr">
        <is>
          <t>PVM suma</t>
        </is>
      </c>
      <c r="F275" s="71">
        <f>IF(OR(F274="",D275=""),"", ROUND(PRODUCT(D275,F274)/100,2))</f>
        <v/>
      </c>
      <c r="G275" s="69">
        <f>IF(D275="", "Nurodykite taikomą PVM dydį", "")</f>
        <v/>
      </c>
    </row>
    <row r="276">
      <c r="E276" s="71" t="inlineStr">
        <is>
          <t>Suma su PVM</t>
        </is>
      </c>
      <c r="F276" s="71">
        <f>IF(ISBLANK(F275), "", ROUND(SUM(F274:F275),2))</f>
        <v/>
      </c>
    </row>
    <row r="280">
      <c r="A280" s="58" t="inlineStr">
        <is>
          <t>21. DALIS</t>
        </is>
      </c>
      <c r="B280" s="58" t="inlineStr">
        <is>
          <t>DAŽYMO RINKINYS GELEŽIES PIGMENTUI NUSTATYTI</t>
        </is>
      </c>
    </row>
    <row r="282">
      <c r="A282" s="58" t="inlineStr">
        <is>
          <t>Tiekėjo pasiūlymas:</t>
        </is>
      </c>
    </row>
    <row r="283">
      <c r="A283" s="71" t="inlineStr">
        <is>
          <t>Nr.</t>
        </is>
      </c>
      <c r="B283" s="71" t="inlineStr">
        <is>
          <t>Pavadinimas</t>
        </is>
      </c>
      <c r="C283" s="71" t="inlineStr">
        <is>
          <t>Kiekis</t>
        </is>
      </c>
      <c r="D283" s="71" t="inlineStr">
        <is>
          <t>Mato vienetas</t>
        </is>
      </c>
      <c r="E283" s="71" t="inlineStr">
        <is>
          <t>Kaina be PVM, Eur</t>
        </is>
      </c>
      <c r="F283" s="71" t="inlineStr">
        <is>
          <t>Suma be PVM, Eur</t>
        </is>
      </c>
      <c r="G283" s="71" t="inlineStr">
        <is>
          <t>Gamintojas, modelis</t>
        </is>
      </c>
    </row>
    <row r="284">
      <c r="A284" s="71" t="inlineStr">
        <is>
          <t>21.</t>
        </is>
      </c>
      <c r="B284" s="71" t="inlineStr">
        <is>
          <t>DAŽYMO RINKINYS GELEŽIES PIGMENTUI NUSTATYTI</t>
        </is>
      </c>
      <c r="C284" s="72" t="inlineStr"/>
      <c r="D284" s="72" t="inlineStr"/>
      <c r="E284" s="72" t="inlineStr"/>
      <c r="F284" s="72" t="inlineStr"/>
      <c r="G284" s="72" t="inlineStr"/>
    </row>
    <row r="285">
      <c r="A285" s="72" t="inlineStr">
        <is>
          <t>21.1.</t>
        </is>
      </c>
      <c r="B285" s="72" t="inlineStr">
        <is>
          <t>Dažymo rinkinys geležies pigmentui nustatyti</t>
        </is>
      </c>
      <c r="C285" s="72" t="n">
        <v>5</v>
      </c>
      <c r="D285" s="72" t="inlineStr">
        <is>
          <t>kompl.</t>
        </is>
      </c>
      <c r="E285" s="73" t="inlineStr"/>
      <c r="F285" s="72">
        <f>IF(ISBLANK(E285),"", PRODUCT(C285,E285))</f>
        <v/>
      </c>
      <c r="G285" s="74" t="inlineStr"/>
    </row>
    <row r="286">
      <c r="E286" s="71" t="inlineStr">
        <is>
          <t>Suma be PVM</t>
        </is>
      </c>
      <c r="F286" s="71">
        <f>IF(F285="","",ROUND(SUM(F285:F285),2))</f>
        <v/>
      </c>
      <c r="G286" s="69">
        <f>IF(F285="","Neužpildytos visos objektų kainos","")</f>
        <v/>
      </c>
    </row>
    <row r="287">
      <c r="C287" s="71" t="inlineStr">
        <is>
          <t>Taikomas PVM dydis (%)</t>
        </is>
      </c>
      <c r="D287" s="74" t="inlineStr"/>
      <c r="E287" s="71" t="inlineStr">
        <is>
          <t>PVM suma</t>
        </is>
      </c>
      <c r="F287" s="71">
        <f>IF(OR(F286="",D287=""),"", ROUND(PRODUCT(D287,F286)/100,2))</f>
        <v/>
      </c>
      <c r="G287" s="69">
        <f>IF(D287="", "Nurodykite taikomą PVM dydį", "")</f>
        <v/>
      </c>
    </row>
    <row r="288">
      <c r="E288" s="71" t="inlineStr">
        <is>
          <t>Suma su PVM</t>
        </is>
      </c>
      <c r="F288" s="71">
        <f>IF(ISBLANK(F287), "", ROUND(SUM(F286:F287),2))</f>
        <v/>
      </c>
    </row>
    <row r="292">
      <c r="A292" s="58" t="inlineStr">
        <is>
          <t>22. DALIS</t>
        </is>
      </c>
      <c r="B292" s="58" t="inlineStr">
        <is>
          <t>ALCIANO MĖLIO - PAS DAŽYMO RINKINYS</t>
        </is>
      </c>
    </row>
    <row r="294">
      <c r="A294" s="58" t="inlineStr">
        <is>
          <t>Tiekėjo pasiūlymas:</t>
        </is>
      </c>
    </row>
    <row r="295">
      <c r="A295" s="71" t="inlineStr">
        <is>
          <t>Nr.</t>
        </is>
      </c>
      <c r="B295" s="71" t="inlineStr">
        <is>
          <t>Pavadinimas</t>
        </is>
      </c>
      <c r="C295" s="71" t="inlineStr">
        <is>
          <t>Kiekis</t>
        </is>
      </c>
      <c r="D295" s="71" t="inlineStr">
        <is>
          <t>Mato vienetas</t>
        </is>
      </c>
      <c r="E295" s="71" t="inlineStr">
        <is>
          <t>Kaina be PVM, Eur</t>
        </is>
      </c>
      <c r="F295" s="71" t="inlineStr">
        <is>
          <t>Suma be PVM, Eur</t>
        </is>
      </c>
      <c r="G295" s="71" t="inlineStr">
        <is>
          <t>Gamintojas, modelis</t>
        </is>
      </c>
    </row>
    <row r="296">
      <c r="A296" s="71" t="inlineStr">
        <is>
          <t>22.</t>
        </is>
      </c>
      <c r="B296" s="71" t="inlineStr">
        <is>
          <t>Alciano mėlio - PAS dažymo rinkinys</t>
        </is>
      </c>
      <c r="C296" s="72" t="inlineStr"/>
      <c r="D296" s="72" t="inlineStr"/>
      <c r="E296" s="72" t="inlineStr"/>
      <c r="F296" s="72" t="inlineStr"/>
      <c r="G296" s="72" t="inlineStr"/>
    </row>
    <row r="297">
      <c r="A297" s="72" t="inlineStr">
        <is>
          <t>22.1.</t>
        </is>
      </c>
      <c r="B297" s="72" t="inlineStr">
        <is>
          <t>Alciano mėlio - PAS dažymo rinkinys</t>
        </is>
      </c>
      <c r="C297" s="72" t="n">
        <v>2</v>
      </c>
      <c r="D297" s="72" t="inlineStr">
        <is>
          <t>kompl.</t>
        </is>
      </c>
      <c r="E297" s="73" t="inlineStr"/>
      <c r="F297" s="72">
        <f>IF(ISBLANK(E297),"", PRODUCT(C297,E297))</f>
        <v/>
      </c>
      <c r="G297" s="74" t="inlineStr"/>
    </row>
    <row r="298">
      <c r="E298" s="71" t="inlineStr">
        <is>
          <t>Suma be PVM</t>
        </is>
      </c>
      <c r="F298" s="71">
        <f>IF(F297="","",ROUND(SUM(F297:F297),2))</f>
        <v/>
      </c>
      <c r="G298" s="69">
        <f>IF(F297="","Neužpildytos visos objektų kainos","")</f>
        <v/>
      </c>
    </row>
    <row r="299">
      <c r="C299" s="71" t="inlineStr">
        <is>
          <t>Taikomas PVM dydis (%)</t>
        </is>
      </c>
      <c r="D299" s="74" t="inlineStr"/>
      <c r="E299" s="71" t="inlineStr">
        <is>
          <t>PVM suma</t>
        </is>
      </c>
      <c r="F299" s="71">
        <f>IF(OR(F298="",D299=""),"", ROUND(PRODUCT(D299,F298)/100,2))</f>
        <v/>
      </c>
      <c r="G299" s="69">
        <f>IF(D299="", "Nurodykite taikomą PVM dydį", "")</f>
        <v/>
      </c>
    </row>
    <row r="300">
      <c r="E300" s="71" t="inlineStr">
        <is>
          <t>Suma su PVM</t>
        </is>
      </c>
      <c r="F300" s="71">
        <f>IF(ISBLANK(F299), "", ROUND(SUM(F298:F299),2))</f>
        <v/>
      </c>
    </row>
    <row r="304">
      <c r="A304" s="58" t="inlineStr">
        <is>
          <t>23. DALIS</t>
        </is>
      </c>
      <c r="B304" s="58" t="inlineStr">
        <is>
          <t>RETIKULINO SIDABRAVIMO PAGAL GORDON - SWEET RINKINYS</t>
        </is>
      </c>
    </row>
    <row r="306">
      <c r="A306" s="58" t="inlineStr">
        <is>
          <t>Tiekėjo pasiūlymas:</t>
        </is>
      </c>
    </row>
    <row r="307">
      <c r="A307" s="71" t="inlineStr">
        <is>
          <t>Nr.</t>
        </is>
      </c>
      <c r="B307" s="71" t="inlineStr">
        <is>
          <t>Pavadinimas</t>
        </is>
      </c>
      <c r="C307" s="71" t="inlineStr">
        <is>
          <t>Kiekis</t>
        </is>
      </c>
      <c r="D307" s="71" t="inlineStr">
        <is>
          <t>Mato vienetas</t>
        </is>
      </c>
      <c r="E307" s="71" t="inlineStr">
        <is>
          <t>Kaina be PVM, Eur</t>
        </is>
      </c>
      <c r="F307" s="71" t="inlineStr">
        <is>
          <t>Suma be PVM, Eur</t>
        </is>
      </c>
      <c r="G307" s="71" t="inlineStr">
        <is>
          <t>Gamintojas, modelis</t>
        </is>
      </c>
    </row>
    <row r="308">
      <c r="A308" s="71" t="inlineStr">
        <is>
          <t>23.</t>
        </is>
      </c>
      <c r="B308" s="71" t="inlineStr">
        <is>
          <t>RETIKULINO SIDABRAVIMO PAGAL GORDON - SWEET RINKINYS</t>
        </is>
      </c>
      <c r="C308" s="72" t="inlineStr"/>
      <c r="D308" s="72" t="inlineStr"/>
      <c r="E308" s="72" t="inlineStr"/>
      <c r="F308" s="72" t="inlineStr"/>
      <c r="G308" s="72" t="inlineStr"/>
    </row>
    <row r="309">
      <c r="A309" s="72" t="inlineStr">
        <is>
          <t>23.1.</t>
        </is>
      </c>
      <c r="B309" s="72" t="inlineStr">
        <is>
          <t>Retikulino sidabravimo pagal Gordon - Sweet rinkinys</t>
        </is>
      </c>
      <c r="C309" s="72" t="n">
        <v>1</v>
      </c>
      <c r="D309" s="72" t="inlineStr">
        <is>
          <t>kompl.</t>
        </is>
      </c>
      <c r="E309" s="73" t="inlineStr"/>
      <c r="F309" s="72">
        <f>IF(ISBLANK(E309),"", PRODUCT(C309,E309))</f>
        <v/>
      </c>
      <c r="G309" s="74" t="inlineStr"/>
    </row>
    <row r="310">
      <c r="E310" s="71" t="inlineStr">
        <is>
          <t>Suma be PVM</t>
        </is>
      </c>
      <c r="F310" s="71">
        <f>IF(F309="","",ROUND(SUM(F309:F309),2))</f>
        <v/>
      </c>
      <c r="G310" s="69">
        <f>IF(F309="","Neužpildytos visos objektų kainos","")</f>
        <v/>
      </c>
    </row>
    <row r="311">
      <c r="C311" s="71" t="inlineStr">
        <is>
          <t>Taikomas PVM dydis (%)</t>
        </is>
      </c>
      <c r="D311" s="74" t="inlineStr"/>
      <c r="E311" s="71" t="inlineStr">
        <is>
          <t>PVM suma</t>
        </is>
      </c>
      <c r="F311" s="71">
        <f>IF(OR(F310="",D311=""),"", ROUND(PRODUCT(D311,F310)/100,2))</f>
        <v/>
      </c>
      <c r="G311" s="69">
        <f>IF(D311="", "Nurodykite taikomą PVM dydį", "")</f>
        <v/>
      </c>
    </row>
    <row r="312">
      <c r="E312" s="71" t="inlineStr">
        <is>
          <t>Suma su PVM</t>
        </is>
      </c>
      <c r="F312" s="71">
        <f>IF(ISBLANK(F311), "", ROUND(SUM(F310:F311),2))</f>
        <v/>
      </c>
    </row>
    <row r="316">
      <c r="A316" s="58" t="inlineStr">
        <is>
          <t>24. DALIS</t>
        </is>
      </c>
      <c r="B316" s="58" t="inlineStr">
        <is>
          <t>PAPANICOLAU DAŽYMO RINKINYS</t>
        </is>
      </c>
    </row>
    <row r="318">
      <c r="A318" s="58" t="inlineStr">
        <is>
          <t>Tiekėjo pasiūlymas:</t>
        </is>
      </c>
    </row>
    <row r="319">
      <c r="A319" s="71" t="inlineStr">
        <is>
          <t>Nr.</t>
        </is>
      </c>
      <c r="B319" s="71" t="inlineStr">
        <is>
          <t>Pavadinimas</t>
        </is>
      </c>
      <c r="C319" s="71" t="inlineStr">
        <is>
          <t>Kiekis</t>
        </is>
      </c>
      <c r="D319" s="71" t="inlineStr">
        <is>
          <t>Mato vienetas</t>
        </is>
      </c>
      <c r="E319" s="71" t="inlineStr">
        <is>
          <t>Kaina be PVM, Eur</t>
        </is>
      </c>
      <c r="F319" s="71" t="inlineStr">
        <is>
          <t>Suma be PVM, Eur</t>
        </is>
      </c>
      <c r="G319" s="71" t="inlineStr">
        <is>
          <t>Gamintojas, modelis</t>
        </is>
      </c>
    </row>
    <row r="320">
      <c r="A320" s="71" t="inlineStr">
        <is>
          <t>24.</t>
        </is>
      </c>
      <c r="B320" s="71" t="inlineStr">
        <is>
          <t>PAPANICOLAU DAŽYMO RINKINYS</t>
        </is>
      </c>
      <c r="C320" s="72" t="inlineStr"/>
      <c r="D320" s="72" t="inlineStr"/>
      <c r="E320" s="72" t="inlineStr"/>
      <c r="F320" s="72" t="inlineStr"/>
      <c r="G320" s="72" t="inlineStr"/>
    </row>
    <row r="321">
      <c r="A321" s="72" t="inlineStr">
        <is>
          <t>24.1.</t>
        </is>
      </c>
      <c r="B321" s="72" t="inlineStr">
        <is>
          <t>Papanicolau dažymo rinkinys</t>
        </is>
      </c>
      <c r="C321" s="72" t="n">
        <v>2</v>
      </c>
      <c r="D321" s="72" t="inlineStr">
        <is>
          <t>kompl.</t>
        </is>
      </c>
      <c r="E321" s="73" t="inlineStr"/>
      <c r="F321" s="72">
        <f>IF(ISBLANK(E321),"", PRODUCT(C321,E321))</f>
        <v/>
      </c>
      <c r="G321" s="74" t="inlineStr"/>
    </row>
    <row r="322">
      <c r="E322" s="71" t="inlineStr">
        <is>
          <t>Suma be PVM</t>
        </is>
      </c>
      <c r="F322" s="71">
        <f>IF(F321="","",ROUND(SUM(F321:F321),2))</f>
        <v/>
      </c>
      <c r="G322" s="69">
        <f>IF(F321="","Neužpildytos visos objektų kainos","")</f>
        <v/>
      </c>
    </row>
    <row r="323">
      <c r="C323" s="71" t="inlineStr">
        <is>
          <t>Taikomas PVM dydis (%)</t>
        </is>
      </c>
      <c r="D323" s="74" t="inlineStr"/>
      <c r="E323" s="71" t="inlineStr">
        <is>
          <t>PVM suma</t>
        </is>
      </c>
      <c r="F323" s="71">
        <f>IF(OR(F322="",D323=""),"", ROUND(PRODUCT(D323,F322)/100,2))</f>
        <v/>
      </c>
      <c r="G323" s="69">
        <f>IF(D323="", "Nurodykite taikomą PVM dydį", "")</f>
        <v/>
      </c>
    </row>
    <row r="324">
      <c r="E324" s="71" t="inlineStr">
        <is>
          <t>Suma su PVM</t>
        </is>
      </c>
      <c r="F324" s="71">
        <f>IF(ISBLANK(F323), "", ROUND(SUM(F322:F323),2))</f>
        <v/>
      </c>
    </row>
    <row r="328">
      <c r="A328" s="58" t="inlineStr">
        <is>
          <t>25. DALIS</t>
        </is>
      </c>
      <c r="B328" s="58" t="inlineStr">
        <is>
          <t>MAY - GRUNWALD - GIEMSA DAŽYMO RINKINYS</t>
        </is>
      </c>
    </row>
    <row r="330">
      <c r="A330" s="58" t="inlineStr">
        <is>
          <t>Tiekėjo pasiūlymas:</t>
        </is>
      </c>
    </row>
    <row r="331">
      <c r="A331" s="71" t="inlineStr">
        <is>
          <t>Nr.</t>
        </is>
      </c>
      <c r="B331" s="71" t="inlineStr">
        <is>
          <t>Pavadinimas</t>
        </is>
      </c>
      <c r="C331" s="71" t="inlineStr">
        <is>
          <t>Kiekis</t>
        </is>
      </c>
      <c r="D331" s="71" t="inlineStr">
        <is>
          <t>Mato vienetas</t>
        </is>
      </c>
      <c r="E331" s="71" t="inlineStr">
        <is>
          <t>Kaina be PVM, Eur</t>
        </is>
      </c>
      <c r="F331" s="71" t="inlineStr">
        <is>
          <t>Suma be PVM, Eur</t>
        </is>
      </c>
      <c r="G331" s="71" t="inlineStr">
        <is>
          <t>Gamintojas, modelis</t>
        </is>
      </c>
    </row>
    <row r="332">
      <c r="A332" s="71" t="inlineStr">
        <is>
          <t>25.</t>
        </is>
      </c>
      <c r="B332" s="71" t="inlineStr">
        <is>
          <t>MAY - GRUNWALD - GIEMSA DAŽYMO RINKINYS</t>
        </is>
      </c>
      <c r="C332" s="72" t="inlineStr"/>
      <c r="D332" s="72" t="inlineStr"/>
      <c r="E332" s="72" t="inlineStr"/>
      <c r="F332" s="72" t="inlineStr"/>
      <c r="G332" s="72" t="inlineStr"/>
    </row>
    <row r="333">
      <c r="A333" s="72" t="inlineStr">
        <is>
          <t>25.1.</t>
        </is>
      </c>
      <c r="B333" s="72" t="inlineStr">
        <is>
          <t>May - Grunwald - Giemsa dažymo rinkinys</t>
        </is>
      </c>
      <c r="C333" s="72" t="n">
        <v>15</v>
      </c>
      <c r="D333" s="72" t="inlineStr">
        <is>
          <t>kompl.</t>
        </is>
      </c>
      <c r="E333" s="73" t="inlineStr"/>
      <c r="F333" s="72">
        <f>IF(ISBLANK(E333),"", PRODUCT(C333,E333))</f>
        <v/>
      </c>
      <c r="G333" s="74" t="inlineStr"/>
    </row>
    <row r="334">
      <c r="E334" s="71" t="inlineStr">
        <is>
          <t>Suma be PVM</t>
        </is>
      </c>
      <c r="F334" s="71">
        <f>IF(F333="","",ROUND(SUM(F333:F333),2))</f>
        <v/>
      </c>
      <c r="G334" s="69">
        <f>IF(F333="","Neužpildytos visos objektų kainos","")</f>
        <v/>
      </c>
    </row>
    <row r="335">
      <c r="C335" s="71" t="inlineStr">
        <is>
          <t>Taikomas PVM dydis (%)</t>
        </is>
      </c>
      <c r="D335" s="74" t="inlineStr"/>
      <c r="E335" s="71" t="inlineStr">
        <is>
          <t>PVM suma</t>
        </is>
      </c>
      <c r="F335" s="71">
        <f>IF(OR(F334="",D335=""),"", ROUND(PRODUCT(D335,F334)/100,2))</f>
        <v/>
      </c>
      <c r="G335" s="69">
        <f>IF(D335="", "Nurodykite taikomą PVM dydį", "")</f>
        <v/>
      </c>
    </row>
    <row r="336">
      <c r="E336" s="71" t="inlineStr">
        <is>
          <t>Suma su PVM</t>
        </is>
      </c>
      <c r="F336" s="71">
        <f>IF(ISBLANK(F335), "", ROUND(SUM(F334:F335),2))</f>
        <v/>
      </c>
    </row>
    <row r="340">
      <c r="A340" s="58" t="inlineStr">
        <is>
          <t>26. DALIS</t>
        </is>
      </c>
      <c r="B340" s="58" t="inlineStr">
        <is>
          <t>FOSFATINIO BUFERIO TABLETĖS</t>
        </is>
      </c>
    </row>
    <row r="342">
      <c r="A342" s="58" t="inlineStr">
        <is>
          <t>Tiekėjo pasiūlymas:</t>
        </is>
      </c>
    </row>
    <row r="343">
      <c r="A343" s="71" t="inlineStr">
        <is>
          <t>Nr.</t>
        </is>
      </c>
      <c r="B343" s="71" t="inlineStr">
        <is>
          <t>Pavadinimas</t>
        </is>
      </c>
      <c r="C343" s="71" t="inlineStr">
        <is>
          <t>Kiekis</t>
        </is>
      </c>
      <c r="D343" s="71" t="inlineStr">
        <is>
          <t>Mato vienetas</t>
        </is>
      </c>
      <c r="E343" s="71" t="inlineStr">
        <is>
          <t>Kaina be PVM, Eur</t>
        </is>
      </c>
      <c r="F343" s="71" t="inlineStr">
        <is>
          <t>Suma be PVM, Eur</t>
        </is>
      </c>
      <c r="G343" s="71" t="inlineStr">
        <is>
          <t>Gamintojas, modelis</t>
        </is>
      </c>
    </row>
    <row r="344">
      <c r="A344" s="71" t="inlineStr">
        <is>
          <t>26.</t>
        </is>
      </c>
      <c r="B344" s="71" t="inlineStr">
        <is>
          <t>FOSFATINIO BUFERIO TABLETĖS</t>
        </is>
      </c>
      <c r="C344" s="72" t="inlineStr"/>
      <c r="D344" s="72" t="inlineStr"/>
      <c r="E344" s="72" t="inlineStr"/>
      <c r="F344" s="72" t="inlineStr"/>
      <c r="G344" s="72" t="inlineStr"/>
    </row>
    <row r="345">
      <c r="A345" s="72" t="inlineStr">
        <is>
          <t>26.1.</t>
        </is>
      </c>
      <c r="B345" s="72" t="inlineStr">
        <is>
          <t>Fosfatinio buferio tabletės pH 7,2</t>
        </is>
      </c>
      <c r="C345" s="72" t="n">
        <v>100</v>
      </c>
      <c r="D345" s="72" t="inlineStr">
        <is>
          <t>vnt.</t>
        </is>
      </c>
      <c r="E345" s="73" t="inlineStr"/>
      <c r="F345" s="72">
        <f>IF(ISBLANK(E345),"", PRODUCT(C345,E345))</f>
        <v/>
      </c>
      <c r="G345" s="74" t="inlineStr"/>
    </row>
    <row r="346">
      <c r="E346" s="71" t="inlineStr">
        <is>
          <t>Suma be PVM</t>
        </is>
      </c>
      <c r="F346" s="71">
        <f>IF(F345="","",ROUND(SUM(F345:F345),2))</f>
        <v/>
      </c>
      <c r="G346" s="69">
        <f>IF(F345="","Neužpildytos visos objektų kainos","")</f>
        <v/>
      </c>
    </row>
    <row r="347">
      <c r="C347" s="71" t="inlineStr">
        <is>
          <t>Taikomas PVM dydis (%)</t>
        </is>
      </c>
      <c r="D347" s="74" t="inlineStr"/>
      <c r="E347" s="71" t="inlineStr">
        <is>
          <t>PVM suma</t>
        </is>
      </c>
      <c r="F347" s="71">
        <f>IF(OR(F346="",D347=""),"", ROUND(PRODUCT(D347,F346)/100,2))</f>
        <v/>
      </c>
      <c r="G347" s="69">
        <f>IF(D347="", "Nurodykite taikomą PVM dydį", "")</f>
        <v/>
      </c>
    </row>
    <row r="348">
      <c r="E348" s="71" t="inlineStr">
        <is>
          <t>Suma su PVM</t>
        </is>
      </c>
      <c r="F348" s="71">
        <f>IF(ISBLANK(F347), "", ROUND(SUM(F346:F347),2))</f>
        <v/>
      </c>
    </row>
  </sheetData>
  <sheetProtection selectLockedCells="0" selectUnlockedCells="0" sheet="1" objects="0" insertRows="1" insertHyperlinks="1" autoFilter="1" scenarios="0" formatColumns="1" deleteColumns="1" insertColumns="1" pivotTables="1" deleteRows="1" formatCells="1" formatRows="1" sort="1"/>
  <mergeCells count="27">
    <mergeCell ref="C17:F17"/>
    <mergeCell ref="A15:B15"/>
    <mergeCell ref="A27:F27"/>
    <mergeCell ref="A26:F26"/>
    <mergeCell ref="C19:F19"/>
    <mergeCell ref="C13:F13"/>
    <mergeCell ref="C18:F18"/>
    <mergeCell ref="A16:B16"/>
    <mergeCell ref="A23:F23"/>
    <mergeCell ref="C15:F15"/>
    <mergeCell ref="A18:B18"/>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s>
  <pageMargins left="0.7" right="0.7" top="0.75" bottom="0.75" header="0.3" footer="0.3"/>
</worksheet>
</file>

<file path=xl/worksheets/sheet2.xml><?xml version="1.0" encoding="utf-8"?>
<worksheet xmlns="http://schemas.openxmlformats.org/spreadsheetml/2006/main">
  <sheetPr>
    <outlinePr summaryBelow="1" summaryRight="1"/>
    <pageSetUpPr/>
  </sheetPr>
  <dimension ref="A2:K100"/>
  <sheetViews>
    <sheetView workbookViewId="0">
      <selection activeCell="A1" sqref="A1"/>
    </sheetView>
  </sheetViews>
  <sheetFormatPr baseColWidth="10" defaultRowHeight="15"/>
  <cols>
    <col width="13.83203125" customWidth="1" style="23" min="1" max="1"/>
    <col width="10.83203125" customWidth="1" style="23" min="2" max="16384"/>
  </cols>
  <sheetData>
    <row r="2">
      <c r="A2" s="27" t="inlineStr">
        <is>
          <t>Ūkio subjektai (įskaitant kvazisubtiekėjus - fiziniai asmenys, kuriuos ketinama įdarbinti pirkimo laimėjimo atveju), kurių pajėgumais tiekėjas remiasi, kad atitiktų keliamus kvalifikacijos reikalavimus:</t>
        </is>
      </c>
    </row>
    <row r="3"/>
    <row r="4" ht="16" customHeight="1" thickBot="1">
      <c r="A4" s="8" t="n"/>
      <c r="B4" s="8" t="n"/>
      <c r="C4" s="8" t="n"/>
      <c r="D4" s="8" t="n"/>
      <c r="E4" s="8" t="n"/>
      <c r="F4" s="8" t="n"/>
      <c r="G4" s="8" t="n"/>
      <c r="H4" s="8" t="n"/>
      <c r="I4" s="8" t="n"/>
      <c r="J4" s="8" t="n"/>
    </row>
    <row r="5" ht="48" customHeight="1">
      <c r="A5" s="29" t="inlineStr">
        <is>
          <t>Pavadinimas*</t>
        </is>
      </c>
      <c r="B5" s="75" t="n"/>
      <c r="C5" s="30" t="inlineStr">
        <is>
          <t>Kodas, adresas</t>
        </is>
      </c>
      <c r="D5" s="76" t="n"/>
      <c r="E5" s="75" t="n"/>
      <c r="F5" s="30" t="inlineStr">
        <is>
          <t>Perduodama veikla</t>
        </is>
      </c>
      <c r="G5" s="76" t="n"/>
      <c r="H5" s="75" t="n"/>
      <c r="I5" s="30" t="inlineStr">
        <is>
          <t>Perduodamos veiklos dalis nuo visos pirkimo sutarties (Eur arba %)</t>
        </is>
      </c>
      <c r="J5" s="75" t="n"/>
      <c r="K5" s="10" t="inlineStr">
        <is>
          <t>Kval. Reikalavimo Nr.</t>
        </is>
      </c>
    </row>
    <row r="6" ht="49" customHeight="1">
      <c r="A6" s="77" t="n"/>
      <c r="B6" s="60" t="n"/>
      <c r="C6" s="78" t="n"/>
      <c r="D6" s="79" t="n"/>
      <c r="E6" s="60" t="n"/>
      <c r="F6" s="78" t="n"/>
      <c r="G6" s="79" t="n"/>
      <c r="H6" s="60" t="n"/>
      <c r="I6" s="78" t="n"/>
      <c r="J6" s="60" t="n"/>
      <c r="K6" s="80" t="n"/>
    </row>
    <row r="7" ht="49" customHeight="1">
      <c r="A7" s="77" t="n"/>
      <c r="B7" s="60" t="n"/>
      <c r="C7" s="78" t="n"/>
      <c r="D7" s="79" t="n"/>
      <c r="E7" s="60" t="n"/>
      <c r="F7" s="78" t="n"/>
      <c r="G7" s="79" t="n"/>
      <c r="H7" s="60" t="n"/>
      <c r="I7" s="78" t="n"/>
      <c r="J7" s="60" t="n"/>
      <c r="K7" s="80" t="n"/>
    </row>
    <row r="8" ht="49" customHeight="1">
      <c r="A8" s="77" t="n"/>
      <c r="B8" s="60" t="n"/>
      <c r="C8" s="78" t="n"/>
      <c r="D8" s="79" t="n"/>
      <c r="E8" s="60" t="n"/>
      <c r="F8" s="78" t="n"/>
      <c r="G8" s="79" t="n"/>
      <c r="H8" s="60" t="n"/>
      <c r="I8" s="78" t="n"/>
      <c r="J8" s="60" t="n"/>
      <c r="K8" s="80" t="n"/>
    </row>
    <row r="9" ht="49" customHeight="1">
      <c r="A9" s="77" t="n"/>
      <c r="B9" s="60" t="n"/>
      <c r="C9" s="78" t="n"/>
      <c r="D9" s="79" t="n"/>
      <c r="E9" s="60" t="n"/>
      <c r="F9" s="78" t="n"/>
      <c r="G9" s="79" t="n"/>
      <c r="H9" s="60" t="n"/>
      <c r="I9" s="78" t="n"/>
      <c r="J9" s="60" t="n"/>
      <c r="K9" s="80" t="n"/>
    </row>
    <row r="10" ht="49" customHeight="1">
      <c r="A10" s="77" t="n"/>
      <c r="B10" s="60" t="n"/>
      <c r="C10" s="78" t="n"/>
      <c r="D10" s="79" t="n"/>
      <c r="E10" s="60" t="n"/>
      <c r="F10" s="78" t="n"/>
      <c r="G10" s="79" t="n"/>
      <c r="H10" s="60" t="n"/>
      <c r="I10" s="78" t="n"/>
      <c r="J10" s="60" t="n"/>
      <c r="K10" s="80" t="n"/>
    </row>
    <row r="11" ht="49" customHeight="1">
      <c r="A11" s="77" t="n"/>
      <c r="B11" s="60" t="n"/>
      <c r="C11" s="78" t="n"/>
      <c r="D11" s="79" t="n"/>
      <c r="E11" s="60" t="n"/>
      <c r="F11" s="78" t="n"/>
      <c r="G11" s="79" t="n"/>
      <c r="H11" s="60" t="n"/>
      <c r="I11" s="78" t="n"/>
      <c r="J11" s="60" t="n"/>
      <c r="K11" s="80" t="n"/>
    </row>
    <row r="12" ht="49" customHeight="1">
      <c r="A12" s="77" t="n"/>
      <c r="B12" s="60" t="n"/>
      <c r="C12" s="78" t="n"/>
      <c r="D12" s="79" t="n"/>
      <c r="E12" s="60" t="n"/>
      <c r="F12" s="78" t="n"/>
      <c r="G12" s="79" t="n"/>
      <c r="H12" s="60" t="n"/>
      <c r="I12" s="78" t="n"/>
      <c r="J12" s="60" t="n"/>
      <c r="K12" s="80" t="n"/>
    </row>
    <row r="13" ht="49" customHeight="1">
      <c r="A13" s="77" t="n"/>
      <c r="B13" s="60" t="n"/>
      <c r="C13" s="78" t="n"/>
      <c r="D13" s="79" t="n"/>
      <c r="E13" s="60" t="n"/>
      <c r="F13" s="78" t="n"/>
      <c r="G13" s="79" t="n"/>
      <c r="H13" s="60" t="n"/>
      <c r="I13" s="78" t="n"/>
      <c r="J13" s="60" t="n"/>
      <c r="K13" s="80" t="n"/>
    </row>
    <row r="14" ht="49" customHeight="1">
      <c r="A14" s="77" t="n"/>
      <c r="B14" s="60" t="n"/>
      <c r="C14" s="78" t="n"/>
      <c r="D14" s="79" t="n"/>
      <c r="E14" s="60" t="n"/>
      <c r="F14" s="78" t="n"/>
      <c r="G14" s="79" t="n"/>
      <c r="H14" s="60" t="n"/>
      <c r="I14" s="78" t="n"/>
      <c r="J14" s="60" t="n"/>
      <c r="K14" s="80" t="n"/>
    </row>
    <row r="15" ht="48" customHeight="1" thickBot="1">
      <c r="A15" s="81" t="n"/>
      <c r="B15" s="82" t="n"/>
      <c r="C15" s="83" t="n"/>
      <c r="D15" s="84" t="n"/>
      <c r="E15" s="82" t="n"/>
      <c r="F15" s="83" t="n"/>
      <c r="G15" s="84" t="n"/>
      <c r="H15" s="82" t="n"/>
      <c r="I15" s="83" t="n"/>
      <c r="J15" s="82" t="n"/>
      <c r="K15" s="85" t="n"/>
    </row>
    <row r="16" ht="19" customHeight="1">
      <c r="A16" s="14" t="n"/>
      <c r="B16" s="14" t="n"/>
      <c r="C16" s="14" t="n"/>
      <c r="D16" s="14" t="n"/>
      <c r="E16" s="14" t="n"/>
      <c r="F16" s="14" t="n"/>
      <c r="G16" s="14" t="n"/>
      <c r="H16" s="14" t="n"/>
      <c r="I16" s="14" t="n"/>
      <c r="J16" s="14" t="n"/>
      <c r="K16" s="15" t="n"/>
    </row>
    <row r="17" ht="49" customHeight="1">
      <c r="A17" s="36" t="inlineStr">
        <is>
          <t>Subtiekėjams / subteikėjams / subrangovams numatomos perduoti veiklos (privaloma nurodyti) ir šių ūkio subjektų pavadinimai (jei žinomi):</t>
        </is>
      </c>
    </row>
    <row r="18" ht="16" customHeight="1" thickBot="1">
      <c r="A18" s="14" t="n"/>
      <c r="B18" s="14" t="n"/>
      <c r="C18" s="14" t="n"/>
      <c r="D18" s="14" t="n"/>
      <c r="E18" s="14" t="n"/>
      <c r="F18" s="14" t="n"/>
      <c r="G18" s="14" t="n"/>
      <c r="H18" s="14" t="n"/>
      <c r="I18" s="14" t="n"/>
      <c r="J18" s="14" t="n"/>
      <c r="K18" s="15" t="n"/>
    </row>
    <row r="19" ht="49" customHeight="1">
      <c r="A19" s="29" t="inlineStr">
        <is>
          <t>Pavadinimas</t>
        </is>
      </c>
      <c r="B19" s="75" t="n"/>
      <c r="C19" s="30" t="inlineStr">
        <is>
          <t>Kodas, adresas</t>
        </is>
      </c>
      <c r="D19" s="76" t="n"/>
      <c r="E19" s="75" t="n"/>
      <c r="F19" s="30" t="inlineStr">
        <is>
          <t>Perduodama veikla*</t>
        </is>
      </c>
      <c r="G19" s="76" t="n"/>
      <c r="H19" s="75" t="n"/>
      <c r="I19" s="86" t="inlineStr">
        <is>
          <t>Perduodamos veiklos dalis nuo visos pirkimo sutarties (Eur arba %)</t>
        </is>
      </c>
      <c r="J19" s="87" t="n"/>
      <c r="K19" s="15" t="n"/>
    </row>
    <row r="20" ht="49" customHeight="1">
      <c r="A20" s="77" t="n"/>
      <c r="B20" s="60" t="n"/>
      <c r="C20" s="78" t="n"/>
      <c r="D20" s="79" t="n"/>
      <c r="E20" s="60" t="n"/>
      <c r="F20" s="78" t="n"/>
      <c r="G20" s="79" t="n"/>
      <c r="H20" s="60" t="n"/>
      <c r="I20" s="88" t="n"/>
      <c r="J20" s="89" t="n"/>
      <c r="K20" s="15" t="n"/>
    </row>
    <row r="21" ht="49" customHeight="1">
      <c r="A21" s="77" t="n"/>
      <c r="B21" s="60" t="n"/>
      <c r="C21" s="78" t="n"/>
      <c r="D21" s="79" t="n"/>
      <c r="E21" s="60" t="n"/>
      <c r="F21" s="78" t="n"/>
      <c r="G21" s="79" t="n"/>
      <c r="H21" s="60" t="n"/>
      <c r="I21" s="88" t="n"/>
      <c r="J21" s="89" t="n"/>
      <c r="K21" s="15" t="n"/>
    </row>
    <row r="22" ht="49" customHeight="1">
      <c r="A22" s="77" t="n"/>
      <c r="B22" s="60" t="n"/>
      <c r="C22" s="78" t="n"/>
      <c r="D22" s="79" t="n"/>
      <c r="E22" s="60" t="n"/>
      <c r="F22" s="78" t="n"/>
      <c r="G22" s="79" t="n"/>
      <c r="H22" s="60" t="n"/>
      <c r="I22" s="88" t="n"/>
      <c r="J22" s="89" t="n"/>
      <c r="K22" s="15" t="n"/>
    </row>
    <row r="23" ht="49" customHeight="1">
      <c r="A23" s="77" t="n"/>
      <c r="B23" s="60" t="n"/>
      <c r="C23" s="78" t="n"/>
      <c r="D23" s="79" t="n"/>
      <c r="E23" s="60" t="n"/>
      <c r="F23" s="78" t="n"/>
      <c r="G23" s="79" t="n"/>
      <c r="H23" s="60" t="n"/>
      <c r="I23" s="88" t="n"/>
      <c r="J23" s="89" t="n"/>
      <c r="K23" s="15" t="n"/>
    </row>
    <row r="24" ht="49" customHeight="1">
      <c r="A24" s="77" t="n"/>
      <c r="B24" s="60" t="n"/>
      <c r="C24" s="78" t="n"/>
      <c r="D24" s="79" t="n"/>
      <c r="E24" s="60" t="n"/>
      <c r="F24" s="78" t="n"/>
      <c r="G24" s="79" t="n"/>
      <c r="H24" s="60" t="n"/>
      <c r="I24" s="88" t="n"/>
      <c r="J24" s="89" t="n"/>
      <c r="K24" s="15" t="n"/>
    </row>
    <row r="25" ht="49" customHeight="1">
      <c r="A25" s="77" t="n"/>
      <c r="B25" s="60" t="n"/>
      <c r="C25" s="78" t="n"/>
      <c r="D25" s="79" t="n"/>
      <c r="E25" s="60" t="n"/>
      <c r="F25" s="78" t="n"/>
      <c r="G25" s="79" t="n"/>
      <c r="H25" s="60" t="n"/>
      <c r="I25" s="88" t="n"/>
      <c r="J25" s="89" t="n"/>
      <c r="K25" s="15" t="n"/>
    </row>
    <row r="26" ht="49" customHeight="1">
      <c r="A26" s="77" t="n"/>
      <c r="B26" s="60" t="n"/>
      <c r="C26" s="78" t="n"/>
      <c r="D26" s="79" t="n"/>
      <c r="E26" s="60" t="n"/>
      <c r="F26" s="78" t="n"/>
      <c r="G26" s="79" t="n"/>
      <c r="H26" s="60" t="n"/>
      <c r="I26" s="88" t="n"/>
      <c r="J26" s="89" t="n"/>
      <c r="K26" s="15" t="n"/>
    </row>
    <row r="27" ht="49" customHeight="1">
      <c r="A27" s="77" t="n"/>
      <c r="B27" s="60" t="n"/>
      <c r="C27" s="78" t="n"/>
      <c r="D27" s="79" t="n"/>
      <c r="E27" s="60" t="n"/>
      <c r="F27" s="78" t="n"/>
      <c r="G27" s="79" t="n"/>
      <c r="H27" s="60" t="n"/>
      <c r="I27" s="88" t="n"/>
      <c r="J27" s="89" t="n"/>
      <c r="K27" s="15" t="n"/>
    </row>
    <row r="28" ht="49" customHeight="1">
      <c r="A28" s="77" t="n"/>
      <c r="B28" s="60" t="n"/>
      <c r="C28" s="78" t="n"/>
      <c r="D28" s="79" t="n"/>
      <c r="E28" s="60" t="n"/>
      <c r="F28" s="78" t="n"/>
      <c r="G28" s="79" t="n"/>
      <c r="H28" s="60" t="n"/>
      <c r="I28" s="88" t="n"/>
      <c r="J28" s="89" t="n"/>
      <c r="K28" s="15" t="n"/>
    </row>
    <row r="29" ht="49" customHeight="1">
      <c r="A29" s="77" t="n"/>
      <c r="B29" s="60" t="n"/>
      <c r="C29" s="78" t="n"/>
      <c r="D29" s="79" t="n"/>
      <c r="E29" s="60" t="n"/>
      <c r="F29" s="78" t="n"/>
      <c r="G29" s="79" t="n"/>
      <c r="H29" s="60" t="n"/>
      <c r="I29" s="88" t="n"/>
      <c r="J29" s="89" t="n"/>
      <c r="K29" s="15" t="n"/>
    </row>
    <row r="31" ht="33" customHeight="1">
      <c r="A31" s="46" t="n"/>
    </row>
    <row r="33" ht="16" customHeight="1">
      <c r="A33" s="47" t="inlineStr">
        <is>
          <t>Kartu su pasiūlymu pateikiami šie dokumentai:</t>
        </is>
      </c>
    </row>
    <row r="34" ht="16" customHeight="1" thickBot="1"/>
    <row r="35" ht="16" customHeight="1">
      <c r="A35" s="29" t="inlineStr">
        <is>
          <t>Nr.</t>
        </is>
      </c>
      <c r="B35" s="38" t="inlineStr">
        <is>
          <t>Dokumento  pavadinimas</t>
        </is>
      </c>
      <c r="C35" s="76" t="n"/>
      <c r="D35" s="76" t="n"/>
      <c r="E35" s="76" t="n"/>
      <c r="F35" s="76" t="n"/>
      <c r="G35" s="75" t="n"/>
      <c r="H35" s="40" t="inlineStr">
        <is>
          <t>Dokumentas yra konfidencialus? Taip/Ne</t>
        </is>
      </c>
      <c r="I35" s="76" t="n"/>
      <c r="J35" s="87" t="n"/>
    </row>
    <row r="36" ht="48" customHeight="1">
      <c r="A36" s="90" t="inlineStr">
        <is>
          <t>1</t>
        </is>
      </c>
      <c r="B36" s="91" t="inlineStr">
        <is>
          <t>Jungtinės veiklos kopija (jei taikoma)</t>
        </is>
      </c>
      <c r="C36" s="79" t="n"/>
      <c r="D36" s="79" t="n"/>
      <c r="E36" s="79" t="n"/>
      <c r="F36" s="79" t="n"/>
      <c r="G36" s="60" t="n"/>
      <c r="H36" s="92" t="inlineStr"/>
      <c r="I36" s="79" t="n"/>
      <c r="J36" s="89" t="n"/>
    </row>
    <row r="37" ht="48" customHeight="1">
      <c r="A37" s="90" t="inlineStr">
        <is>
          <t>2</t>
        </is>
      </c>
      <c r="B37" s="91" t="inlineStr">
        <is>
          <t>Europos bendrasis viešųjų pirkimų dokumentas</t>
        </is>
      </c>
      <c r="C37" s="79" t="n"/>
      <c r="D37" s="79" t="n"/>
      <c r="E37" s="79" t="n"/>
      <c r="F37" s="79" t="n"/>
      <c r="G37" s="60" t="n"/>
      <c r="H37" s="92" t="inlineStr"/>
      <c r="I37" s="79" t="n"/>
      <c r="J37" s="89" t="n"/>
    </row>
    <row r="38" ht="48" customHeight="1">
      <c r="A38" s="90" t="inlineStr">
        <is>
          <t>3</t>
        </is>
      </c>
      <c r="B38" s="91" t="inlineStr">
        <is>
          <t>Subtiekimo sutartis, ketinimų protokolas, preliminarios sutartys ar kiti dokumentai, patvirtinantys, kad laimėjus pirkimą tiekėjui bus prieinami kitų ūkio subjektų ištekliai (jei pasitelkiami kvalifikacijos atitikimui)</t>
        </is>
      </c>
      <c r="C38" s="79" t="n"/>
      <c r="D38" s="79" t="n"/>
      <c r="E38" s="79" t="n"/>
      <c r="F38" s="79" t="n"/>
      <c r="G38" s="60" t="n"/>
      <c r="H38" s="92" t="inlineStr"/>
      <c r="I38" s="79" t="n"/>
      <c r="J38" s="89" t="n"/>
    </row>
    <row r="39" ht="48" customHeight="1">
      <c r="A39" s="93" t="inlineStr"/>
      <c r="B39" s="94" t="inlineStr"/>
      <c r="C39" s="79" t="n"/>
      <c r="D39" s="79" t="n"/>
      <c r="E39" s="79" t="n"/>
      <c r="F39" s="79" t="n"/>
      <c r="G39" s="60" t="n"/>
      <c r="H39" s="92" t="inlineStr"/>
      <c r="I39" s="79" t="n"/>
      <c r="J39" s="89" t="n"/>
    </row>
    <row r="40" ht="48" customHeight="1">
      <c r="A40" s="93" t="inlineStr"/>
      <c r="B40" s="94" t="inlineStr"/>
      <c r="C40" s="79" t="n"/>
      <c r="D40" s="79" t="n"/>
      <c r="E40" s="79" t="n"/>
      <c r="F40" s="79" t="n"/>
      <c r="G40" s="60" t="n"/>
      <c r="H40" s="92" t="inlineStr"/>
      <c r="I40" s="79" t="n"/>
      <c r="J40" s="89" t="n"/>
    </row>
    <row r="41" ht="48" customHeight="1">
      <c r="A41" s="93" t="inlineStr"/>
      <c r="B41" s="94" t="inlineStr"/>
      <c r="C41" s="79" t="n"/>
      <c r="D41" s="79" t="n"/>
      <c r="E41" s="79" t="n"/>
      <c r="F41" s="79" t="n"/>
      <c r="G41" s="60" t="n"/>
      <c r="H41" s="92" t="inlineStr"/>
      <c r="I41" s="79" t="n"/>
      <c r="J41" s="89" t="n"/>
    </row>
    <row r="42" ht="48" customHeight="1">
      <c r="A42" s="93" t="inlineStr"/>
      <c r="B42" s="94" t="inlineStr"/>
      <c r="C42" s="79" t="n"/>
      <c r="D42" s="79" t="n"/>
      <c r="E42" s="79" t="n"/>
      <c r="F42" s="79" t="n"/>
      <c r="G42" s="60" t="n"/>
      <c r="H42" s="92" t="inlineStr"/>
      <c r="I42" s="79" t="n"/>
      <c r="J42" s="89" t="n"/>
    </row>
    <row r="43" ht="48" customHeight="1">
      <c r="A43" s="93" t="inlineStr"/>
      <c r="B43" s="94" t="inlineStr"/>
      <c r="C43" s="79" t="n"/>
      <c r="D43" s="79" t="n"/>
      <c r="E43" s="79" t="n"/>
      <c r="F43" s="79" t="n"/>
      <c r="G43" s="60" t="n"/>
      <c r="H43" s="92" t="inlineStr"/>
      <c r="I43" s="79" t="n"/>
      <c r="J43" s="89" t="n"/>
    </row>
    <row r="44" ht="48" customHeight="1">
      <c r="A44" s="93" t="inlineStr"/>
      <c r="B44" s="94" t="inlineStr"/>
      <c r="C44" s="79" t="n"/>
      <c r="D44" s="79" t="n"/>
      <c r="E44" s="79" t="n"/>
      <c r="F44" s="79" t="n"/>
      <c r="G44" s="60" t="n"/>
      <c r="H44" s="92" t="inlineStr"/>
      <c r="I44" s="79" t="n"/>
      <c r="J44" s="89" t="n"/>
    </row>
    <row r="45" ht="48" customHeight="1">
      <c r="A45" s="93" t="inlineStr"/>
      <c r="B45" s="94" t="inlineStr"/>
      <c r="C45" s="79" t="n"/>
      <c r="D45" s="79" t="n"/>
      <c r="E45" s="79" t="n"/>
      <c r="F45" s="79" t="n"/>
      <c r="G45" s="60" t="n"/>
      <c r="H45" s="92" t="inlineStr"/>
      <c r="I45" s="79" t="n"/>
      <c r="J45" s="89" t="n"/>
    </row>
    <row r="46" ht="49" customHeight="1" thickBot="1">
      <c r="A46" s="95" t="inlineStr"/>
      <c r="B46" s="96" t="inlineStr"/>
      <c r="C46" s="84" t="n"/>
      <c r="D46" s="84" t="n"/>
      <c r="E46" s="84" t="n"/>
      <c r="F46" s="84" t="n"/>
      <c r="G46" s="82" t="n"/>
      <c r="H46" s="97" t="inlineStr"/>
      <c r="I46" s="98" t="n"/>
      <c r="J46" s="99" t="n"/>
    </row>
    <row r="48" ht="102" customHeight="1">
      <c r="A48" s="46" t="inlineStr">
        <is>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is>
      </c>
    </row>
    <row r="51">
      <c r="A51" s="56" t="inlineStr">
        <is>
          <t>Tiekėjo arba jo įgalioto asmens pareigų pavadinimas:</t>
        </is>
      </c>
      <c r="E51" s="100" t="n"/>
    </row>
    <row r="53">
      <c r="A53" s="56" t="inlineStr">
        <is>
          <t>Pasirašančio asmens vardas ir pavardė:</t>
        </is>
      </c>
      <c r="E53" s="100" t="n"/>
    </row>
    <row r="100">
      <c r="A100" t="inlineStr">
        <is>
          <t>9161-1 2025-02-18 12:59:42</t>
        </is>
      </c>
    </row>
  </sheetData>
  <sheetProtection selectLockedCells="0" selectUnlockedCells="0" sheet="1" objects="0" insertRows="1" insertHyperlinks="1" autoFilter="1" scenarios="0" formatColumns="1" deleteColumns="1" insertColumns="1" pivotTables="1" deleteRows="1" formatCells="1" formatRows="1" sort="1"/>
  <mergeCells count="121">
    <mergeCell ref="A15:B15"/>
    <mergeCell ref="F5:H5"/>
    <mergeCell ref="F8:H8"/>
    <mergeCell ref="C21:E21"/>
    <mergeCell ref="I26:J26"/>
    <mergeCell ref="F22:H22"/>
    <mergeCell ref="A7:B7"/>
    <mergeCell ref="I25:J25"/>
    <mergeCell ref="C23:E23"/>
    <mergeCell ref="F9:H9"/>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6:J6"/>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I19:J19"/>
    <mergeCell ref="C26:E26"/>
    <mergeCell ref="F15:H15"/>
    <mergeCell ref="I9:J9"/>
    <mergeCell ref="F24:H24"/>
    <mergeCell ref="C10:E10"/>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B5"/>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2:K3"/>
    <mergeCell ref="B44:G44"/>
    <mergeCell ref="A6:B6"/>
    <mergeCell ref="F28:H28"/>
    <mergeCell ref="C27:E27"/>
    <mergeCell ref="A25:B25"/>
    <mergeCell ref="B37:G37"/>
    <mergeCell ref="H37:J37"/>
    <mergeCell ref="C8:E8"/>
    <mergeCell ref="A48:J48"/>
    <mergeCell ref="I22:J22"/>
    <mergeCell ref="I28:J28"/>
    <mergeCell ref="I12:J12"/>
    <mergeCell ref="C19:E19"/>
    <mergeCell ref="I5:J5"/>
    <mergeCell ref="I14:J14"/>
    <mergeCell ref="H43:J43"/>
    <mergeCell ref="A20:B20"/>
    <mergeCell ref="I29:J29"/>
    <mergeCell ref="F10:H10"/>
    <mergeCell ref="B46:G46"/>
    <mergeCell ref="A29:B29"/>
    <mergeCell ref="F19:H19"/>
    <mergeCell ref="C5:E5"/>
    <mergeCell ref="H41:J41"/>
    <mergeCell ref="A13:B13"/>
    <mergeCell ref="C29:E29"/>
  </mergeCells>
  <pageMargins left="0.7" right="0.7" top="0.75" bottom="0.75" header="0.3" footer="0.3"/>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Microsoft Office User</dc:creator>
  <dcterms:created xmlns:dcterms="http://purl.org/dc/terms/" xmlns:xsi="http://www.w3.org/2001/XMLSchema-instance" xsi:type="dcterms:W3CDTF">2023-04-04T12:16:45Z</dcterms:created>
  <dcterms:modified xmlns:dcterms="http://purl.org/dc/terms/" xmlns:xsi="http://www.w3.org/2001/XMLSchema-instance" xsi:type="dcterms:W3CDTF">2025-02-18T10:59:47Z</dcterms:modified>
  <cp:lastModifiedBy>Microsoft Office User</cp:lastModifiedBy>
</cp:coreProperties>
</file>