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rmacijosVeiklosSkyriausDokumentai\FVS vykdomi pirkimai\EcoCost\Importo failai\Importas_Eksportas\Ecocost_2025\Imp_Eksp._2025\9824_Neuroch_stuburo impl\"/>
    </mc:Choice>
  </mc:AlternateContent>
  <xr:revisionPtr revIDLastSave="0" documentId="13_ncr:1_{9C3710B6-EA06-460E-8B82-16AB34D3BE7E}" xr6:coauthVersionLast="47" xr6:coauthVersionMax="47" xr10:uidLastSave="{00000000-0000-0000-0000-000000000000}"/>
  <bookViews>
    <workbookView xWindow="-120" yWindow="-120" windowWidth="29040" windowHeight="15840" xr2:uid="{06E2C852-E0DD-41E6-9248-8243BB1DDA5E}"/>
  </bookViews>
  <sheets>
    <sheet name="9824" sheetId="2" r:id="rId1"/>
  </sheets>
  <definedNames>
    <definedName name="_1Excel_BuiltIn_Print_Titles_1" localSheetId="0">#REF!</definedName>
    <definedName name="_xlnm._FilterDatabase" localSheetId="0" hidden="1">'9824'!$A$4:$K$59</definedName>
    <definedName name="Excel_BuiltIn_Print_Area" localSheetId="0">(#REF!,#REF!,#REF!)</definedName>
    <definedName name="VAISTAI_INFEKCINĖMS_LIGOMS_GYDYTI" localSheetId="0">#REF!</definedName>
    <definedName name="x_part_8e21db5affaf4bcb86b7531c8438a4d9" localSheetId="0">'9824'!#REF!</definedName>
    <definedName name="x_part_a58b858fdf7249dfb24aff493317a6a4" localSheetId="0">'9824'!#REF!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2" l="1"/>
  <c r="J58" i="2"/>
  <c r="K58" i="2" s="1"/>
  <c r="I58" i="2"/>
  <c r="J57" i="2"/>
  <c r="K57" i="2" s="1"/>
  <c r="I57" i="2"/>
  <c r="J56" i="2"/>
  <c r="K56" i="2" s="1"/>
  <c r="I56" i="2"/>
  <c r="J55" i="2"/>
  <c r="K55" i="2" s="1"/>
  <c r="I55" i="2"/>
  <c r="J54" i="2"/>
  <c r="K54" i="2" s="1"/>
  <c r="I54" i="2"/>
  <c r="J53" i="2"/>
  <c r="K53" i="2" s="1"/>
  <c r="I53" i="2"/>
  <c r="J52" i="2"/>
  <c r="K52" i="2" s="1"/>
  <c r="I52" i="2"/>
  <c r="J51" i="2"/>
  <c r="K51" i="2" s="1"/>
  <c r="I51" i="2"/>
  <c r="J49" i="2"/>
  <c r="K49" i="2" s="1"/>
  <c r="I49" i="2"/>
  <c r="J48" i="2"/>
  <c r="K48" i="2" s="1"/>
  <c r="I48" i="2"/>
  <c r="J47" i="2"/>
  <c r="K47" i="2" s="1"/>
  <c r="I47" i="2"/>
  <c r="J46" i="2"/>
  <c r="K46" i="2" s="1"/>
  <c r="I46" i="2"/>
  <c r="J45" i="2"/>
  <c r="K45" i="2" s="1"/>
  <c r="I45" i="2"/>
  <c r="J44" i="2"/>
  <c r="K44" i="2" s="1"/>
  <c r="I44" i="2"/>
  <c r="J42" i="2"/>
  <c r="K42" i="2" s="1"/>
  <c r="I42" i="2"/>
  <c r="J41" i="2"/>
  <c r="K41" i="2" s="1"/>
  <c r="I41" i="2"/>
  <c r="J40" i="2"/>
  <c r="K40" i="2" s="1"/>
  <c r="I40" i="2"/>
  <c r="J39" i="2"/>
  <c r="K39" i="2" s="1"/>
  <c r="I39" i="2"/>
  <c r="J38" i="2"/>
  <c r="K38" i="2" s="1"/>
  <c r="I38" i="2"/>
  <c r="J37" i="2"/>
  <c r="K37" i="2" s="1"/>
  <c r="I37" i="2"/>
  <c r="J36" i="2"/>
  <c r="K36" i="2" s="1"/>
  <c r="I36" i="2"/>
  <c r="J34" i="2"/>
  <c r="K34" i="2" s="1"/>
  <c r="I34" i="2"/>
  <c r="J33" i="2"/>
  <c r="K33" i="2" s="1"/>
  <c r="I33" i="2"/>
  <c r="J32" i="2"/>
  <c r="K32" i="2" s="1"/>
  <c r="I32" i="2"/>
  <c r="J31" i="2"/>
  <c r="K31" i="2" s="1"/>
  <c r="I31" i="2"/>
  <c r="J30" i="2"/>
  <c r="K30" i="2" s="1"/>
  <c r="I30" i="2"/>
  <c r="J29" i="2"/>
  <c r="K29" i="2" s="1"/>
  <c r="I29" i="2"/>
  <c r="J28" i="2"/>
  <c r="K28" i="2" s="1"/>
  <c r="I28" i="2"/>
  <c r="J27" i="2"/>
  <c r="K27" i="2" s="1"/>
  <c r="I27" i="2"/>
  <c r="J26" i="2"/>
  <c r="K26" i="2" s="1"/>
  <c r="I26" i="2"/>
  <c r="J25" i="2"/>
  <c r="K25" i="2" s="1"/>
  <c r="I25" i="2"/>
  <c r="J24" i="2"/>
  <c r="K24" i="2" s="1"/>
  <c r="I24" i="2"/>
  <c r="J23" i="2"/>
  <c r="K23" i="2" s="1"/>
  <c r="I23" i="2"/>
  <c r="J22" i="2"/>
  <c r="K22" i="2" s="1"/>
  <c r="I22" i="2"/>
  <c r="J21" i="2"/>
  <c r="K21" i="2" s="1"/>
  <c r="I21" i="2"/>
  <c r="J20" i="2"/>
  <c r="K20" i="2" s="1"/>
  <c r="I20" i="2"/>
  <c r="J19" i="2"/>
  <c r="K19" i="2" s="1"/>
  <c r="I19" i="2"/>
  <c r="I14" i="2"/>
  <c r="J14" i="2"/>
  <c r="K14" i="2" s="1"/>
  <c r="J18" i="2"/>
  <c r="K18" i="2" s="1"/>
  <c r="I18" i="2"/>
  <c r="J17" i="2"/>
  <c r="K17" i="2" s="1"/>
  <c r="I17" i="2"/>
  <c r="J16" i="2"/>
  <c r="K16" i="2" s="1"/>
  <c r="I16" i="2"/>
  <c r="J13" i="2"/>
  <c r="K13" i="2" s="1"/>
  <c r="I13" i="2"/>
  <c r="J12" i="2"/>
  <c r="K12" i="2" s="1"/>
  <c r="I12" i="2"/>
  <c r="J11" i="2"/>
  <c r="K11" i="2" s="1"/>
  <c r="I11" i="2"/>
  <c r="J10" i="2"/>
  <c r="K10" i="2" s="1"/>
  <c r="I10" i="2"/>
  <c r="J9" i="2"/>
  <c r="K9" i="2" s="1"/>
  <c r="I9" i="2"/>
  <c r="J8" i="2"/>
  <c r="K8" i="2" s="1"/>
  <c r="I8" i="2"/>
  <c r="J7" i="2"/>
  <c r="K7" i="2" s="1"/>
  <c r="I7" i="2"/>
  <c r="J6" i="2"/>
  <c r="J59" i="2" s="1"/>
  <c r="I6" i="2"/>
  <c r="K6" i="2" l="1"/>
  <c r="K59" i="2" l="1"/>
</calcChain>
</file>

<file path=xl/sharedStrings.xml><?xml version="1.0" encoding="utf-8"?>
<sst xmlns="http://schemas.openxmlformats.org/spreadsheetml/2006/main" count="192" uniqueCount="135">
  <si>
    <t>Suma EUR be PVM</t>
  </si>
  <si>
    <t>Vnt. įkainis EUR su PVM</t>
  </si>
  <si>
    <t>PVM tarifas ٪</t>
  </si>
  <si>
    <t>Vnt. įkainis EUR be PVM</t>
  </si>
  <si>
    <r>
      <t>Firminis priemonių pavadinimas, gamintojas, priemonės kodas gamintojo kataloge* (</t>
    </r>
    <r>
      <rPr>
        <b/>
        <i/>
        <sz val="11"/>
        <color rgb="FFFF0000"/>
        <rFont val="Times New Roman"/>
        <family val="1"/>
        <charset val="186"/>
      </rPr>
      <t>Pildo tiekėjas</t>
    </r>
    <r>
      <rPr>
        <b/>
        <sz val="11"/>
        <rFont val="Times New Roman"/>
        <family val="1"/>
        <charset val="186"/>
      </rPr>
      <t>)</t>
    </r>
  </si>
  <si>
    <t xml:space="preserve">Preliminarus  kiekis** </t>
  </si>
  <si>
    <t xml:space="preserve">Mato vnt. </t>
  </si>
  <si>
    <t xml:space="preserve">Charakteristikos, reikalavimai </t>
  </si>
  <si>
    <t xml:space="preserve">Priemonės pavadinimas </t>
  </si>
  <si>
    <t>Suma EUR su PVM</t>
  </si>
  <si>
    <t>VšĮ VUL Santaros klinikos</t>
  </si>
  <si>
    <t>1.1</t>
  </si>
  <si>
    <t>1.2</t>
  </si>
  <si>
    <t>1.3</t>
  </si>
  <si>
    <t>1.4</t>
  </si>
  <si>
    <t>Tarpslanksteliniai implantai</t>
  </si>
  <si>
    <t xml:space="preserve">Kartu su implantais turi būti pateikti ir reikiami instrumentai implantavimui /laikinam naudojimui ir neatlygintinai/. Visos priemonės turi būti vieno gamintojo. </t>
  </si>
  <si>
    <t>Juosmeninės ir krūtininės stuburo dalies tarpslankstelinio tarpo implantai "kulkos formos"- smailėjančiu užapvalintu priekiu</t>
  </si>
  <si>
    <t>Turi būti galimybė lordozės atstatymui, galimybė rinktis iš nuo 0° iki 8°. Su ne mažiau nei trim rentgenokontrastiniais markeriais, implanto padėties nustatymui. Implanto ilgis nuo 20 iki 30 mm, ne mažiau nei 3 pasirinkimai; aukštis nuo 7 mm iki 18 mm , didėja kas 1 mm. Autostatiniai dantukai, užtikrinantys implanto stabilumą. Medžiaga - PEEK (poli-eter-eter-ketonas). Būtina pateikti kai ISI indeksą turinčių publikacijų. Sterilus.</t>
  </si>
  <si>
    <t>Juosmeninės stuburo dalies tarpslankstelinio tarpo implantas „banano“ formos.</t>
  </si>
  <si>
    <t>Tinkantis gydyti potrauminius stuburkaulių pasislinkimus, degeneracines stuburo ligas. Skirtas implantavimui juosmeninėje ir juosmeninėje-kryžkaulinėje dalyse. Implantas gali būti implantuojamas atviros ir minimaliai invazinės operacijos būdu. „Banano“ formos smailėjančiu galu. Medžiaga - PEEK (poli-eter-eter-ketonas). Ne mažiau 5 rentgenokontrastinių markerių implanto pozicionavimui ir pooperacinei kontrolei. Implanto aukštis: nuo 7 iki 18mm, žingsniais kas 1 mm, būtina turėti visų dydžių. Implanto ilgis: būtina turėti dviejų ilgių 27 ± 1mm ir 32 ± 1mm. Turi būti galimybė lordozės atstatymui, galimybė rinktis iš 0° ir 6°. Būtina pateikti kai ISI indeksą turinčių publikacijų. Sterilus.</t>
  </si>
  <si>
    <t>Tarpslankstelinio tarpo implantai atlikti stuburo priekinei intervertebralinei dezei kaklinėje stuburo dalyje (cage)</t>
  </si>
  <si>
    <t>Turi tikti gydant potrauminius stuburkaulių pasislinkimus, degeneracines stuburo ligas (tarpslankstelinių diskų išvaržos, spondilolistezės), taip pat turi būti galimybė lordozės atstatymui. Medžiaga - Titano lydinys arba anologiška medžiaga. Porėtos struktūros, kuri perauga kaulu. Visas implantas yra rentgenokontrastinis. Dantytas paviršius, lordozinė forma - 5°±1°. Gylis/plotis 12 ± 1 mm x 14 ± 1 mm; 14 ± 1 mm x 14 ± 1 mm; 14 ± 1 mm x 16 ± 1 mm; 16 ± 1 mm x 18 ± 1 mm. Implanto storio pasirinkimas nuo 4 iki 9 mm kas 1 mm. Sterilus.</t>
  </si>
  <si>
    <t>1.5</t>
  </si>
  <si>
    <t>1.6</t>
  </si>
  <si>
    <t>1.7</t>
  </si>
  <si>
    <t>1.8</t>
  </si>
  <si>
    <t>Tinkantis gydyti potrauminius stuburkaulių pasislinkimus, degeneracines stuburo ligas. Skirtas implantavimui juosmeninėje ir juosmeninėje-kryžkaulinėje dalyse. Implantas gali būti implantuojamas atviros ir minimaliai invazinės operacijos būdu. „Banano“ formos smailėjančiu galu. Medžiaga - Titano lydinys arba anologiška medžiaga. Porėtos struktūros, kuri perauga kaulu. Visas implantas yra rentgenokontrastinis. Implanto aukštis: nuo 7 iki 15 mm, žingsniais kas 1 mm, būtina turėti visų dydžių. Implanto ilgis: būtina turėti dviejų ilgių 28 ± 1 mm ir 32 ± 1mm. Turi būti galimybė lordozės atstatymui, galimybė rinktis iš nuo 5° iki 15° ne mažiau nei 3 pasirinkimai. Sterilus.</t>
  </si>
  <si>
    <t>Turi būti galimybė lordozės atstatymui, galimybė rinktis iš nuo 0° iki 14° ne mažiau nei 4 pasirinkimai. Implantų ilgis nuo 25 mm ± 1mm  iki 30 mm ± 1mm, ne mažiau nei 2 pasirinkimai. Plotis 10 mm ± 1 mm.; aukštis nuo 7 mm iki 15 mm, didėja kas 1 mm. Medžiaga - Titano lydinys arba anologiška medžiaga. Porėtos struktūros, kuri perauga kaulu. Visas implantas yra rentgenokontrastinis. Sterilus.</t>
  </si>
  <si>
    <t xml:space="preserve">Tarpslankstelinio tarpo implantai atlikti stuburo priekinei intervertebralinei fiksacijai kaklinėje stuburo dalyje. </t>
  </si>
  <si>
    <t>Turi tikti gydant potrauminius stuburkaulių pasislinkimus, degeneracines stuburo ligas (tarpslankstelinių diskų išvaržos, spondilolistezės). Turi būti mobilus su galimybe atstatyti naturalų kaklo segmento mobilumą ir anatominius judesius. Anatominis profilis. Medžiaga - implantavimui tinkantis metalas su porėta titano danga ir hidroksiapatitu.  Rentgenokontrastiniai markeriai, skirti patikrinti implanto padėtį. Dantytas paviršius. Vidinė implanto dalis turi būti mobili: ± 1 mm . Medžiaga - aukštos molekulinės masės polietilenas (arba lygiavertė medžiaga). Mobilumas: lenkimas/tiesimas: 10º ± 1º, šoninis lenkimas: 10º ± 1º, rotacija: 10º ± 2º  Išmatavimai: gylis nuo 13 ± 0,5 mm iki 19 ± 0,5 mm kas 2 mm, plotis nuo 15 ± 0,5 mm iki 19 ± 0,5 mm kas 2 mm. Aukštis nuo 4 ± 0,5 mm iki 7 ± 0,5 mm, ne mažiau nei 4 storio pasirinkimai. Atrauminis implantavimas. Būtina pateikti ISI indeksą turinčių publikacijų. Sterilus.</t>
  </si>
  <si>
    <t>Tarpslankstelinio tarpo implantai atlikti stuburo priekinei intervertebralinei dezei kaklinėje stuburo dalyje ("zero profile" tipo cage).</t>
  </si>
  <si>
    <t>Turi tikti gydant potrauminius stuburkaulių pasislinkimus, degeneracines stuburo ligas (tarpslankstelinių diskų išvaržos, spondilolistezės), taip pat turi būti galimybė lordozės atstatymui. Medžiaga - PEEK (poli-eter-eter-ketonas). Rentgenokontrastiniai markeriai, skirti patikrinti implanto padėtį. Dantytas paviršius. Turi būti galimybė pasirinkti iš anatominės ir lordozinės implanto formos. Turi būti galimybė fiksuoti implantą vidine intervertebraline fiksacija - specialiu inkaru arba plokštelėmis, kurių medžiaga - titano lydinys arba lygiavertė. Išmatavimai: gylis/plotis 12 mm ± 0,5 x 14±0,5 mm, 14 ± 0,5 mm x 15 ± 0,5 mm, ir 14 ± 0,5 mm x 17±0,5 mm aukštis 5 ± 0,1 - 9, ±0,1 mm  didėja kas ne daugiau nei 1 mm.  Būtina pateikti ISI indeksą turinčių publikacijų. Sterilus.</t>
  </si>
  <si>
    <t>Tarpslankstelinio tarpo implantai atlikti stuburo priekinei intervertebralinei dezei juosmeninėje stuburo dalyje ("zero profile" tipo cage)</t>
  </si>
  <si>
    <t>Tinkantis gydyti potrauminius stuburkaulių pasislinkimus, degeneracines stuburo ligas. Skirtas implantavimui juosmeninėje ir juosmeninėje-kryžkaulinėje dalyse. Išgaubtos formos implantas gali būti implantuojamas, naudojant priekinę (ALIF) ir priekinę šoninę (ALIF AL) chiruginę techniką. Dantytas paviršius, lordozinė forma. Medžiaga - PEEK (poli-eter-eter-ketonas). Ne mažiau 3 rentgenokontrastinių markerių implanto pozicionavimui ir pooperacinei kontrolei. Turi būti galimybė fiksuoti implantą vidine intervertebraline fiksacija - specialiu inkaru arba plokštelėmis, kurių medžiaga - titano lydinys arba lygiavertė. Implanto aukštis: nuo 10 mm ± 0.1 mm iki 12 mm ± 0.1 mm, žingsniais kas 1 mm ir nuo 14 mm ± 0.1 mm iki 16 mm ± 0.1 mm, žingsniais kas 2 mm, turi būti ne mažiau 5 dydžių. Išmatavimai: gylis/plotis  22 mm ± 1 mm x  25 mm ± 1 mm, 28 mm ± 1 mm x  30 mm ± 1 mm, 30 mm ± 1 mm x  32 mm ± 1 mm, 32 mm ± 1 mm x  35 mm ± 1 mm. Turi būti galimybė lordozės atstatymui, galimybė rinktis iš 6° - 14°, ne mažiau 3 pasirinkimų. Būtina pateikti ISI indeksą turinčių publikacijų. Sterilus.</t>
  </si>
  <si>
    <t>vnt.</t>
  </si>
  <si>
    <t>BVPŽ kodas</t>
  </si>
  <si>
    <t>Pastabos</t>
  </si>
  <si>
    <t>Pirkimo  dalies Nr.</t>
  </si>
  <si>
    <t>Vienkartinės medicinos pagalbos priemonės neurochirurgijai ( slankstelių implantai, kaklinės stuburo dalies plokštelės, geležtės ir kitos priemonės)</t>
  </si>
  <si>
    <t>Transpedikulinė fiksacija</t>
  </si>
  <si>
    <t>Monoaksialiniai sraigtai</t>
  </si>
  <si>
    <t>Poliaksialiniai sraigtai</t>
  </si>
  <si>
    <t>Veržlės</t>
  </si>
  <si>
    <t>Titaniniai strypai</t>
  </si>
  <si>
    <t>Kobalto chromo strypai</t>
  </si>
  <si>
    <t>Skersiniai strypų sujungėjai (didesni)</t>
  </si>
  <si>
    <t>Skersiniai strypų sujungėjai (mažesni)</t>
  </si>
  <si>
    <t>Kabliukai</t>
  </si>
  <si>
    <t>Prailginto kūno poliaksialiniai sraigtai</t>
  </si>
  <si>
    <t xml:space="preserve">Uždari poliaksialiniai klubakaulio lateraliniai konektoriai </t>
  </si>
  <si>
    <t xml:space="preserve">Atviri poliaksialiniai klubakaulio lateraliniai konektoriai </t>
  </si>
  <si>
    <t>Klubakaulio atviri poliaksialiniai sraigtai 7-7,5 mm</t>
  </si>
  <si>
    <t>Klubakaulio atviri poliaksialiniai sraigtai 8-10 mm</t>
  </si>
  <si>
    <t>Klubakaulio uždari poliaksialiniai sraigtai</t>
  </si>
  <si>
    <t>Strypų jungtys</t>
  </si>
  <si>
    <t>Strypų jungtis "šonas su šonu"</t>
  </si>
  <si>
    <t>Strypų jungtis "galas su galu"</t>
  </si>
  <si>
    <t>Titaniniai skirtingų diametrų strypai</t>
  </si>
  <si>
    <t>Jungtys skirtingų diametrų strypams</t>
  </si>
  <si>
    <t>Side loading</t>
  </si>
  <si>
    <t>Sistemoje visi klubakauliniai sraigtai uždari, siūlomas monoaksialinis sraigtas</t>
  </si>
  <si>
    <t>Sistemoje visi klubakauliniai sraigtai uždari, siūlomas poliakslinis sraigtas</t>
  </si>
  <si>
    <t>MRC konektoriai</t>
  </si>
  <si>
    <t>Infinity sistemos dalis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</si>
  <si>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</si>
  <si>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</si>
  <si>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</si>
  <si>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</si>
  <si>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</si>
  <si>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</si>
  <si>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</si>
  <si>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</si>
  <si>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</si>
  <si>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Vienos angos smeigė priekinei fiksacijai</t>
  </si>
  <si>
    <t>Dviejų angų smeigės priekinei fiksacijai</t>
  </si>
  <si>
    <t>Monoaksialiniai sraigtai priekinei fiksacijai</t>
  </si>
  <si>
    <t>Veržlė monoaksialiniams sraigtams priekinei fiksacijai</t>
  </si>
  <si>
    <t>Skersiniai strypų sujungėjai priekinei fiksacijai</t>
  </si>
  <si>
    <t>Veržlė strypų sujungėjui priekinei fiksacijai</t>
  </si>
  <si>
    <t>Strypai priekinei fiksacijai</t>
  </si>
  <si>
    <t>Th-L priekinė fiksacija</t>
  </si>
  <si>
    <t>Veržlė pas gamintoją iš karto komplekte su sujungėju.</t>
  </si>
  <si>
    <t>Perkutaninė transpedikulinė fiksacija</t>
  </si>
  <si>
    <t>4.3</t>
  </si>
  <si>
    <t>4.4</t>
  </si>
  <si>
    <t>4.5</t>
  </si>
  <si>
    <t>4.6</t>
  </si>
  <si>
    <t>Kanuliuoti poliaksialiniai sraigtai perkutaninei fiksacijai</t>
  </si>
  <si>
    <t>Veržlė poliaksialiniams sraigtams perkutaninei fiksacijai</t>
  </si>
  <si>
    <t>Strypai perkutaninei fiksacijai</t>
  </si>
  <si>
    <t>Kreipiančioji viela</t>
  </si>
  <si>
    <t>Įvedimo adata</t>
  </si>
  <si>
    <t>Kanuliuoti fenestruoti poliaksialiniai sraigtai augmentacijai</t>
  </si>
  <si>
    <t>Guidewires įeina prie instrumentų</t>
  </si>
  <si>
    <t>Kaklo užpakalinė fiksacija</t>
  </si>
  <si>
    <t>5.1</t>
  </si>
  <si>
    <t>5.2</t>
  </si>
  <si>
    <t>5.3</t>
  </si>
  <si>
    <t>5.4</t>
  </si>
  <si>
    <t>5.5</t>
  </si>
  <si>
    <t>5.6</t>
  </si>
  <si>
    <t>Poliaksialiniai sraigtai kaklinei fiksacijai dalinio srėgio</t>
  </si>
  <si>
    <t>Poliaksiainiai sraigtai kaklinei fiksacijai pilno srėgio</t>
  </si>
  <si>
    <t>Strypai kaklinei fiksacijai L400 Ti</t>
  </si>
  <si>
    <t>Skersiniai strypų sujungėjai kaklinei fiksacijai</t>
  </si>
  <si>
    <t>Pakauškauliniai sraigtai</t>
  </si>
  <si>
    <t>Pakauškaulinės plokštelės</t>
  </si>
  <si>
    <t>kaklinės fiksacijos strypai siūlomi 3,2/3,5-240mm</t>
  </si>
  <si>
    <t xml:space="preserve">Siūlomi reguliuojami strypai. </t>
  </si>
  <si>
    <t>Pakauškauliniai strypai - plokštelės</t>
  </si>
  <si>
    <t>Viso</t>
  </si>
  <si>
    <t>Modulinis, keičiamo aukščio, cilindrinis slankstelio kūno protezas /expandible mesh/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</si>
  <si>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</si>
  <si>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</si>
  <si>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</si>
  <si>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</si>
  <si>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</si>
  <si>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</si>
  <si>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</si>
  <si>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</si>
  <si>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</si>
  <si>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</si>
  <si>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</si>
  <si>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</si>
  <si>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4.7</t>
  </si>
  <si>
    <t>6.1</t>
  </si>
  <si>
    <t>6.2</t>
  </si>
  <si>
    <t>6.3</t>
  </si>
  <si>
    <t>6.4</t>
  </si>
  <si>
    <t>6.5</t>
  </si>
  <si>
    <t>6.6</t>
  </si>
  <si>
    <t>6.7</t>
  </si>
  <si>
    <t>6.8</t>
  </si>
  <si>
    <t>33184100-4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</si>
</sst>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i/>
      <sz val="11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51">
    <xf numFmtId="0" fontId="0" fillId="0" borderId="0" xfId="0"/>
    <xf numFmtId="0" fontId="5" fillId="0" borderId="0" xfId="2" applyFont="1" applyAlignment="1" applyProtection="1">
      <alignment horizontal="center"/>
      <protection locked="0"/>
    </xf>
    <xf numFmtId="4" fontId="5" fillId="0" borderId="0" xfId="2" applyNumberFormat="1" applyFont="1" applyAlignment="1" applyProtection="1">
      <alignment vertical="top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Alignment="1" applyProtection="1">
      <alignment horizontal="left" vertical="top"/>
      <protection locked="0"/>
    </xf>
    <xf numFmtId="49" fontId="4" fillId="0" borderId="0" xfId="1" applyNumberFormat="1" applyFont="1" applyAlignment="1" applyProtection="1">
      <alignment horizontal="left" vertical="top"/>
      <protection locked="0"/>
    </xf>
    <xf numFmtId="49" fontId="4" fillId="0" borderId="0" xfId="1" applyNumberFormat="1" applyFont="1" applyAlignment="1" applyProtection="1">
      <alignment horizontal="center" vertical="top"/>
      <protection locked="0"/>
    </xf>
    <xf numFmtId="2" fontId="4" fillId="0" borderId="0" xfId="1" applyNumberFormat="1" applyFont="1" applyAlignment="1" applyProtection="1">
      <alignment horizontal="center" vertical="center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4" fontId="3" fillId="0" borderId="0" xfId="1" applyNumberFormat="1" applyFont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left"/>
      <protection locked="0"/>
    </xf>
    <xf numFmtId="1" fontId="12" fillId="0" borderId="3" xfId="1" applyNumberFormat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Border="1" applyAlignment="1" applyProtection="1">
      <alignment horizontal="center" vertical="center" wrapText="1"/>
      <protection locked="0"/>
    </xf>
    <xf numFmtId="4" fontId="8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protection locked="0"/>
    </xf>
    <xf numFmtId="1" fontId="7" fillId="2" borderId="1" xfId="1" applyNumberFormat="1" applyFont="1" applyFill="1" applyBorder="1" applyAlignment="1" applyProtection="1">
      <alignment horizontal="left" vertical="top" wrapText="1"/>
      <protection locked="0"/>
    </xf>
    <xf numFmtId="4" fontId="7" fillId="2" borderId="1" xfId="1" applyNumberFormat="1" applyFont="1" applyFill="1" applyBorder="1" applyAlignment="1" applyProtection="1">
      <alignment vertical="top" wrapText="1"/>
      <protection locked="0"/>
    </xf>
    <xf numFmtId="4" fontId="9" fillId="2" borderId="1" xfId="1" applyNumberFormat="1" applyFont="1" applyFill="1" applyBorder="1" applyAlignment="1" applyProtection="1">
      <alignment horizontal="center" vertical="center"/>
      <protection locked="0"/>
    </xf>
    <xf numFmtId="4" fontId="4" fillId="2" borderId="1" xfId="1" applyNumberFormat="1" applyFont="1" applyFill="1" applyBorder="1" applyAlignment="1" applyProtection="1">
      <alignment horizontal="center" vertical="center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1" applyNumberFormat="1" applyFont="1" applyFill="1" applyBorder="1" applyAlignment="1" applyProtection="1">
      <alignment horizontal="center" vertical="center"/>
      <protection locked="0"/>
    </xf>
    <xf numFmtId="49" fontId="3" fillId="2" borderId="1" xfId="1" applyNumberFormat="1" applyFont="1" applyFill="1" applyBorder="1" applyAlignment="1" applyProtection="1">
      <alignment horizontal="left"/>
      <protection locked="0"/>
    </xf>
    <xf numFmtId="1" fontId="3" fillId="0" borderId="1" xfId="1" applyNumberFormat="1" applyFont="1" applyBorder="1" applyAlignment="1" applyProtection="1">
      <alignment vertical="top" wrapText="1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4" fontId="9" fillId="0" borderId="1" xfId="1" applyNumberFormat="1" applyFont="1" applyBorder="1" applyAlignment="1" applyProtection="1">
      <alignment horizontal="center" vertical="center"/>
      <protection locked="0"/>
    </xf>
    <xf numFmtId="3" fontId="9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 wrapText="1"/>
      <protection locked="0"/>
    </xf>
    <xf numFmtId="4" fontId="9" fillId="0" borderId="1" xfId="1" applyNumberFormat="1" applyFont="1" applyBorder="1" applyAlignment="1" applyProtection="1">
      <alignment vertical="top" wrapText="1"/>
      <protection locked="0"/>
    </xf>
    <xf numFmtId="1" fontId="4" fillId="0" borderId="0" xfId="1" applyNumberFormat="1" applyFont="1" applyAlignment="1" applyProtection="1">
      <alignment horizontal="center" vertical="top"/>
      <protection locked="0"/>
    </xf>
    <xf numFmtId="0" fontId="1" fillId="0" borderId="0" xfId="3" applyAlignment="1" applyProtection="1">
      <protection locked="0"/>
    </xf>
    <xf numFmtId="1" fontId="1" fillId="0" borderId="0" xfId="3" applyNumberFormat="1" applyAlignment="1" applyProtection="1">
      <alignment horizontal="center"/>
      <protection locked="0"/>
    </xf>
    <xf numFmtId="2" fontId="5" fillId="0" borderId="0" xfId="3" applyNumberFormat="1" applyFont="1" applyAlignment="1" applyProtection="1">
      <protection locked="0"/>
    </xf>
    <xf numFmtId="2" fontId="5" fillId="0" borderId="0" xfId="3" applyNumberFormat="1" applyFont="1" applyAlignment="1" applyProtection="1">
      <alignment horizontal="left"/>
      <protection locked="0"/>
    </xf>
    <xf numFmtId="1" fontId="2" fillId="0" borderId="0" xfId="3" applyNumberFormat="1" applyFont="1" applyAlignment="1" applyProtection="1">
      <alignment horizontal="center"/>
      <protection locked="0"/>
    </xf>
    <xf numFmtId="4" fontId="6" fillId="0" borderId="0" xfId="1" applyNumberFormat="1" applyFont="1" applyAlignment="1" applyProtection="1">
      <alignment horizontal="center" vertical="center"/>
      <protection locked="0"/>
    </xf>
    <xf numFmtId="1" fontId="3" fillId="0" borderId="2" xfId="1" applyNumberFormat="1" applyFont="1" applyBorder="1" applyAlignment="1" applyProtection="1">
      <alignment vertical="top" wrapText="1"/>
      <protection locked="0"/>
    </xf>
    <xf numFmtId="4" fontId="9" fillId="0" borderId="2" xfId="1" applyNumberFormat="1" applyFont="1" applyBorder="1" applyAlignment="1" applyProtection="1">
      <alignment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1" fontId="7" fillId="0" borderId="4" xfId="1" applyNumberFormat="1" applyFont="1" applyBorder="1" applyAlignment="1" applyProtection="1">
      <alignment horizontal="right" vertical="top" wrapText="1"/>
      <protection locked="0"/>
    </xf>
    <xf numFmtId="1" fontId="7" fillId="0" borderId="4" xfId="1" applyNumberFormat="1" applyFont="1" applyBorder="1" applyAlignment="1" applyProtection="1">
      <alignment horizontal="center" vertical="top" wrapText="1"/>
      <protection locked="0"/>
    </xf>
    <xf numFmtId="4" fontId="7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0" xfId="1" applyNumberFormat="1" applyFont="1" applyBorder="1" applyAlignment="1" applyProtection="1">
      <alignment horizontal="center" vertical="top"/>
      <protection locked="0"/>
    </xf>
  </cellXfs>
  <cellStyles count="6">
    <cellStyle name="Normal" xfId="0" builtinId="0"/>
    <cellStyle name="Normal 11 6" xfId="4" xr:uid="{7949C6C1-2223-43B6-A1B4-9ADCEDC4845D}"/>
    <cellStyle name="Normal 2 2" xfId="5" xr:uid="{C8AD1251-B380-44B6-9297-5F3A9A4EAFFC}"/>
    <cellStyle name="Normal 51 2" xfId="2" xr:uid="{23966F2D-1221-4327-990D-190029AD64CA}"/>
    <cellStyle name="Normal 54" xfId="3" xr:uid="{2AEDC670-B4BD-464A-91E7-68CB2755EE3A}"/>
    <cellStyle name="Normal 63" xfId="1" xr:uid="{75C8B6B7-E59D-4181-9A20-EF4B49535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7770-6DD6-4024-889D-5577C4C3CF1B}">
  <sheetPr>
    <pageSetUpPr fitToPage="1"/>
  </sheetPr>
  <dimension ref="A1:M65"/>
  <sheetViews>
    <sheetView tabSelected="1" zoomScaleNormal="100" workbookViewId="0">
      <selection activeCell="C7" sqref="C7"/>
    </sheetView>
  </sheetViews>
  <sheetFormatPr defaultColWidth="8.7109375" defaultRowHeight="15" x14ac:dyDescent="0.25"/>
  <cols>
    <col min="1" max="1" width="8.7109375" style="37" customWidth="1"/>
    <col min="2" max="2" width="49.7109375" style="5" customWidth="1"/>
    <col min="3" max="3" width="63.85546875" style="6" customWidth="1"/>
    <col min="4" max="4" width="10.28515625" style="7" customWidth="1"/>
    <col min="5" max="5" width="14.28515625" style="8" customWidth="1"/>
    <col min="6" max="6" width="39.140625" style="9" customWidth="1"/>
    <col min="7" max="7" width="17.140625" style="10" customWidth="1"/>
    <col min="8" max="8" width="10.7109375" style="8" customWidth="1"/>
    <col min="9" max="9" width="17.5703125" style="11" customWidth="1"/>
    <col min="10" max="10" width="16" style="12" customWidth="1"/>
    <col min="11" max="11" width="18.85546875" style="3" customWidth="1"/>
    <col min="12" max="12" width="29.28515625" style="3" customWidth="1"/>
    <col min="13" max="13" width="34.85546875" style="3" customWidth="1"/>
    <col min="14" max="16384" width="8.7109375" style="3"/>
  </cols>
  <sheetData>
    <row r="1" spans="1:13" x14ac:dyDescent="0.25">
      <c r="A1" s="4" t="s">
        <v>10</v>
      </c>
    </row>
    <row r="2" spans="1:13" s="13" customFormat="1" ht="18.75" x14ac:dyDescent="0.25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8.2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s="21" customFormat="1" ht="108" customHeight="1" x14ac:dyDescent="0.25">
      <c r="A4" s="15" t="s">
        <v>38</v>
      </c>
      <c r="B4" s="16" t="s">
        <v>8</v>
      </c>
      <c r="C4" s="16" t="s">
        <v>7</v>
      </c>
      <c r="D4" s="16" t="s">
        <v>6</v>
      </c>
      <c r="E4" s="16" t="s">
        <v>5</v>
      </c>
      <c r="F4" s="16" t="s">
        <v>4</v>
      </c>
      <c r="G4" s="17" t="s">
        <v>3</v>
      </c>
      <c r="H4" s="18" t="s">
        <v>2</v>
      </c>
      <c r="I4" s="19" t="s">
        <v>1</v>
      </c>
      <c r="J4" s="20" t="s">
        <v>0</v>
      </c>
      <c r="K4" s="20" t="s">
        <v>9</v>
      </c>
      <c r="L4" s="20" t="s">
        <v>36</v>
      </c>
      <c r="M4" s="20" t="s">
        <v>37</v>
      </c>
    </row>
    <row r="5" spans="1:13" ht="66.75" customHeight="1" x14ac:dyDescent="0.25">
      <c r="A5" s="22">
        <v>1</v>
      </c>
      <c r="B5" s="23" t="s">
        <v>15</v>
      </c>
      <c r="C5" s="23" t="s">
        <v>16</v>
      </c>
      <c r="D5" s="24"/>
      <c r="E5" s="24"/>
      <c r="F5" s="25"/>
      <c r="G5" s="25"/>
      <c r="H5" s="25"/>
      <c r="I5" s="26"/>
      <c r="J5" s="27"/>
      <c r="K5" s="28"/>
      <c r="L5" s="22" t="s">
        <v>134</v>
      </c>
      <c r="M5" s="28"/>
    </row>
    <row r="6" spans="1:13" ht="121.5" customHeight="1" x14ac:dyDescent="0.25">
      <c r="A6" s="29" t="s">
        <v>11</v>
      </c>
      <c r="B6" s="30" t="s">
        <v>17</v>
      </c>
      <c r="C6" s="30" t="s">
        <v>18</v>
      </c>
      <c r="D6" s="31" t="s">
        <v>35</v>
      </c>
      <c r="E6" s="32">
        <v>20</v>
      </c>
      <c r="F6" s="33"/>
      <c r="G6" s="33">
        <v>310</v>
      </c>
      <c r="H6" s="34">
        <v>5</v>
      </c>
      <c r="I6" s="35">
        <f>G6*1.05</f>
        <v>325.5</v>
      </c>
      <c r="J6" s="35">
        <f>E6*G6</f>
        <v>6200</v>
      </c>
      <c r="K6" s="35">
        <f>+J6*1.05</f>
        <v>6510</v>
      </c>
      <c r="L6" s="35"/>
      <c r="M6" s="35"/>
    </row>
    <row r="7" spans="1:13" ht="156.75" customHeight="1" x14ac:dyDescent="0.25">
      <c r="A7" s="29" t="s">
        <v>12</v>
      </c>
      <c r="B7" s="30" t="s">
        <v>19</v>
      </c>
      <c r="C7" s="30" t="s">
        <v>20</v>
      </c>
      <c r="D7" s="31" t="s">
        <v>35</v>
      </c>
      <c r="E7" s="32">
        <v>20</v>
      </c>
      <c r="F7" s="33"/>
      <c r="G7" s="33">
        <v>320</v>
      </c>
      <c r="H7" s="34">
        <v>5</v>
      </c>
      <c r="I7" s="35">
        <f>G7*1.05</f>
        <v>336</v>
      </c>
      <c r="J7" s="35">
        <f>E7*G7</f>
        <v>6400</v>
      </c>
      <c r="K7" s="35">
        <f t="shared" ref="K7:K9" si="0">+J7*1.05</f>
        <v>6720</v>
      </c>
      <c r="L7" s="35"/>
      <c r="M7" s="35"/>
    </row>
    <row r="8" spans="1:13" ht="128.25" customHeight="1" x14ac:dyDescent="0.25">
      <c r="A8" s="29" t="s">
        <v>13</v>
      </c>
      <c r="B8" s="30" t="s">
        <v>21</v>
      </c>
      <c r="C8" s="30" t="s">
        <v>22</v>
      </c>
      <c r="D8" s="31" t="s">
        <v>35</v>
      </c>
      <c r="E8" s="32">
        <v>195</v>
      </c>
      <c r="F8" s="33"/>
      <c r="G8" s="33">
        <v>440</v>
      </c>
      <c r="H8" s="34">
        <v>5</v>
      </c>
      <c r="I8" s="35">
        <f>G8*1.05</f>
        <v>462</v>
      </c>
      <c r="J8" s="35">
        <f>E8*G8</f>
        <v>85800</v>
      </c>
      <c r="K8" s="35">
        <f t="shared" si="0"/>
        <v>90090</v>
      </c>
      <c r="L8" s="35"/>
      <c r="M8" s="35"/>
    </row>
    <row r="9" spans="1:13" ht="153.75" customHeight="1" x14ac:dyDescent="0.25">
      <c r="A9" s="29" t="s">
        <v>14</v>
      </c>
      <c r="B9" s="36" t="s">
        <v>19</v>
      </c>
      <c r="C9" s="36" t="s">
        <v>27</v>
      </c>
      <c r="D9" s="31" t="s">
        <v>35</v>
      </c>
      <c r="E9" s="32">
        <v>195</v>
      </c>
      <c r="F9" s="33"/>
      <c r="G9" s="33">
        <v>640</v>
      </c>
      <c r="H9" s="34">
        <v>5</v>
      </c>
      <c r="I9" s="35">
        <f>G9*1.05</f>
        <v>672</v>
      </c>
      <c r="J9" s="35">
        <f>E9*G9</f>
        <v>124800</v>
      </c>
      <c r="K9" s="35">
        <f t="shared" si="0"/>
        <v>131040</v>
      </c>
      <c r="L9" s="35"/>
      <c r="M9" s="35"/>
    </row>
    <row r="10" spans="1:13" ht="97.5" customHeight="1" x14ac:dyDescent="0.25">
      <c r="A10" s="29" t="s">
        <v>23</v>
      </c>
      <c r="B10" s="36" t="s">
        <v>17</v>
      </c>
      <c r="C10" s="36" t="s">
        <v>28</v>
      </c>
      <c r="D10" s="31" t="s">
        <v>35</v>
      </c>
      <c r="E10" s="32">
        <v>55</v>
      </c>
      <c r="F10" s="33"/>
      <c r="G10" s="33">
        <v>600</v>
      </c>
      <c r="H10" s="34">
        <v>5</v>
      </c>
      <c r="I10" s="35">
        <f t="shared" ref="I10:I18" si="1">G10*1.05</f>
        <v>630</v>
      </c>
      <c r="J10" s="35">
        <f t="shared" ref="J10:J18" si="2">E10*G10</f>
        <v>33000</v>
      </c>
      <c r="K10" s="35">
        <f t="shared" ref="K10:K18" si="3">+J10*1.05</f>
        <v>34650</v>
      </c>
      <c r="L10" s="35"/>
      <c r="M10" s="35"/>
    </row>
    <row r="11" spans="1:13" ht="203.25" customHeight="1" x14ac:dyDescent="0.25">
      <c r="A11" s="29" t="s">
        <v>24</v>
      </c>
      <c r="B11" s="36" t="s">
        <v>29</v>
      </c>
      <c r="C11" s="36" t="s">
        <v>30</v>
      </c>
      <c r="D11" s="31" t="s">
        <v>35</v>
      </c>
      <c r="E11" s="32">
        <v>20</v>
      </c>
      <c r="F11" s="33"/>
      <c r="G11" s="33">
        <v>1600</v>
      </c>
      <c r="H11" s="34">
        <v>5</v>
      </c>
      <c r="I11" s="35">
        <f t="shared" si="1"/>
        <v>1680</v>
      </c>
      <c r="J11" s="35">
        <f t="shared" si="2"/>
        <v>32000</v>
      </c>
      <c r="K11" s="35">
        <f t="shared" si="3"/>
        <v>33600</v>
      </c>
      <c r="L11" s="35"/>
      <c r="M11" s="35"/>
    </row>
    <row r="12" spans="1:13" ht="168.75" customHeight="1" x14ac:dyDescent="0.25">
      <c r="A12" s="29" t="s">
        <v>25</v>
      </c>
      <c r="B12" s="36" t="s">
        <v>31</v>
      </c>
      <c r="C12" s="36" t="s">
        <v>32</v>
      </c>
      <c r="D12" s="31" t="s">
        <v>35</v>
      </c>
      <c r="E12" s="32">
        <v>95</v>
      </c>
      <c r="F12" s="33"/>
      <c r="G12" s="33">
        <v>840</v>
      </c>
      <c r="H12" s="34">
        <v>5</v>
      </c>
      <c r="I12" s="35">
        <f t="shared" si="1"/>
        <v>882</v>
      </c>
      <c r="J12" s="35">
        <f t="shared" si="2"/>
        <v>79800</v>
      </c>
      <c r="K12" s="35">
        <f t="shared" si="3"/>
        <v>83790</v>
      </c>
      <c r="L12" s="35"/>
      <c r="M12" s="35"/>
    </row>
    <row r="13" spans="1:13" ht="244.5" customHeight="1" x14ac:dyDescent="0.25">
      <c r="A13" s="29" t="s">
        <v>26</v>
      </c>
      <c r="B13" s="36" t="s">
        <v>33</v>
      </c>
      <c r="C13" s="36" t="s">
        <v>34</v>
      </c>
      <c r="D13" s="31" t="s">
        <v>35</v>
      </c>
      <c r="E13" s="32">
        <v>40</v>
      </c>
      <c r="F13" s="33"/>
      <c r="G13" s="33">
        <v>1100</v>
      </c>
      <c r="H13" s="34">
        <v>5</v>
      </c>
      <c r="I13" s="35">
        <f t="shared" si="1"/>
        <v>1155</v>
      </c>
      <c r="J13" s="35">
        <f t="shared" si="2"/>
        <v>44000</v>
      </c>
      <c r="K13" s="35">
        <f t="shared" si="3"/>
        <v>46200</v>
      </c>
      <c r="L13" s="35"/>
      <c r="M13" s="35"/>
    </row>
    <row r="14" spans="1:13" s="46" customFormat="1" ht="51.75" customHeight="1" x14ac:dyDescent="0.25">
      <c r="A14" s="46">
        <v>2</v>
      </c>
      <c r="B14" s="46" t="s">
        <v>112</v>
      </c>
      <c r="D14" s="31" t="s">
        <v>35</v>
      </c>
      <c r="E14" s="32">
        <v>36</v>
      </c>
      <c r="G14" s="33">
        <v>2100</v>
      </c>
      <c r="H14" s="34">
        <v>5</v>
      </c>
      <c r="I14" s="35">
        <f t="shared" ref="I14" si="4">G14*1.05</f>
        <v>2205</v>
      </c>
      <c r="J14" s="35">
        <f t="shared" ref="J14" si="5">E14*G14</f>
        <v>75600</v>
      </c>
      <c r="K14" s="35">
        <f t="shared" ref="K14" si="6">+J14*1.05</f>
        <v>79380</v>
      </c>
    </row>
    <row r="15" spans="1:13" ht="20.25" customHeight="1" x14ac:dyDescent="0.25">
      <c r="A15" s="22">
        <v>3</v>
      </c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 t="s">
        <v>134</v>
      </c>
      <c r="M15" s="22"/>
    </row>
    <row r="16" spans="1:13" ht="20.25" customHeight="1" x14ac:dyDescent="0.25">
      <c r="A16" s="44" t="s">
        <v>65</v>
      </c>
      <c r="B16" s="45" t="s">
        <v>41</v>
      </c>
      <c r="C16" s="36"/>
      <c r="D16" s="31" t="s">
        <v>35</v>
      </c>
      <c r="E16" s="32">
        <v>395</v>
      </c>
      <c r="F16" s="33"/>
      <c r="G16" s="33">
        <v>107</v>
      </c>
      <c r="H16" s="34">
        <v>5</v>
      </c>
      <c r="I16" s="35">
        <f t="shared" si="1"/>
        <v>112.35000000000001</v>
      </c>
      <c r="J16" s="35">
        <f t="shared" si="2"/>
        <v>42265</v>
      </c>
      <c r="K16" s="35">
        <f t="shared" si="3"/>
        <v>44378.25</v>
      </c>
      <c r="L16" s="35"/>
      <c r="M16" s="35"/>
    </row>
    <row r="17" spans="1:13" ht="20.25" customHeight="1" x14ac:dyDescent="0.25">
      <c r="A17" s="44" t="s">
        <v>66</v>
      </c>
      <c r="B17" s="45" t="s">
        <v>42</v>
      </c>
      <c r="C17" s="36"/>
      <c r="D17" s="31" t="s">
        <v>35</v>
      </c>
      <c r="E17" s="32">
        <v>795</v>
      </c>
      <c r="F17" s="33"/>
      <c r="G17" s="33">
        <v>132</v>
      </c>
      <c r="H17" s="34">
        <v>5</v>
      </c>
      <c r="I17" s="35">
        <f t="shared" si="1"/>
        <v>138.6</v>
      </c>
      <c r="J17" s="35">
        <f t="shared" si="2"/>
        <v>104940</v>
      </c>
      <c r="K17" s="35">
        <f t="shared" si="3"/>
        <v>110187</v>
      </c>
      <c r="L17" s="35"/>
      <c r="M17" s="35"/>
    </row>
    <row r="18" spans="1:13" ht="20.25" customHeight="1" x14ac:dyDescent="0.25">
      <c r="A18" s="44" t="s">
        <v>67</v>
      </c>
      <c r="B18" s="45" t="s">
        <v>43</v>
      </c>
      <c r="C18" s="36"/>
      <c r="D18" s="31" t="s">
        <v>35</v>
      </c>
      <c r="E18" s="32">
        <v>1300</v>
      </c>
      <c r="F18" s="33"/>
      <c r="G18" s="33">
        <v>28</v>
      </c>
      <c r="H18" s="34">
        <v>5</v>
      </c>
      <c r="I18" s="35">
        <f t="shared" si="1"/>
        <v>29.400000000000002</v>
      </c>
      <c r="J18" s="35">
        <f t="shared" si="2"/>
        <v>36400</v>
      </c>
      <c r="K18" s="35">
        <f t="shared" si="3"/>
        <v>38220</v>
      </c>
      <c r="L18" s="35"/>
      <c r="M18" s="35"/>
    </row>
    <row r="19" spans="1:13" ht="20.25" customHeight="1" x14ac:dyDescent="0.25">
      <c r="A19" s="44" t="s">
        <v>68</v>
      </c>
      <c r="B19" s="45" t="s">
        <v>44</v>
      </c>
      <c r="C19" s="36"/>
      <c r="D19" s="31" t="s">
        <v>35</v>
      </c>
      <c r="E19" s="32">
        <v>79</v>
      </c>
      <c r="F19" s="33"/>
      <c r="G19" s="33">
        <v>75</v>
      </c>
      <c r="H19" s="34">
        <v>5</v>
      </c>
      <c r="I19" s="35">
        <f t="shared" ref="I19:I34" si="7">G19*1.05</f>
        <v>78.75</v>
      </c>
      <c r="J19" s="35">
        <f t="shared" ref="J19:J34" si="8">E19*G19</f>
        <v>5925</v>
      </c>
      <c r="K19" s="35">
        <f t="shared" ref="K19:K34" si="9">+J19*1.05</f>
        <v>6221.25</v>
      </c>
      <c r="L19" s="35"/>
      <c r="M19" s="35"/>
    </row>
    <row r="20" spans="1:13" ht="20.25" customHeight="1" x14ac:dyDescent="0.25">
      <c r="A20" s="44" t="s">
        <v>69</v>
      </c>
      <c r="B20" s="45" t="s">
        <v>45</v>
      </c>
      <c r="C20" s="36"/>
      <c r="D20" s="31" t="s">
        <v>35</v>
      </c>
      <c r="E20" s="32">
        <v>4</v>
      </c>
      <c r="F20" s="33"/>
      <c r="G20" s="33">
        <v>75</v>
      </c>
      <c r="H20" s="34">
        <v>5</v>
      </c>
      <c r="I20" s="35">
        <f t="shared" si="7"/>
        <v>78.75</v>
      </c>
      <c r="J20" s="35">
        <f t="shared" si="8"/>
        <v>300</v>
      </c>
      <c r="K20" s="35">
        <f t="shared" si="9"/>
        <v>315</v>
      </c>
      <c r="L20" s="35"/>
      <c r="M20" s="35"/>
    </row>
    <row r="21" spans="1:13" ht="20.25" customHeight="1" x14ac:dyDescent="0.25">
      <c r="A21" s="44" t="s">
        <v>70</v>
      </c>
      <c r="B21" s="45" t="s">
        <v>46</v>
      </c>
      <c r="C21" s="36"/>
      <c r="D21" s="31" t="s">
        <v>35</v>
      </c>
      <c r="E21" s="32">
        <v>10</v>
      </c>
      <c r="F21" s="33"/>
      <c r="G21" s="33">
        <v>275</v>
      </c>
      <c r="H21" s="34">
        <v>5</v>
      </c>
      <c r="I21" s="35">
        <f t="shared" si="7"/>
        <v>288.75</v>
      </c>
      <c r="J21" s="35">
        <f t="shared" si="8"/>
        <v>2750</v>
      </c>
      <c r="K21" s="35">
        <f t="shared" si="9"/>
        <v>2887.5</v>
      </c>
      <c r="L21" s="35"/>
      <c r="M21" s="35"/>
    </row>
    <row r="22" spans="1:13" ht="20.25" customHeight="1" x14ac:dyDescent="0.25">
      <c r="A22" s="44" t="s">
        <v>71</v>
      </c>
      <c r="B22" s="45" t="s">
        <v>47</v>
      </c>
      <c r="C22" s="36"/>
      <c r="D22" s="31" t="s">
        <v>35</v>
      </c>
      <c r="E22" s="32">
        <v>10</v>
      </c>
      <c r="F22" s="33"/>
      <c r="G22" s="33">
        <v>275</v>
      </c>
      <c r="H22" s="34">
        <v>5</v>
      </c>
      <c r="I22" s="35">
        <f t="shared" si="7"/>
        <v>288.75</v>
      </c>
      <c r="J22" s="35">
        <f t="shared" si="8"/>
        <v>2750</v>
      </c>
      <c r="K22" s="35">
        <f t="shared" si="9"/>
        <v>2887.5</v>
      </c>
      <c r="L22" s="35"/>
      <c r="M22" s="35"/>
    </row>
    <row r="23" spans="1:13" ht="20.25" customHeight="1" x14ac:dyDescent="0.25">
      <c r="A23" s="44" t="s">
        <v>113</v>
      </c>
      <c r="B23" s="45" t="s">
        <v>48</v>
      </c>
      <c r="C23" s="36"/>
      <c r="D23" s="31" t="s">
        <v>35</v>
      </c>
      <c r="E23" s="32">
        <v>12</v>
      </c>
      <c r="F23" s="33"/>
      <c r="G23" s="33">
        <v>110</v>
      </c>
      <c r="H23" s="34">
        <v>5</v>
      </c>
      <c r="I23" s="35">
        <f t="shared" si="7"/>
        <v>115.5</v>
      </c>
      <c r="J23" s="35">
        <f t="shared" si="8"/>
        <v>1320</v>
      </c>
      <c r="K23" s="35">
        <f t="shared" si="9"/>
        <v>1386</v>
      </c>
      <c r="L23" s="35"/>
      <c r="M23" s="35"/>
    </row>
    <row r="24" spans="1:13" ht="20.25" customHeight="1" x14ac:dyDescent="0.25">
      <c r="A24" s="44" t="s">
        <v>114</v>
      </c>
      <c r="B24" s="45" t="s">
        <v>49</v>
      </c>
      <c r="C24" s="36"/>
      <c r="D24" s="31" t="s">
        <v>35</v>
      </c>
      <c r="E24" s="32">
        <v>20</v>
      </c>
      <c r="F24" s="33"/>
      <c r="G24" s="33">
        <v>150</v>
      </c>
      <c r="H24" s="34">
        <v>5</v>
      </c>
      <c r="I24" s="35">
        <f t="shared" si="7"/>
        <v>157.5</v>
      </c>
      <c r="J24" s="35">
        <f t="shared" si="8"/>
        <v>3000</v>
      </c>
      <c r="K24" s="35">
        <f t="shared" si="9"/>
        <v>3150</v>
      </c>
      <c r="L24" s="35"/>
      <c r="M24" s="35"/>
    </row>
    <row r="25" spans="1:13" ht="20.25" customHeight="1" x14ac:dyDescent="0.25">
      <c r="A25" s="44" t="s">
        <v>115</v>
      </c>
      <c r="B25" s="45" t="s">
        <v>50</v>
      </c>
      <c r="C25" s="36"/>
      <c r="D25" s="31" t="s">
        <v>35</v>
      </c>
      <c r="E25" s="32">
        <v>12</v>
      </c>
      <c r="F25" s="33"/>
      <c r="G25" s="33">
        <v>85</v>
      </c>
      <c r="H25" s="34">
        <v>5</v>
      </c>
      <c r="I25" s="35">
        <f t="shared" si="7"/>
        <v>89.25</v>
      </c>
      <c r="J25" s="35">
        <f t="shared" si="8"/>
        <v>1020</v>
      </c>
      <c r="K25" s="35">
        <f t="shared" si="9"/>
        <v>1071</v>
      </c>
      <c r="L25" s="35"/>
      <c r="M25" s="35"/>
    </row>
    <row r="26" spans="1:13" ht="20.25" customHeight="1" x14ac:dyDescent="0.25">
      <c r="A26" s="44" t="s">
        <v>116</v>
      </c>
      <c r="B26" s="45" t="s">
        <v>51</v>
      </c>
      <c r="C26" s="36" t="s">
        <v>60</v>
      </c>
      <c r="D26" s="31" t="s">
        <v>35</v>
      </c>
      <c r="E26" s="32">
        <v>12</v>
      </c>
      <c r="F26" s="33"/>
      <c r="G26" s="33">
        <v>85</v>
      </c>
      <c r="H26" s="34">
        <v>5</v>
      </c>
      <c r="I26" s="35">
        <f t="shared" si="7"/>
        <v>89.25</v>
      </c>
      <c r="J26" s="35">
        <f t="shared" si="8"/>
        <v>1020</v>
      </c>
      <c r="K26" s="35">
        <f t="shared" si="9"/>
        <v>1071</v>
      </c>
      <c r="L26" s="35"/>
      <c r="M26" s="35"/>
    </row>
    <row r="27" spans="1:13" ht="20.25" customHeight="1" x14ac:dyDescent="0.25">
      <c r="A27" s="44" t="s">
        <v>117</v>
      </c>
      <c r="B27" s="45" t="s">
        <v>52</v>
      </c>
      <c r="C27" s="36" t="s">
        <v>61</v>
      </c>
      <c r="D27" s="31" t="s">
        <v>35</v>
      </c>
      <c r="E27" s="32">
        <v>12</v>
      </c>
      <c r="F27" s="33"/>
      <c r="G27" s="33">
        <v>115</v>
      </c>
      <c r="H27" s="34">
        <v>5</v>
      </c>
      <c r="I27" s="35">
        <f t="shared" si="7"/>
        <v>120.75</v>
      </c>
      <c r="J27" s="35">
        <f t="shared" si="8"/>
        <v>1380</v>
      </c>
      <c r="K27" s="35">
        <f t="shared" si="9"/>
        <v>1449</v>
      </c>
      <c r="L27" s="35"/>
      <c r="M27" s="35"/>
    </row>
    <row r="28" spans="1:13" ht="20.25" customHeight="1" x14ac:dyDescent="0.25">
      <c r="A28" s="44" t="s">
        <v>118</v>
      </c>
      <c r="B28" s="45" t="s">
        <v>53</v>
      </c>
      <c r="C28" s="36" t="s">
        <v>61</v>
      </c>
      <c r="D28" s="31" t="s">
        <v>35</v>
      </c>
      <c r="E28" s="32">
        <v>12</v>
      </c>
      <c r="F28" s="33"/>
      <c r="G28" s="33">
        <v>115</v>
      </c>
      <c r="H28" s="34">
        <v>5</v>
      </c>
      <c r="I28" s="35">
        <f t="shared" si="7"/>
        <v>120.75</v>
      </c>
      <c r="J28" s="35">
        <f t="shared" si="8"/>
        <v>1380</v>
      </c>
      <c r="K28" s="35">
        <f t="shared" si="9"/>
        <v>1449</v>
      </c>
      <c r="L28" s="35"/>
      <c r="M28" s="35"/>
    </row>
    <row r="29" spans="1:13" ht="20.25" customHeight="1" x14ac:dyDescent="0.25">
      <c r="A29" s="44" t="s">
        <v>119</v>
      </c>
      <c r="B29" s="45" t="s">
        <v>54</v>
      </c>
      <c r="C29" s="36" t="s">
        <v>62</v>
      </c>
      <c r="D29" s="31" t="s">
        <v>35</v>
      </c>
      <c r="E29" s="32">
        <v>4</v>
      </c>
      <c r="F29" s="33"/>
      <c r="G29" s="33">
        <v>160</v>
      </c>
      <c r="H29" s="34">
        <v>5</v>
      </c>
      <c r="I29" s="35">
        <f t="shared" si="7"/>
        <v>168</v>
      </c>
      <c r="J29" s="35">
        <f t="shared" si="8"/>
        <v>640</v>
      </c>
      <c r="K29" s="35">
        <f t="shared" si="9"/>
        <v>672</v>
      </c>
      <c r="L29" s="35"/>
      <c r="M29" s="35"/>
    </row>
    <row r="30" spans="1:13" ht="20.25" customHeight="1" x14ac:dyDescent="0.25">
      <c r="A30" s="44" t="s">
        <v>120</v>
      </c>
      <c r="B30" s="45" t="s">
        <v>55</v>
      </c>
      <c r="C30" s="36" t="s">
        <v>63</v>
      </c>
      <c r="D30" s="31" t="s">
        <v>35</v>
      </c>
      <c r="E30" s="32">
        <v>6</v>
      </c>
      <c r="F30" s="33"/>
      <c r="G30" s="33">
        <v>165</v>
      </c>
      <c r="H30" s="34">
        <v>5</v>
      </c>
      <c r="I30" s="35">
        <f t="shared" si="7"/>
        <v>173.25</v>
      </c>
      <c r="J30" s="35">
        <f t="shared" si="8"/>
        <v>990</v>
      </c>
      <c r="K30" s="35">
        <f t="shared" si="9"/>
        <v>1039.5</v>
      </c>
      <c r="L30" s="35"/>
      <c r="M30" s="35"/>
    </row>
    <row r="31" spans="1:13" ht="20.25" customHeight="1" x14ac:dyDescent="0.25">
      <c r="A31" s="44" t="s">
        <v>121</v>
      </c>
      <c r="B31" s="45" t="s">
        <v>56</v>
      </c>
      <c r="C31" s="36"/>
      <c r="D31" s="31" t="s">
        <v>35</v>
      </c>
      <c r="E31" s="32">
        <v>16</v>
      </c>
      <c r="F31" s="33"/>
      <c r="G31" s="33">
        <v>165</v>
      </c>
      <c r="H31" s="34">
        <v>5</v>
      </c>
      <c r="I31" s="35">
        <f t="shared" si="7"/>
        <v>173.25</v>
      </c>
      <c r="J31" s="35">
        <f t="shared" si="8"/>
        <v>2640</v>
      </c>
      <c r="K31" s="35">
        <f t="shared" si="9"/>
        <v>2772</v>
      </c>
      <c r="L31" s="35"/>
      <c r="M31" s="35"/>
    </row>
    <row r="32" spans="1:13" ht="20.25" customHeight="1" x14ac:dyDescent="0.25">
      <c r="A32" s="44" t="s">
        <v>122</v>
      </c>
      <c r="B32" s="45" t="s">
        <v>57</v>
      </c>
      <c r="C32" s="36"/>
      <c r="D32" s="31" t="s">
        <v>35</v>
      </c>
      <c r="E32" s="32">
        <v>16</v>
      </c>
      <c r="F32" s="33"/>
      <c r="G32" s="33">
        <v>165</v>
      </c>
      <c r="H32" s="34">
        <v>5</v>
      </c>
      <c r="I32" s="35">
        <f t="shared" si="7"/>
        <v>173.25</v>
      </c>
      <c r="J32" s="35">
        <f t="shared" si="8"/>
        <v>2640</v>
      </c>
      <c r="K32" s="35">
        <f t="shared" si="9"/>
        <v>2772</v>
      </c>
      <c r="L32" s="35"/>
      <c r="M32" s="35"/>
    </row>
    <row r="33" spans="1:13" ht="20.25" customHeight="1" x14ac:dyDescent="0.25">
      <c r="A33" s="44" t="s">
        <v>123</v>
      </c>
      <c r="B33" s="45" t="s">
        <v>58</v>
      </c>
      <c r="C33" s="36" t="s">
        <v>64</v>
      </c>
      <c r="D33" s="31" t="s">
        <v>35</v>
      </c>
      <c r="E33" s="32">
        <v>12</v>
      </c>
      <c r="F33" s="33"/>
      <c r="G33" s="33">
        <v>250</v>
      </c>
      <c r="H33" s="34">
        <v>5</v>
      </c>
      <c r="I33" s="35">
        <f t="shared" si="7"/>
        <v>262.5</v>
      </c>
      <c r="J33" s="35">
        <f t="shared" si="8"/>
        <v>3000</v>
      </c>
      <c r="K33" s="35">
        <f t="shared" si="9"/>
        <v>3150</v>
      </c>
      <c r="L33" s="35"/>
      <c r="M33" s="35"/>
    </row>
    <row r="34" spans="1:13" ht="20.25" customHeight="1" x14ac:dyDescent="0.25">
      <c r="A34" s="44" t="s">
        <v>124</v>
      </c>
      <c r="B34" s="45" t="s">
        <v>59</v>
      </c>
      <c r="C34" s="36" t="s">
        <v>63</v>
      </c>
      <c r="D34" s="31" t="s">
        <v>35</v>
      </c>
      <c r="E34" s="32">
        <v>24</v>
      </c>
      <c r="F34" s="33"/>
      <c r="G34" s="33">
        <v>165</v>
      </c>
      <c r="H34" s="34">
        <v>5</v>
      </c>
      <c r="I34" s="35">
        <f t="shared" si="7"/>
        <v>173.25</v>
      </c>
      <c r="J34" s="35">
        <f t="shared" si="8"/>
        <v>3960</v>
      </c>
      <c r="K34" s="35">
        <f t="shared" si="9"/>
        <v>4158</v>
      </c>
      <c r="L34" s="35"/>
      <c r="M34" s="35"/>
    </row>
    <row r="35" spans="1:13" ht="20.25" customHeight="1" x14ac:dyDescent="0.25">
      <c r="A35" s="22">
        <v>4</v>
      </c>
      <c r="B35" s="22" t="s">
        <v>81</v>
      </c>
      <c r="C35" s="22"/>
      <c r="D35" s="22"/>
      <c r="E35" s="22"/>
      <c r="F35" s="22"/>
      <c r="G35" s="22"/>
      <c r="H35" s="22"/>
      <c r="I35" s="22"/>
      <c r="J35" s="22"/>
      <c r="K35" s="22"/>
      <c r="L35" s="22" t="s">
        <v>134</v>
      </c>
      <c r="M35" s="22"/>
    </row>
    <row r="36" spans="1:13" ht="20.25" customHeight="1" x14ac:dyDescent="0.25">
      <c r="A36" s="44" t="s">
        <v>72</v>
      </c>
      <c r="B36" s="45" t="s">
        <v>74</v>
      </c>
      <c r="C36" s="36"/>
      <c r="D36" s="31" t="s">
        <v>35</v>
      </c>
      <c r="E36" s="32">
        <v>40</v>
      </c>
      <c r="F36" s="33"/>
      <c r="G36" s="33">
        <v>93</v>
      </c>
      <c r="H36" s="34">
        <v>5</v>
      </c>
      <c r="I36" s="35">
        <f t="shared" ref="I36:I42" si="10">G36*1.05</f>
        <v>97.65</v>
      </c>
      <c r="J36" s="35">
        <f t="shared" ref="J36:J42" si="11">E36*G36</f>
        <v>3720</v>
      </c>
      <c r="K36" s="35">
        <f t="shared" ref="K36:K42" si="12">+J36*1.05</f>
        <v>3906</v>
      </c>
      <c r="L36" s="35"/>
      <c r="M36" s="35"/>
    </row>
    <row r="37" spans="1:13" ht="20.25" customHeight="1" x14ac:dyDescent="0.25">
      <c r="A37" s="44" t="s">
        <v>73</v>
      </c>
      <c r="B37" s="45" t="s">
        <v>75</v>
      </c>
      <c r="C37" s="36"/>
      <c r="D37" s="31" t="s">
        <v>35</v>
      </c>
      <c r="E37" s="32">
        <v>8</v>
      </c>
      <c r="F37" s="33"/>
      <c r="G37" s="33">
        <v>170</v>
      </c>
      <c r="H37" s="34">
        <v>5</v>
      </c>
      <c r="I37" s="35">
        <f t="shared" si="10"/>
        <v>178.5</v>
      </c>
      <c r="J37" s="35">
        <f t="shared" si="11"/>
        <v>1360</v>
      </c>
      <c r="K37" s="35">
        <f t="shared" si="12"/>
        <v>1428</v>
      </c>
      <c r="L37" s="35"/>
      <c r="M37" s="35"/>
    </row>
    <row r="38" spans="1:13" ht="20.25" customHeight="1" x14ac:dyDescent="0.25">
      <c r="A38" s="44" t="s">
        <v>84</v>
      </c>
      <c r="B38" s="45" t="s">
        <v>76</v>
      </c>
      <c r="C38" s="36"/>
      <c r="D38" s="31" t="s">
        <v>35</v>
      </c>
      <c r="E38" s="32">
        <v>46</v>
      </c>
      <c r="F38" s="33"/>
      <c r="G38" s="33">
        <v>155</v>
      </c>
      <c r="H38" s="34">
        <v>5</v>
      </c>
      <c r="I38" s="35">
        <f t="shared" si="10"/>
        <v>162.75</v>
      </c>
      <c r="J38" s="35">
        <f t="shared" si="11"/>
        <v>7130</v>
      </c>
      <c r="K38" s="35">
        <f t="shared" si="12"/>
        <v>7486.5</v>
      </c>
      <c r="L38" s="35"/>
      <c r="M38" s="35"/>
    </row>
    <row r="39" spans="1:13" ht="20.25" customHeight="1" x14ac:dyDescent="0.25">
      <c r="A39" s="44" t="s">
        <v>85</v>
      </c>
      <c r="B39" s="45" t="s">
        <v>77</v>
      </c>
      <c r="C39" s="36"/>
      <c r="D39" s="31" t="s">
        <v>35</v>
      </c>
      <c r="E39" s="32">
        <v>46</v>
      </c>
      <c r="F39" s="33"/>
      <c r="G39" s="33">
        <v>50</v>
      </c>
      <c r="H39" s="34">
        <v>5</v>
      </c>
      <c r="I39" s="35">
        <f t="shared" si="10"/>
        <v>52.5</v>
      </c>
      <c r="J39" s="35">
        <f t="shared" si="11"/>
        <v>2300</v>
      </c>
      <c r="K39" s="35">
        <f t="shared" si="12"/>
        <v>2415</v>
      </c>
      <c r="L39" s="35"/>
      <c r="M39" s="35"/>
    </row>
    <row r="40" spans="1:13" ht="20.25" customHeight="1" x14ac:dyDescent="0.25">
      <c r="A40" s="44" t="s">
        <v>86</v>
      </c>
      <c r="B40" s="45" t="s">
        <v>78</v>
      </c>
      <c r="C40" s="36"/>
      <c r="D40" s="31" t="s">
        <v>35</v>
      </c>
      <c r="E40" s="32">
        <v>4</v>
      </c>
      <c r="F40" s="33"/>
      <c r="G40" s="33">
        <v>200</v>
      </c>
      <c r="H40" s="34">
        <v>5</v>
      </c>
      <c r="I40" s="35">
        <f t="shared" si="10"/>
        <v>210</v>
      </c>
      <c r="J40" s="35">
        <f t="shared" si="11"/>
        <v>800</v>
      </c>
      <c r="K40" s="35">
        <f t="shared" si="12"/>
        <v>840</v>
      </c>
      <c r="L40" s="35"/>
      <c r="M40" s="35"/>
    </row>
    <row r="41" spans="1:13" ht="20.25" customHeight="1" x14ac:dyDescent="0.25">
      <c r="A41" s="44" t="s">
        <v>87</v>
      </c>
      <c r="B41" s="45" t="s">
        <v>79</v>
      </c>
      <c r="C41" s="36" t="s">
        <v>82</v>
      </c>
      <c r="D41" s="31" t="s">
        <v>35</v>
      </c>
      <c r="E41" s="32">
        <v>4</v>
      </c>
      <c r="F41" s="33"/>
      <c r="G41" s="33">
        <v>0</v>
      </c>
      <c r="H41" s="34">
        <v>5</v>
      </c>
      <c r="I41" s="35">
        <f t="shared" si="10"/>
        <v>0</v>
      </c>
      <c r="J41" s="35">
        <f t="shared" si="11"/>
        <v>0</v>
      </c>
      <c r="K41" s="35">
        <f t="shared" si="12"/>
        <v>0</v>
      </c>
      <c r="L41" s="35"/>
      <c r="M41" s="35"/>
    </row>
    <row r="42" spans="1:13" ht="20.25" customHeight="1" x14ac:dyDescent="0.25">
      <c r="A42" s="44" t="s">
        <v>125</v>
      </c>
      <c r="B42" s="45" t="s">
        <v>80</v>
      </c>
      <c r="C42" s="36"/>
      <c r="D42" s="31" t="s">
        <v>35</v>
      </c>
      <c r="E42" s="32">
        <v>12</v>
      </c>
      <c r="F42" s="33"/>
      <c r="G42" s="33">
        <v>110</v>
      </c>
      <c r="H42" s="34">
        <v>5</v>
      </c>
      <c r="I42" s="35">
        <f t="shared" si="10"/>
        <v>115.5</v>
      </c>
      <c r="J42" s="35">
        <f t="shared" si="11"/>
        <v>1320</v>
      </c>
      <c r="K42" s="35">
        <f t="shared" si="12"/>
        <v>1386</v>
      </c>
      <c r="L42" s="35"/>
      <c r="M42" s="35"/>
    </row>
    <row r="43" spans="1:13" ht="20.25" customHeight="1" x14ac:dyDescent="0.25">
      <c r="A43" s="22">
        <v>5</v>
      </c>
      <c r="B43" s="22" t="s">
        <v>83</v>
      </c>
      <c r="C43" s="22"/>
      <c r="D43" s="22"/>
      <c r="E43" s="22"/>
      <c r="F43" s="22"/>
      <c r="G43" s="22"/>
      <c r="H43" s="22"/>
      <c r="I43" s="22"/>
      <c r="J43" s="22"/>
      <c r="K43" s="22"/>
      <c r="L43" s="22" t="s">
        <v>134</v>
      </c>
      <c r="M43" s="22"/>
    </row>
    <row r="44" spans="1:13" ht="20.25" customHeight="1" x14ac:dyDescent="0.25">
      <c r="A44" s="44" t="s">
        <v>96</v>
      </c>
      <c r="B44" s="45" t="s">
        <v>88</v>
      </c>
      <c r="C44" s="36"/>
      <c r="D44" s="31" t="s">
        <v>35</v>
      </c>
      <c r="E44" s="32">
        <v>80</v>
      </c>
      <c r="F44" s="33"/>
      <c r="G44" s="33">
        <v>205</v>
      </c>
      <c r="H44" s="34">
        <v>5</v>
      </c>
      <c r="I44" s="35">
        <f t="shared" ref="I44:I49" si="13">G44*1.05</f>
        <v>215.25</v>
      </c>
      <c r="J44" s="35">
        <f t="shared" ref="J44:J49" si="14">E44*G44</f>
        <v>16400</v>
      </c>
      <c r="K44" s="35">
        <f t="shared" ref="K44:K49" si="15">+J44*1.05</f>
        <v>17220</v>
      </c>
      <c r="L44" s="35"/>
      <c r="M44" s="35"/>
    </row>
    <row r="45" spans="1:13" ht="20.25" customHeight="1" x14ac:dyDescent="0.25">
      <c r="A45" s="44" t="s">
        <v>97</v>
      </c>
      <c r="B45" s="45" t="s">
        <v>89</v>
      </c>
      <c r="C45" s="36"/>
      <c r="D45" s="31" t="s">
        <v>35</v>
      </c>
      <c r="E45" s="32">
        <v>100</v>
      </c>
      <c r="F45" s="33"/>
      <c r="G45" s="33">
        <v>30</v>
      </c>
      <c r="H45" s="34">
        <v>5</v>
      </c>
      <c r="I45" s="35">
        <f t="shared" si="13"/>
        <v>31.5</v>
      </c>
      <c r="J45" s="35">
        <f t="shared" si="14"/>
        <v>3000</v>
      </c>
      <c r="K45" s="35">
        <f t="shared" si="15"/>
        <v>3150</v>
      </c>
      <c r="L45" s="35"/>
      <c r="M45" s="35"/>
    </row>
    <row r="46" spans="1:13" ht="20.25" customHeight="1" x14ac:dyDescent="0.25">
      <c r="A46" s="44" t="s">
        <v>98</v>
      </c>
      <c r="B46" s="45" t="s">
        <v>90</v>
      </c>
      <c r="C46" s="36"/>
      <c r="D46" s="31" t="s">
        <v>35</v>
      </c>
      <c r="E46" s="32">
        <v>40</v>
      </c>
      <c r="F46" s="33"/>
      <c r="G46" s="33">
        <v>65</v>
      </c>
      <c r="H46" s="34">
        <v>5</v>
      </c>
      <c r="I46" s="35">
        <f t="shared" si="13"/>
        <v>68.25</v>
      </c>
      <c r="J46" s="35">
        <f t="shared" si="14"/>
        <v>2600</v>
      </c>
      <c r="K46" s="35">
        <f t="shared" si="15"/>
        <v>2730</v>
      </c>
      <c r="L46" s="35"/>
      <c r="M46" s="35"/>
    </row>
    <row r="47" spans="1:13" ht="20.25" customHeight="1" x14ac:dyDescent="0.25">
      <c r="A47" s="44" t="s">
        <v>99</v>
      </c>
      <c r="B47" s="45" t="s">
        <v>91</v>
      </c>
      <c r="C47" s="36" t="s">
        <v>94</v>
      </c>
      <c r="D47" s="31" t="s">
        <v>35</v>
      </c>
      <c r="E47" s="32">
        <v>40</v>
      </c>
      <c r="F47" s="33"/>
      <c r="G47" s="33">
        <v>0</v>
      </c>
      <c r="H47" s="34">
        <v>5</v>
      </c>
      <c r="I47" s="35">
        <f t="shared" si="13"/>
        <v>0</v>
      </c>
      <c r="J47" s="35">
        <f t="shared" si="14"/>
        <v>0</v>
      </c>
      <c r="K47" s="35">
        <f t="shared" si="15"/>
        <v>0</v>
      </c>
      <c r="L47" s="35"/>
      <c r="M47" s="35"/>
    </row>
    <row r="48" spans="1:13" ht="20.25" customHeight="1" x14ac:dyDescent="0.25">
      <c r="A48" s="44" t="s">
        <v>100</v>
      </c>
      <c r="B48" s="45" t="s">
        <v>92</v>
      </c>
      <c r="C48" s="36"/>
      <c r="D48" s="31" t="s">
        <v>35</v>
      </c>
      <c r="E48" s="32">
        <v>20</v>
      </c>
      <c r="F48" s="33"/>
      <c r="G48" s="33">
        <v>50</v>
      </c>
      <c r="H48" s="34">
        <v>5</v>
      </c>
      <c r="I48" s="35">
        <f t="shared" si="13"/>
        <v>52.5</v>
      </c>
      <c r="J48" s="35">
        <f t="shared" si="14"/>
        <v>1000</v>
      </c>
      <c r="K48" s="35">
        <f t="shared" si="15"/>
        <v>1050</v>
      </c>
      <c r="L48" s="35"/>
      <c r="M48" s="35"/>
    </row>
    <row r="49" spans="1:13" ht="20.25" customHeight="1" x14ac:dyDescent="0.25">
      <c r="A49" s="44" t="s">
        <v>101</v>
      </c>
      <c r="B49" s="45" t="s">
        <v>93</v>
      </c>
      <c r="C49" s="36"/>
      <c r="D49" s="31" t="s">
        <v>35</v>
      </c>
      <c r="E49" s="32">
        <v>20</v>
      </c>
      <c r="F49" s="33"/>
      <c r="G49" s="33">
        <v>130</v>
      </c>
      <c r="H49" s="34">
        <v>5</v>
      </c>
      <c r="I49" s="35">
        <f t="shared" si="13"/>
        <v>136.5</v>
      </c>
      <c r="J49" s="35">
        <f t="shared" si="14"/>
        <v>2600</v>
      </c>
      <c r="K49" s="35">
        <f t="shared" si="15"/>
        <v>2730</v>
      </c>
      <c r="L49" s="35"/>
      <c r="M49" s="35"/>
    </row>
    <row r="50" spans="1:13" ht="20.25" customHeight="1" x14ac:dyDescent="0.25">
      <c r="A50" s="22">
        <v>6</v>
      </c>
      <c r="B50" s="22" t="s">
        <v>95</v>
      </c>
      <c r="C50" s="22"/>
      <c r="D50" s="22"/>
      <c r="E50" s="22"/>
      <c r="F50" s="22"/>
      <c r="G50" s="22"/>
      <c r="H50" s="22"/>
      <c r="I50" s="22"/>
      <c r="J50" s="22"/>
      <c r="K50" s="22"/>
      <c r="L50" s="22" t="s">
        <v>134</v>
      </c>
      <c r="M50" s="22"/>
    </row>
    <row r="51" spans="1:13" ht="20.25" customHeight="1" x14ac:dyDescent="0.25">
      <c r="A51" s="44" t="s">
        <v>126</v>
      </c>
      <c r="B51" s="45" t="s">
        <v>102</v>
      </c>
      <c r="C51" s="36"/>
      <c r="D51" s="31" t="s">
        <v>35</v>
      </c>
      <c r="E51" s="32">
        <v>20</v>
      </c>
      <c r="F51" s="33"/>
      <c r="G51" s="33">
        <v>180</v>
      </c>
      <c r="H51" s="34">
        <v>5</v>
      </c>
      <c r="I51" s="35">
        <f t="shared" ref="I51:I58" si="16">G51*1.05</f>
        <v>189</v>
      </c>
      <c r="J51" s="35">
        <f t="shared" ref="J51:J58" si="17">E51*G51</f>
        <v>3600</v>
      </c>
      <c r="K51" s="35">
        <f t="shared" ref="K51:K58" si="18">+J51*1.05</f>
        <v>3780</v>
      </c>
      <c r="L51" s="35"/>
      <c r="M51" s="35"/>
    </row>
    <row r="52" spans="1:13" ht="20.25" customHeight="1" x14ac:dyDescent="0.25">
      <c r="A52" s="44" t="s">
        <v>127</v>
      </c>
      <c r="B52" s="45" t="s">
        <v>103</v>
      </c>
      <c r="C52" s="36"/>
      <c r="D52" s="31" t="s">
        <v>35</v>
      </c>
      <c r="E52" s="32">
        <v>390</v>
      </c>
      <c r="F52" s="33"/>
      <c r="G52" s="33">
        <v>180</v>
      </c>
      <c r="H52" s="34">
        <v>5</v>
      </c>
      <c r="I52" s="35">
        <f t="shared" si="16"/>
        <v>189</v>
      </c>
      <c r="J52" s="35">
        <f t="shared" si="17"/>
        <v>70200</v>
      </c>
      <c r="K52" s="35">
        <f t="shared" si="18"/>
        <v>73710</v>
      </c>
      <c r="L52" s="35"/>
      <c r="M52" s="35"/>
    </row>
    <row r="53" spans="1:13" ht="20.25" customHeight="1" x14ac:dyDescent="0.25">
      <c r="A53" s="44" t="s">
        <v>128</v>
      </c>
      <c r="B53" s="45" t="s">
        <v>104</v>
      </c>
      <c r="C53" s="36" t="s">
        <v>108</v>
      </c>
      <c r="D53" s="31" t="s">
        <v>35</v>
      </c>
      <c r="E53" s="32">
        <v>40</v>
      </c>
      <c r="F53" s="33"/>
      <c r="G53" s="33">
        <v>50</v>
      </c>
      <c r="H53" s="34">
        <v>5</v>
      </c>
      <c r="I53" s="35">
        <f t="shared" si="16"/>
        <v>52.5</v>
      </c>
      <c r="J53" s="35">
        <f t="shared" si="17"/>
        <v>2000</v>
      </c>
      <c r="K53" s="35">
        <f t="shared" si="18"/>
        <v>2100</v>
      </c>
      <c r="L53" s="35"/>
      <c r="M53" s="35"/>
    </row>
    <row r="54" spans="1:13" ht="20.25" customHeight="1" x14ac:dyDescent="0.25">
      <c r="A54" s="44" t="s">
        <v>129</v>
      </c>
      <c r="B54" s="45" t="s">
        <v>105</v>
      </c>
      <c r="C54" s="36"/>
      <c r="D54" s="31" t="s">
        <v>35</v>
      </c>
      <c r="E54" s="32">
        <v>8</v>
      </c>
      <c r="F54" s="33"/>
      <c r="G54" s="33">
        <v>520</v>
      </c>
      <c r="H54" s="34">
        <v>5</v>
      </c>
      <c r="I54" s="35">
        <f t="shared" si="16"/>
        <v>546</v>
      </c>
      <c r="J54" s="35">
        <f t="shared" si="17"/>
        <v>4160</v>
      </c>
      <c r="K54" s="35">
        <f t="shared" si="18"/>
        <v>4368</v>
      </c>
      <c r="L54" s="35"/>
      <c r="M54" s="35"/>
    </row>
    <row r="55" spans="1:13" ht="20.25" customHeight="1" x14ac:dyDescent="0.25">
      <c r="A55" s="44" t="s">
        <v>130</v>
      </c>
      <c r="B55" s="45" t="s">
        <v>106</v>
      </c>
      <c r="C55" s="36"/>
      <c r="D55" s="31" t="s">
        <v>35</v>
      </c>
      <c r="E55" s="32">
        <v>31</v>
      </c>
      <c r="F55" s="33"/>
      <c r="G55" s="33">
        <v>70</v>
      </c>
      <c r="H55" s="34">
        <v>5</v>
      </c>
      <c r="I55" s="35">
        <f t="shared" si="16"/>
        <v>73.5</v>
      </c>
      <c r="J55" s="35">
        <f t="shared" si="17"/>
        <v>2170</v>
      </c>
      <c r="K55" s="35">
        <f t="shared" si="18"/>
        <v>2278.5</v>
      </c>
      <c r="L55" s="35"/>
      <c r="M55" s="35"/>
    </row>
    <row r="56" spans="1:13" ht="20.25" customHeight="1" x14ac:dyDescent="0.25">
      <c r="A56" s="44" t="s">
        <v>131</v>
      </c>
      <c r="B56" s="45" t="s">
        <v>43</v>
      </c>
      <c r="C56" s="36"/>
      <c r="D56" s="31" t="s">
        <v>35</v>
      </c>
      <c r="E56" s="32">
        <v>440</v>
      </c>
      <c r="F56" s="33"/>
      <c r="G56" s="33">
        <v>35</v>
      </c>
      <c r="H56" s="34">
        <v>5</v>
      </c>
      <c r="I56" s="35">
        <f t="shared" si="16"/>
        <v>36.75</v>
      </c>
      <c r="J56" s="35">
        <f t="shared" si="17"/>
        <v>15400</v>
      </c>
      <c r="K56" s="35">
        <f t="shared" si="18"/>
        <v>16170</v>
      </c>
      <c r="L56" s="35"/>
      <c r="M56" s="35"/>
    </row>
    <row r="57" spans="1:13" ht="20.25" customHeight="1" x14ac:dyDescent="0.25">
      <c r="A57" s="44" t="s">
        <v>132</v>
      </c>
      <c r="B57" s="45" t="s">
        <v>107</v>
      </c>
      <c r="C57" s="36"/>
      <c r="D57" s="31" t="s">
        <v>35</v>
      </c>
      <c r="E57" s="32">
        <v>4</v>
      </c>
      <c r="F57" s="33"/>
      <c r="G57" s="33">
        <v>520</v>
      </c>
      <c r="H57" s="34">
        <v>5</v>
      </c>
      <c r="I57" s="35">
        <f t="shared" si="16"/>
        <v>546</v>
      </c>
      <c r="J57" s="35">
        <f t="shared" si="17"/>
        <v>2080</v>
      </c>
      <c r="K57" s="35">
        <f t="shared" si="18"/>
        <v>2184</v>
      </c>
      <c r="L57" s="35"/>
      <c r="M57" s="35"/>
    </row>
    <row r="58" spans="1:13" ht="20.25" customHeight="1" x14ac:dyDescent="0.25">
      <c r="A58" s="44" t="s">
        <v>133</v>
      </c>
      <c r="B58" s="45" t="s">
        <v>110</v>
      </c>
      <c r="C58" s="36" t="s">
        <v>109</v>
      </c>
      <c r="D58" s="31" t="s">
        <v>35</v>
      </c>
      <c r="E58" s="32">
        <v>8</v>
      </c>
      <c r="F58" s="33"/>
      <c r="G58" s="33">
        <v>280</v>
      </c>
      <c r="H58" s="34">
        <v>5</v>
      </c>
      <c r="I58" s="35">
        <f t="shared" si="16"/>
        <v>294</v>
      </c>
      <c r="J58" s="35">
        <f t="shared" si="17"/>
        <v>2240</v>
      </c>
      <c r="K58" s="35">
        <f t="shared" si="18"/>
        <v>2352</v>
      </c>
      <c r="L58" s="35"/>
      <c r="M58" s="35"/>
    </row>
    <row r="59" spans="1:13" ht="15" customHeight="1" x14ac:dyDescent="0.25">
      <c r="A59" s="47"/>
      <c r="B59" s="47"/>
      <c r="C59" s="47"/>
      <c r="D59" s="47"/>
      <c r="E59" s="48">
        <f>SUM(E6:E58)</f>
        <v>4828</v>
      </c>
      <c r="F59" s="47"/>
      <c r="G59" s="47"/>
      <c r="H59" s="47"/>
      <c r="I59" s="20" t="s">
        <v>111</v>
      </c>
      <c r="J59" s="49">
        <f>SUM(J6:J58)</f>
        <v>850000</v>
      </c>
      <c r="K59" s="49">
        <f>SUM(K6:K58)</f>
        <v>892500</v>
      </c>
    </row>
    <row r="61" spans="1:13" x14ac:dyDescent="0.25">
      <c r="H61" s="38"/>
      <c r="I61" s="39"/>
      <c r="K61" s="12"/>
    </row>
    <row r="62" spans="1:13" x14ac:dyDescent="0.25">
      <c r="H62" s="40"/>
      <c r="I62" s="39"/>
      <c r="K62" s="12"/>
    </row>
    <row r="63" spans="1:13" x14ac:dyDescent="0.25">
      <c r="H63" s="41"/>
      <c r="I63" s="42"/>
      <c r="J63" s="43"/>
    </row>
    <row r="64" spans="1:13" x14ac:dyDescent="0.25">
      <c r="H64" s="2"/>
      <c r="I64" s="1"/>
    </row>
    <row r="65" spans="10:10" x14ac:dyDescent="0.25">
      <c r="J65" s="11"/>
    </row>
  </sheetData>
  <autoFilter ref="A4:K59" xr:uid="{00000000-0001-0000-1600-000000000000}"/>
  <mergeCells count="1">
    <mergeCell ref="A2:M2"/>
  </mergeCells>
  <phoneticPr fontId="13" type="noConversion"/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9824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Dalė Vėžauskienė</dc:creator>
  <cp:lastModifiedBy>Dalė Vėžauskienė</cp:lastModifiedBy>
  <dcterms:created xsi:type="dcterms:W3CDTF">2025-01-30T12:17:05Z</dcterms:created>
  <dcterms:modified xsi:type="dcterms:W3CDTF">2025-02-13T08:11:57Z</dcterms:modified>
</cp:coreProperties>
</file>