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a.baltrusaite\Desktop\TP\Lęšiai\"/>
    </mc:Choice>
  </mc:AlternateContent>
  <xr:revisionPtr revIDLastSave="0" documentId="13_ncr:1_{87CFFB13-E5C7-4E08-8672-39E778E32DDD}" xr6:coauthVersionLast="47" xr6:coauthVersionMax="47" xr10:uidLastSave="{00000000-0000-0000-0000-000000000000}"/>
  <bookViews>
    <workbookView xWindow="-108" yWindow="-108" windowWidth="23256" windowHeight="1245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7" i="1" l="1"/>
  <c r="G156" i="1"/>
  <c r="F154" i="1"/>
  <c r="F156" i="1" s="1"/>
  <c r="F157" i="1" s="1"/>
  <c r="F158" i="1" s="1"/>
  <c r="G144" i="1"/>
  <c r="F141" i="1"/>
  <c r="G143" i="1" s="1"/>
  <c r="G131" i="1"/>
  <c r="F128" i="1"/>
  <c r="G130" i="1" s="1"/>
  <c r="G118" i="1"/>
  <c r="F115" i="1"/>
  <c r="G117" i="1" s="1"/>
  <c r="G105" i="1"/>
  <c r="F102" i="1"/>
  <c r="G104" i="1" s="1"/>
  <c r="G92" i="1"/>
  <c r="F89" i="1"/>
  <c r="G91" i="1" s="1"/>
  <c r="G79" i="1"/>
  <c r="F76" i="1"/>
  <c r="G78" i="1" s="1"/>
  <c r="G66" i="1"/>
  <c r="F63" i="1"/>
  <c r="G65" i="1" s="1"/>
  <c r="G53" i="1"/>
  <c r="F50" i="1"/>
  <c r="G52" i="1" s="1"/>
  <c r="G40" i="1"/>
  <c r="F37" i="1"/>
  <c r="G39" i="1" s="1"/>
  <c r="G21" i="1"/>
  <c r="F65" i="1" l="1"/>
  <c r="F66" i="1" s="1"/>
  <c r="F67" i="1" s="1"/>
  <c r="F91" i="1"/>
  <c r="F92" i="1" s="1"/>
  <c r="F93" i="1" s="1"/>
  <c r="F117" i="1"/>
  <c r="F118" i="1" s="1"/>
  <c r="F119" i="1" s="1"/>
  <c r="F143" i="1"/>
  <c r="F144" i="1" s="1"/>
  <c r="F145" i="1" s="1"/>
  <c r="F39" i="1"/>
  <c r="F40" i="1" s="1"/>
  <c r="F41" i="1" s="1"/>
  <c r="F52" i="1"/>
  <c r="F53" i="1" s="1"/>
  <c r="F54" i="1" s="1"/>
  <c r="F78" i="1"/>
  <c r="F79" i="1" s="1"/>
  <c r="F80" i="1" s="1"/>
  <c r="F104" i="1"/>
  <c r="F105" i="1" s="1"/>
  <c r="F106" i="1" s="1"/>
  <c r="F130" i="1"/>
  <c r="F131" i="1" s="1"/>
  <c r="F132" i="1" s="1"/>
</calcChain>
</file>

<file path=xl/sharedStrings.xml><?xml version="1.0" encoding="utf-8"?>
<sst xmlns="http://schemas.openxmlformats.org/spreadsheetml/2006/main" count="273" uniqueCount="131">
  <si>
    <t>PIRKIMO SĄLYGŲ PRIEDAS "PASIŪLYMO FORMA"</t>
  </si>
  <si>
    <t>INTRAOKULINIAI LĘŠIUKAI</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</si>
  <si>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</si>
  <si>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</si>
  <si>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</si>
  <si>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</si>
  <si>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</si>
  <si>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</si>
  <si>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</si>
  <si>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</si>
  <si>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</si>
  <si>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</si>
  <si>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</si>
  <si>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</si>
  <si>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</si>
  <si>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</si>
  <si>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</si>
  <si>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</si>
  <si>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</si>
  <si>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</si>
  <si>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</si>
  <si>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</si>
  <si>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</si>
  <si>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</si>
  <si>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</si>
  <si>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</si>
  <si>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</si>
  <si>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PRIEKINĖS KAMEROS NESULANKSTOMI INTRAOKULINIAI LĘŠIUKAI</t>
  </si>
  <si>
    <t>Tiekėjo pasiūlymas:</t>
  </si>
  <si>
    <t>Nr.</t>
  </si>
  <si>
    <t>Pavadinimas</t>
  </si>
  <si>
    <t>Kiekis</t>
  </si>
  <si>
    <t>Mato vienetas</t>
  </si>
  <si>
    <t>Įkainis be PVM, Eur</t>
  </si>
  <si>
    <t>Suma be PVM, Eur</t>
  </si>
  <si>
    <t>Siūlomos prekės tikslūs parametrai ir parametrą pagrindžiančio dokumento puslapis</t>
  </si>
  <si>
    <t>1.</t>
  </si>
  <si>
    <t>Priekinės kameros nesulankstomi intraokuliniai lęšiukai</t>
  </si>
  <si>
    <t>1.1.</t>
  </si>
  <si>
    <t>vnt.</t>
  </si>
  <si>
    <t>1.1.1.</t>
  </si>
  <si>
    <t>Medžiaga – polimetilmetakrilatas ar jo dariniai; Ilgis – 12,50 mm Optinės dalies diametras – 5,5 mm arba 6,0 mm; Laužiamoji galia – nuo + 10 iki + 25 dioptrijų; Fiksuojanti akyje 4 taškuose (Kelman tipo „kvadrifleks“); Be rotacinių skylučių optinėje dalyje.</t>
  </si>
  <si>
    <t>Suma be PVM</t>
  </si>
  <si>
    <t>Taikomas PVM dydis (%)</t>
  </si>
  <si>
    <t>PVM suma</t>
  </si>
  <si>
    <t>Suma su PVM</t>
  </si>
  <si>
    <t>2. DALIS</t>
  </si>
  <si>
    <t>2.</t>
  </si>
  <si>
    <t>2.1.</t>
  </si>
  <si>
    <t>2.1.1.</t>
  </si>
  <si>
    <t>Medžiaga – polimetilmetakrilatas ar jo dariniai; Ilgis – 12,75 mm arba 13,00 mm; Optinės dalies diametras – 5,5 mm arba 6,0 mm; Laužiamoji galia – nuo + 10 iki + 25 dioptrijų; Fiksuojanti akyje 4 taškuose (Kelman tipo „kvadrifleks“); Be rotacinių skylučių optinėje dalyje.</t>
  </si>
  <si>
    <t>3. DALIS</t>
  </si>
  <si>
    <t>KAPSULĖS TEMPIMO ŽIEDAI 12MM</t>
  </si>
  <si>
    <t>3.</t>
  </si>
  <si>
    <t>Kapsulės tempimo žiedai 12mm</t>
  </si>
  <si>
    <t>3.1.</t>
  </si>
  <si>
    <t>3.1.1.</t>
  </si>
  <si>
    <t>Medžiaga – polimetilmetakrilatas ar jo dariniai; Skersmuo – 12,0 mm, su angutėmis galuose; Žiedas teikiamas sausas, etileno oksidu sterilizuotoje pakuotėje.</t>
  </si>
  <si>
    <t>4. DALIS</t>
  </si>
  <si>
    <t>KAPSULĖS TEMPIMO ŽIEDAI 13MM</t>
  </si>
  <si>
    <t>4.</t>
  </si>
  <si>
    <t>Kapsulės tempimo žiedai 13mm</t>
  </si>
  <si>
    <t>4.1.</t>
  </si>
  <si>
    <t>4.1.1.</t>
  </si>
  <si>
    <t>Medžiaga – polimetilmetakrilatas ar jo dariniai; Skersmuo – 13,0 mm, su angutėmis galuose; Žiedas teikiamas sausas, etileno oksidu sterilizuotoje pakuotėje.</t>
  </si>
  <si>
    <t>5. DALIS</t>
  </si>
  <si>
    <t>UŽPAKALINĖS KAMEROS SULANKSTOMI HIDROFILINIAI INTRAOKULINIAI LĘŠIUKAI SU KASETĖMIS IMPLANTAVIMUI (ANGL. CARTRIDGE)</t>
  </si>
  <si>
    <t>5.</t>
  </si>
  <si>
    <t>Užpakalinės kameros sulankstomi hidrofiliniai intraokuliniai lęšiukai su kasetėmis implantavimui (angl. Cartridge)</t>
  </si>
  <si>
    <t>5.1.</t>
  </si>
  <si>
    <t>5.1.1.</t>
  </si>
  <si>
    <t>Medžiaga – hidrofilinis akrilatas arba lygiavertė medžiaga, su UV spindulių apsauga; Ilgis – 12,5 arba 13,0 mm; Optinės dalies diametras - 6,0 mm; Optika - asferinė; Optikos kraštas – status; Optinės dalies forma – abipus išgaubta Refrakcijos indeksas – 1,44-1,56; Laužiamoji galia – nuo 6 iki + 30 dioptrijų. Nuo 6 iki +9.0 D žingsnis kas 0,5 D arba kas 1.00 D. nuo + 10.0 iki +30 D žingsnis kas 0,5 D; Atraminių elementų forma – „J“ arba „C“ arba jų modifikacijos; Atraminių elementų kampas 0-100; Konstrukcija – monolitiniai; Be rotacinių skylučių optinėje dalyje. Konkursą laimėjęs tiekėjas privalės nemokamai pristatyti į perkančiąją organizaciją vienkartinio arba daugkartinio naudojimo injektorius, pagal perkančiosios organizacijos poreikį.</t>
  </si>
  <si>
    <t>6. DALIS</t>
  </si>
  <si>
    <t>UŽPAKALINĖS KAMEROS SULANKSTOMI VIENOS DALIES ASFERINIAI PAGILINTO ŽIDINIO INTRAOKULINIAI LĘŠIAI SUPAKUOTI Į VIENKARTINĮ INJEKTORIŲ (PRELOADED)</t>
  </si>
  <si>
    <t>6.</t>
  </si>
  <si>
    <t>Užpakalinės kameros sulankstomi vienos dalies asferiniai pagilinto židinio intraokuliniai lęšiai supakuoti į vienkartinį injektorių (preloaded)</t>
  </si>
  <si>
    <t>6.1.</t>
  </si>
  <si>
    <t>6.1.1.</t>
  </si>
  <si>
    <t>Medžiaga: minkštas sulankstomas hidrofobinis akrilatas su UV spindulių filtru, turintis chromoforą, mažinantį mėlynosios šviesos spindulių pralaidumą, vandens kiekis medžiagoje &lt;1%, arba lygiavertė medžiaga. Ilgis : 13,00 mm Optinės dalies diametras: 6,0 mm Optikos kraštas – stataus kampo, pašiurkštintas. Optinės dalies savybės: asferinė optika, abipusiai išgaubta. Centrinė lęšio optinė dalis modifikuotos laužiamosios gebos, sukuria pagilintą optinį židinį ir pagerina regos aštrumą vidutiniu atstumu.  Laužiamoji galia: +6D iki +30D, žingsnis kas 0,5D. Refrakcijos indeksas: 1,54 – 1,55. Atraminių elementų forma – modifikuota „C“, paviršius pašiurkštintas. Atraminių elementų jungimosi su optine dalimi kampas 0°. Konstrukcija – vienos dalies. Be rotacinių skylučių optinėje dalyje. Lęšio pateikimo sąlygos – lęšis tiekiamas sterilioje pakuotėje, sausas, vienkartiniame injektoriuje, sterilizuotas etilo oksidu. Lęšis implantuojamas sukant ar stumiant injektoriaus rankenėlę, pagal chirurgo pasirinktą operacinę techniką ar klinikinę sitaciją. Injektoriaus galiukas turi apsaugą, leidžiančią kontroliuoti ir pasirinkti įvedimo į priekinę kamerą gylį. Tiekėjai, siūlantys intraokulinius lęšius, privalo pateikti bent vieną Thomson Reuters Web of Science (ISI Web of Knowledge) indeksą turinčių leidinių mokslinių publikacijų kopiją apie pirkimui siūlomų intraokulinių lęšių geras funkcines savybes ir/ ar pooperacinius rezultatus.</t>
  </si>
  <si>
    <t>7. DALIS</t>
  </si>
  <si>
    <t>UŽPAKALINĖS KAMEROS SULANKSTOMI VIENOS DALIES ASFERINIAI INTRAOKULINIAI LĘŠIAI SUPAKUOTI Į VIENKARTINĮ INJEKTORIŲ (PRELOADED), SU MĖLYNOS ŠVIESOS FILTRU.</t>
  </si>
  <si>
    <t>7.</t>
  </si>
  <si>
    <t>Užpakalinės kameros sulankstomi vienos dalies asferiniai intraokuliniai lęšiai supakuoti į vienkartinį injektorių (preloaded), su mėlynos šviesos filtru.</t>
  </si>
  <si>
    <t>7.1.</t>
  </si>
  <si>
    <t>7.1.1.</t>
  </si>
  <si>
    <t>Medžiaga: minkštas sulankstomas hidrofobinis akrilatas su UV spindulių ir mėlynos šviesos filtru (turintis chromoforą, mažinantį mėlynosios šviesos spindulių pralaidumą) arba lygiavertė medžiaga. Ilgis: 13,00 mm. Optinės dalies diametras: 6,0 mm. Optikos kraštas – stataus kampo, pašiurkštintas. Optinės dalies išgaubtumas: asferinė optika, dalinai koreguojanti teigiamas sferines aberacijas. Laužiamoji galia: +6D iki +30D, žingsnis kas 0,5D. Refrakcijos indeksas: 1,54 – 1,55. Atraminių elementų forma – modifikuota „C“, paviršius pašiurkštintas. Atraminių elementų jungimosi su optine dalimi kampas 0°. Konstrukcija – vienos dalies. Intraokuliniai lęšiai turi būti be rotacinių skylučių optinėje dalyje. Lęšio pateikimo sąlygos – lęšis tiekiamas sterilioje pakuotėje, sausas, vienkartiniame injektoriuje, sterilizuotas etilo oksidu. Lęšis implantuojamas sukant injektoriaus rankenėlę. Tiekėjai, siūlantys intraokulinius lęšius, privalo pateikti bent vieną Thomson Reuters Web of Science (ISI Web of Knowledge) indeksą turinčių leidinių mokslinių publikacijų kopiją apie pirkimui siūlomų intraokulinių lęšių geras funkcines savybes ir/ ar pooperacinius rezultatus.</t>
  </si>
  <si>
    <t>8. DALIS</t>
  </si>
  <si>
    <t>UŽPAKALINĖS KAMEROS SULANKSTOMI INTRAOKULINIAI LĘŠIUKAI SU KASETĖMIS IMPLANTAVIMUI (ANG. CARTRIDGE)</t>
  </si>
  <si>
    <t>8.</t>
  </si>
  <si>
    <t>Užpakalinės kameros sulankstomi intraokuliniai lęšiukai su kasetėmis implantavimui (ang. Cartridge)</t>
  </si>
  <si>
    <t>8.1.</t>
  </si>
  <si>
    <t>8.1.1.</t>
  </si>
  <si>
    <t>Medžiaga: hidruotas iki pusiausvyros būsenos fiziologiniu druskų tirpalu hidrofobinis akrilatas su UV spindulių filtru, bespalvis arba lygiavertė medžiaga. Vandens kiekis medžiagoje ne daugiau 5%. Ilgis: 12,5 mm. Optinės dalies diametras: 6,0 mm. Optikos kraštas – status. Optinės dalies išgaubtumas – asferinis. Optinės dalies forma - abipusiai išgaubta. Refrakcijos indeksas: 1,52 - 1,54. Laužiamoji galia: nuo 0,0 iki +34,00 dioptrijų. Žingsnis nuo 0,0 iki +10,0 D ir nuo +30 iki +34 D kas 0,5 D arba kas 1,0 D, nuo +10 iki +30 D kas 0,5 D. Atraminių elementų forma – „J“, „C“ arba „L“. Atraminių elementų jungimosi su optine dalimi kampas 0°. Konstrukcija – vienos dalies. Intraokuliniai lęšiai turi būti be rotacinių skylučių optinėje dalyje. Konkursą laimėjęs tiekėjas privalės nemokamai pristatyti į perkančiąją organizaciją vienkartinio arba daugkartinio naudojimo injektorius, pagal perkančiosios organizacijos poreikį. Tiekėjai, siūlantys intraokulinius lęšius, privalo pateikti bent vieną Thomson Reuters Web of Science (ISI Web of Knowledge) indeksą turinčių leidinių mokslinių publikacijų kopiją apie pirkimui siūlomų intraokulinių lęšių geras funkcines savybes ir/ ar pooperacinius rezultatus.</t>
  </si>
  <si>
    <t>9. DALIS</t>
  </si>
  <si>
    <t>UŽPAKALINĖS KAMEROS SULANKSTOMI VIENOS DALIES ASFERINIAI TORINIAI INTRAOKULINIAI LĘŠIAI SUPAKUOTI Į VIENKARTINĮ INJEKTORIŲ (PRELOADED)</t>
  </si>
  <si>
    <t>9.</t>
  </si>
  <si>
    <t>Užpakalinės kameros sulankstomi vienos dalies asferiniai toriniai intraokuliniai lęšiai supakuoti į vienkartinį injektorių (preloaded)</t>
  </si>
  <si>
    <t>9.1.</t>
  </si>
  <si>
    <t>9.1.1.</t>
  </si>
  <si>
    <t>Medžiaga: minkštas sulankstomas hidrofobinis akrilatas su UV spindulių ir mėlynos šviesos filtru (turintis chromoforą, mažinantį mėlynosios šviesos spindulių pralaidumą) arba lygiavertė medžiaga. Vandens kiekis medžiagoje &lt;1% Ilgis: 13,00 mm Optinės dalies diametras: 6,0 mm. Optikos kraštas – stataus kampo, pašiurkštintas. Optinės dalies savybės: asferinė optika su toriniu elementu, abipusiai išgaubta. Laužiamoji galia: +10D iki +30D, žingsnis kas 0,5D. Tiekėjai, siūlantys intraokulinius lęšius, privalo pateikti bent vieną Thomson Reuters Web of Science (ISI Web of Knowledge) indeksą turinčių leidinių mokslinių publikacijų kopiją apie pirkimui siūlomų intraokulinių lęšių geras funkcines savybes ir/ ar pooperacinius rezultatus. Torinio elemento laužiamoji galia IOL plokštumoje: +1.00 D, +1.50 D, +2.25 D,+3.00 D, +3.75 D, +4.50 D, +5.25 D, +6.00 D. Refrakcijos indeksas: 1,54 – 1,55. Atraminių elementų forma – modifikuota „C“, paviršius pašiurkštintas. Atraminių elementų jungimosi su optine dalimi kampas 0°. Konstrukcija – vienos dalies. Intraokuliniai lęšiai turi būti be rotacinių skylučių optinėje dalyje. Lęšio pateikimo sąlygos – lęšis tiekiamas sterilioje pakuotėje, sausas, vienkartiniame injektoriuje, sterilizuotas etilo oksidu. Lęšis implantuojamas, sukant arba stumiant injektoriaus rankenėlę, pagal chirurgo pasirinktą operacinę techniką ar klinikinę situaciją. Injektoriaus galiukas turi apsaugą, leidžiančią kontroliuoti ir pasirinkti įvedimo į priekinę kamerą gylį.</t>
  </si>
  <si>
    <t>10. DALIS</t>
  </si>
  <si>
    <t>UŽPAKALINĖS KAMEROS SULANKSTOMI HIDROFOBINIAI MONOLITINIAI ASFERINIAI INTRAOKULINIAI LĘŠIUKAI.</t>
  </si>
  <si>
    <t>10.</t>
  </si>
  <si>
    <t>Užpakalinės kameros sulankstomi hidrofobiniai monolitiniai asferiniai intraokuliniai lęšiukai.</t>
  </si>
  <si>
    <t>10.1.</t>
  </si>
  <si>
    <t>10.1.1.</t>
  </si>
  <si>
    <t>Medžiaga: hidrofobinis akrilatas, su 1,5% vandens, nefotochrominis. Mėlynos šviesos pralaidumas (filtras): filtravimas 400 – 475 nm ilgio bangų spektre. Ilgis: 13,00 mm. Optinės dalies diametras: 6,0 mm. Optinės dalies savybės: asferinė priekinė lęšio dalis, abipusiai išgaubtas. Laužiamoji galia: +6D iki +30D, žingsnis kas 0,5D. Refrakcijos indeksas: ne mažiau nei 1,55. Atraminių elementų jungimosi su optine dalimi kampas 0°. Konstrukcija – vienos dalies. Atraminių elementų forma – modifikuota „L“. Intraokuliniai lęšiai turi būti be rotacinių skylučių optinėje dalyje. Kapsulotomijų YAG lazeriu dažnis po lęšio implantavimo: ne didesnis nei 1,5% vienerių metų eigoje po implantavimo. Pateikti tai pagrindžiantį tyrimą su ne mažiau kaip 300 akių. Lęšio pateikimo sąlygos – lęšis tiekiamas sterilioje pakuotėje, sausas, vienkartiniame injektoriuje, sterilizuotas etilo oksidu. Lęšis implantuojamas, preimplantuojant į vienkartinį injektorių su automatine intraokulinio lęšio implantavimo greičio kontrole ir gylio apsauga, skirta implantuoti per 2,2 mm pjūvį. Tiekėjai, siūlantys intraokulinius lęšius, privalo pateikti bent vieną Thomson Reuters Web of Science (ISI Web of Knowledge) indeksą turinčių leidinių mokslinių publikacijų kopiją apie pirkimui siūlomų intraokulinių lęšių geras funkcines savybes ir/ ar pooperacinius rezultatus.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</si>
  <si>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</si>
  <si>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</si>
  <si>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</si>
  <si>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</si>
  <si>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</si>
  <si>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</si>
  <si>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</si>
  <si>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</si>
  <si>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</si>
  <si>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</si>
  <si>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</si>
  <si>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</si>
  <si>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</si>
  <si>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</si>
  <si>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</si>
  <si>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</si>
  <si>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</si>
  <si>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</si>
  <si>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</si>
  <si>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</si>
  <si>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</si>
  <si>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</si>
  <si>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RŠL-3749 2025-03-03 21:05:53</t>
  </si>
  <si>
    <t>Siūlomos prekės gamintojas, modelis, REF kodas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</si>
</sst>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0" xfId="0" applyFont="1" applyFill="1" applyAlignment="1">
      <alignment wrapText="1" shrinkToFit="1"/>
    </xf>
    <xf numFmtId="0" fontId="1" fillId="2" borderId="0" xfId="0" applyFont="1" applyFill="1" applyAlignment="1">
      <alignment wrapText="1" shrinkToFit="1"/>
    </xf>
    <xf numFmtId="0" fontId="2" fillId="4" borderId="23" xfId="0" applyFont="1" applyFill="1" applyBorder="1" applyAlignment="1">
      <alignment wrapText="1" shrinkToFit="1"/>
    </xf>
    <xf numFmtId="0" fontId="1" fillId="4" borderId="23" xfId="0" applyFont="1" applyFill="1" applyBorder="1" applyAlignment="1">
      <alignment wrapText="1" shrinkToFit="1"/>
    </xf>
    <xf numFmtId="0" fontId="1" fillId="6" borderId="23" xfId="0" applyFont="1" applyFill="1" applyBorder="1" applyAlignment="1" applyProtection="1">
      <alignment wrapText="1" shrinkToFit="1"/>
      <protection locked="0"/>
    </xf>
    <xf numFmtId="0" fontId="1" fillId="5" borderId="23" xfId="0" applyFont="1" applyFill="1" applyBorder="1" applyAlignment="1" applyProtection="1">
      <alignment wrapText="1" shrinkToFit="1"/>
      <protection locked="0"/>
    </xf>
    <xf numFmtId="0" fontId="1" fillId="4" borderId="0" xfId="0" applyFont="1" applyFill="1" applyAlignment="1">
      <alignment wrapText="1" shrinkToFi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160"/>
  <sheetViews>
    <sheetView tabSelected="1" topLeftCell="A30" workbookViewId="0">
      <selection activeCell="G155" sqref="G155"/>
    </sheetView>
  </sheetViews>
  <sheetFormatPr defaultColWidth="10.796875" defaultRowHeight="14.4" x14ac:dyDescent="0.3"/>
  <cols>
    <col min="1" max="1" width="9.19921875" style="1" customWidth="1"/>
    <col min="2" max="2" width="78" style="1" customWidth="1"/>
    <col min="3" max="6" width="29.296875" style="1" customWidth="1"/>
    <col min="7" max="7" width="20.5" style="1" customWidth="1"/>
    <col min="8" max="8" width="26.5" style="1" customWidth="1"/>
    <col min="9" max="15" width="25" style="1" customWidth="1"/>
    <col min="16" max="16" width="10.796875" style="1" customWidth="1"/>
    <col min="17" max="16384" width="10.796875" style="1"/>
  </cols>
  <sheetData>
    <row r="2" spans="1:6" x14ac:dyDescent="0.3">
      <c r="A2" s="12" t="s">
        <v>0</v>
      </c>
      <c r="B2" s="2"/>
    </row>
    <row r="3" spans="1:6" x14ac:dyDescent="0.3">
      <c r="B3" s="3"/>
    </row>
    <row r="4" spans="1:6" x14ac:dyDescent="0.3">
      <c r="A4" s="12" t="s">
        <v>1</v>
      </c>
      <c r="B4" s="2"/>
    </row>
    <row r="5" spans="1:6" x14ac:dyDescent="0.3">
      <c r="A5" s="2"/>
      <c r="B5" s="2"/>
    </row>
    <row r="6" spans="1:6" x14ac:dyDescent="0.3">
      <c r="A6" s="1" t="s">
        <v>2</v>
      </c>
      <c r="B6" s="12" t="s">
        <v>3</v>
      </c>
    </row>
    <row r="7" spans="1:6" x14ac:dyDescent="0.3">
      <c r="B7" s="2"/>
    </row>
    <row r="8" spans="1:6" x14ac:dyDescent="0.3">
      <c r="A8" s="4" t="s">
        <v>4</v>
      </c>
      <c r="B8" s="13"/>
    </row>
    <row r="9" spans="1:6" x14ac:dyDescent="0.3">
      <c r="A9" s="4" t="s">
        <v>5</v>
      </c>
      <c r="B9" s="13"/>
    </row>
    <row r="10" spans="1:6" x14ac:dyDescent="0.3">
      <c r="A10" s="4" t="s">
        <v>6</v>
      </c>
      <c r="B10" s="13"/>
    </row>
    <row r="12" spans="1:6" ht="15.6" x14ac:dyDescent="0.3">
      <c r="A12" s="32" t="s">
        <v>7</v>
      </c>
      <c r="B12" s="33"/>
      <c r="C12" s="29"/>
      <c r="D12" s="30"/>
      <c r="E12" s="30"/>
      <c r="F12" s="31"/>
    </row>
    <row r="13" spans="1:6" ht="16.05" customHeight="1" x14ac:dyDescent="0.3">
      <c r="A13" s="37" t="s">
        <v>8</v>
      </c>
      <c r="B13" s="38"/>
      <c r="C13" s="29"/>
      <c r="D13" s="30"/>
      <c r="E13" s="30"/>
      <c r="F13" s="31"/>
    </row>
    <row r="14" spans="1:6" ht="16.05" customHeight="1" x14ac:dyDescent="0.3">
      <c r="A14" s="37" t="s">
        <v>9</v>
      </c>
      <c r="B14" s="38"/>
      <c r="C14" s="29"/>
      <c r="D14" s="30"/>
      <c r="E14" s="30"/>
      <c r="F14" s="31"/>
    </row>
    <row r="15" spans="1:6" ht="16.05" customHeight="1" x14ac:dyDescent="0.3">
      <c r="A15" s="32" t="s">
        <v>10</v>
      </c>
      <c r="B15" s="33"/>
      <c r="C15" s="29"/>
      <c r="D15" s="30"/>
      <c r="E15" s="30"/>
      <c r="F15" s="31"/>
    </row>
    <row r="16" spans="1:6" ht="63" customHeight="1" x14ac:dyDescent="0.3">
      <c r="A16" s="41" t="s">
        <v>11</v>
      </c>
      <c r="B16" s="38"/>
      <c r="C16" s="29"/>
      <c r="D16" s="30"/>
      <c r="E16" s="30"/>
      <c r="F16" s="31"/>
    </row>
    <row r="17" spans="1:7" ht="16.05" customHeight="1" x14ac:dyDescent="0.3">
      <c r="A17" s="32" t="s">
        <v>12</v>
      </c>
      <c r="B17" s="33"/>
      <c r="C17" s="29"/>
      <c r="D17" s="30"/>
      <c r="E17" s="30"/>
      <c r="F17" s="31"/>
    </row>
    <row r="18" spans="1:7" ht="16.05" customHeight="1" x14ac:dyDescent="0.3">
      <c r="A18" s="32" t="s">
        <v>13</v>
      </c>
      <c r="B18" s="33"/>
      <c r="C18" s="29"/>
      <c r="D18" s="30"/>
      <c r="E18" s="30"/>
      <c r="F18" s="31"/>
    </row>
    <row r="19" spans="1:7" ht="48" customHeight="1" x14ac:dyDescent="0.3">
      <c r="A19" s="32" t="s">
        <v>14</v>
      </c>
      <c r="B19" s="33"/>
      <c r="C19" s="29"/>
      <c r="D19" s="30"/>
      <c r="E19" s="30"/>
      <c r="F19" s="31"/>
    </row>
    <row r="20" spans="1:7" ht="55.05" customHeight="1" x14ac:dyDescent="0.3">
      <c r="A20" s="32" t="s">
        <v>15</v>
      </c>
      <c r="B20" s="33"/>
      <c r="C20" s="29"/>
      <c r="D20" s="30"/>
      <c r="E20" s="30"/>
      <c r="F20" s="31"/>
    </row>
    <row r="21" spans="1:7" ht="70.95" customHeight="1" x14ac:dyDescent="0.3">
      <c r="A21" s="34" t="s">
        <v>16</v>
      </c>
      <c r="B21" s="35"/>
      <c r="C21" s="39"/>
      <c r="D21" s="40"/>
      <c r="E21" s="40"/>
      <c r="F21" s="40"/>
      <c r="G21" s="14" t="str">
        <f>IF((SUMPRODUCT(--(C21=""))&gt;0), "Privaloma užpildyti, kai taikomi pašalinimo pagrindai", "")</f>
        <v>Privaloma užpildyti, kai taikomi pašalinimo pagrindai</v>
      </c>
    </row>
    <row r="22" spans="1:7" ht="18" customHeight="1" x14ac:dyDescent="0.3">
      <c r="A22" s="5"/>
      <c r="B22" s="5"/>
      <c r="C22" s="6"/>
      <c r="D22" s="6"/>
      <c r="E22" s="6"/>
      <c r="F22" s="6"/>
    </row>
    <row r="23" spans="1:7" x14ac:dyDescent="0.3">
      <c r="A23" s="42" t="s">
        <v>17</v>
      </c>
      <c r="B23" s="28"/>
      <c r="C23" s="28"/>
      <c r="D23" s="28"/>
      <c r="E23" s="28"/>
      <c r="F23" s="28"/>
    </row>
    <row r="24" spans="1:7" x14ac:dyDescent="0.3">
      <c r="A24" s="28" t="s">
        <v>18</v>
      </c>
      <c r="B24" s="28"/>
      <c r="C24" s="28"/>
      <c r="D24" s="28"/>
      <c r="E24" s="28"/>
      <c r="F24" s="28"/>
    </row>
    <row r="25" spans="1:7" x14ac:dyDescent="0.3">
      <c r="A25" s="28" t="s">
        <v>19</v>
      </c>
      <c r="B25" s="28"/>
      <c r="C25" s="28"/>
      <c r="D25" s="28"/>
      <c r="E25" s="28"/>
      <c r="F25" s="28"/>
    </row>
    <row r="26" spans="1:7" x14ac:dyDescent="0.3">
      <c r="A26" s="28" t="s">
        <v>20</v>
      </c>
      <c r="B26" s="28"/>
      <c r="C26" s="28"/>
      <c r="D26" s="28"/>
      <c r="E26" s="28"/>
      <c r="F26" s="28"/>
    </row>
    <row r="27" spans="1:7" x14ac:dyDescent="0.3">
      <c r="A27" s="28" t="s">
        <v>21</v>
      </c>
      <c r="B27" s="28"/>
      <c r="C27" s="28"/>
      <c r="D27" s="28"/>
      <c r="E27" s="28"/>
      <c r="F27" s="28"/>
    </row>
    <row r="28" spans="1:7" ht="31.95" customHeight="1" x14ac:dyDescent="0.3">
      <c r="A28" s="36" t="s">
        <v>22</v>
      </c>
      <c r="B28" s="28"/>
      <c r="C28" s="28"/>
      <c r="D28" s="28"/>
      <c r="E28" s="28"/>
      <c r="F28" s="28"/>
    </row>
    <row r="29" spans="1:7" x14ac:dyDescent="0.3">
      <c r="A29" s="28" t="s">
        <v>23</v>
      </c>
      <c r="B29" s="28"/>
      <c r="C29" s="28"/>
      <c r="D29" s="28"/>
      <c r="E29" s="28"/>
      <c r="F29" s="28"/>
    </row>
    <row r="30" spans="1:7" x14ac:dyDescent="0.3">
      <c r="A30" s="14" t="s">
        <v>24</v>
      </c>
      <c r="D30" s="15"/>
    </row>
    <row r="31" spans="1:7" x14ac:dyDescent="0.3">
      <c r="A31" s="14" t="s">
        <v>25</v>
      </c>
    </row>
    <row r="32" spans="1:7" x14ac:dyDescent="0.3">
      <c r="A32" s="12" t="s">
        <v>26</v>
      </c>
      <c r="B32" s="12" t="s">
        <v>27</v>
      </c>
    </row>
    <row r="34" spans="1:8" s="22" customFormat="1" ht="43.2" x14ac:dyDescent="0.3">
      <c r="A34" s="21" t="s">
        <v>28</v>
      </c>
    </row>
    <row r="35" spans="1:8" s="22" customFormat="1" ht="57.6" x14ac:dyDescent="0.3">
      <c r="A35" s="23" t="s">
        <v>29</v>
      </c>
      <c r="B35" s="23" t="s">
        <v>30</v>
      </c>
      <c r="C35" s="23" t="s">
        <v>31</v>
      </c>
      <c r="D35" s="23" t="s">
        <v>32</v>
      </c>
      <c r="E35" s="23" t="s">
        <v>33</v>
      </c>
      <c r="F35" s="23" t="s">
        <v>34</v>
      </c>
      <c r="G35" s="23" t="s">
        <v>130</v>
      </c>
      <c r="H35" s="23" t="s">
        <v>35</v>
      </c>
    </row>
    <row r="36" spans="1:8" s="22" customFormat="1" x14ac:dyDescent="0.3">
      <c r="A36" s="23" t="s">
        <v>36</v>
      </c>
      <c r="B36" s="23" t="s">
        <v>37</v>
      </c>
      <c r="C36" s="24"/>
      <c r="D36" s="24"/>
      <c r="E36" s="24"/>
      <c r="F36" s="24"/>
      <c r="G36" s="24"/>
      <c r="H36" s="24"/>
    </row>
    <row r="37" spans="1:8" s="22" customFormat="1" x14ac:dyDescent="0.3">
      <c r="A37" s="24" t="s">
        <v>38</v>
      </c>
      <c r="B37" s="24" t="s">
        <v>37</v>
      </c>
      <c r="C37" s="24">
        <v>40</v>
      </c>
      <c r="D37" s="24" t="s">
        <v>39</v>
      </c>
      <c r="E37" s="25"/>
      <c r="F37" s="24" t="str">
        <f>IF(ISBLANK(E37),"", PRODUCT(C37,E37))</f>
        <v/>
      </c>
      <c r="G37" s="26"/>
      <c r="H37" s="24"/>
    </row>
    <row r="38" spans="1:8" s="22" customFormat="1" ht="43.2" x14ac:dyDescent="0.3">
      <c r="A38" s="24" t="s">
        <v>40</v>
      </c>
      <c r="B38" s="24" t="s">
        <v>41</v>
      </c>
      <c r="C38" s="24"/>
      <c r="D38" s="24"/>
      <c r="E38" s="24"/>
      <c r="F38" s="24"/>
      <c r="G38" s="24"/>
      <c r="H38" s="26"/>
    </row>
    <row r="39" spans="1:8" s="22" customFormat="1" ht="28.8" x14ac:dyDescent="0.3">
      <c r="E39" s="23" t="s">
        <v>42</v>
      </c>
      <c r="F39" s="23" t="str">
        <f>IF((COUNT(C37:C38)&lt;&gt;COUNT(F37:F38)),"", ROUND(SUM(F37:F38),2))</f>
        <v/>
      </c>
      <c r="G39" s="27" t="str">
        <f>IF((COUNT(C37:C38)&lt;&gt;COUNT(F37:F38)),"Neužpildytos visų objektų kainos", "")</f>
        <v>Neužpildytos visų objektų kainos</v>
      </c>
    </row>
    <row r="40" spans="1:8" s="22" customFormat="1" ht="28.8" x14ac:dyDescent="0.3">
      <c r="C40" s="23" t="s">
        <v>43</v>
      </c>
      <c r="D40" s="26"/>
      <c r="E40" s="23" t="s">
        <v>44</v>
      </c>
      <c r="F40" s="23" t="str">
        <f>IF(OR(F39="",D40=""),"", ROUND(PRODUCT(D40,F39)/100,2))</f>
        <v/>
      </c>
      <c r="G40" s="27" t="str">
        <f>IF(D40="", "Nurodykite taikomą PVM dydį", "")</f>
        <v>Nurodykite taikomą PVM dydį</v>
      </c>
    </row>
    <row r="41" spans="1:8" s="22" customFormat="1" x14ac:dyDescent="0.3">
      <c r="E41" s="23" t="s">
        <v>45</v>
      </c>
      <c r="F41" s="23">
        <f>IF(ISBLANK(F40), "", ROUND(SUM(F39:F40),2))</f>
        <v>0</v>
      </c>
    </row>
    <row r="42" spans="1:8" s="22" customFormat="1" x14ac:dyDescent="0.3"/>
    <row r="43" spans="1:8" s="22" customFormat="1" x14ac:dyDescent="0.3"/>
    <row r="44" spans="1:8" s="22" customFormat="1" x14ac:dyDescent="0.3"/>
    <row r="45" spans="1:8" s="22" customFormat="1" x14ac:dyDescent="0.3">
      <c r="A45" s="21" t="s">
        <v>46</v>
      </c>
      <c r="B45" s="21" t="s">
        <v>27</v>
      </c>
    </row>
    <row r="46" spans="1:8" s="22" customFormat="1" x14ac:dyDescent="0.3"/>
    <row r="47" spans="1:8" s="22" customFormat="1" ht="43.2" x14ac:dyDescent="0.3">
      <c r="A47" s="21" t="s">
        <v>28</v>
      </c>
    </row>
    <row r="48" spans="1:8" s="22" customFormat="1" ht="57.6" x14ac:dyDescent="0.3">
      <c r="A48" s="23" t="s">
        <v>29</v>
      </c>
      <c r="B48" s="23" t="s">
        <v>30</v>
      </c>
      <c r="C48" s="23" t="s">
        <v>31</v>
      </c>
      <c r="D48" s="23" t="s">
        <v>32</v>
      </c>
      <c r="E48" s="23" t="s">
        <v>33</v>
      </c>
      <c r="F48" s="23" t="s">
        <v>34</v>
      </c>
      <c r="G48" s="23" t="s">
        <v>130</v>
      </c>
      <c r="H48" s="23" t="s">
        <v>35</v>
      </c>
    </row>
    <row r="49" spans="1:8" s="22" customFormat="1" x14ac:dyDescent="0.3">
      <c r="A49" s="23" t="s">
        <v>47</v>
      </c>
      <c r="B49" s="23" t="s">
        <v>37</v>
      </c>
      <c r="C49" s="24"/>
      <c r="D49" s="24"/>
      <c r="E49" s="24"/>
      <c r="F49" s="24"/>
      <c r="G49" s="24"/>
      <c r="H49" s="24"/>
    </row>
    <row r="50" spans="1:8" s="22" customFormat="1" x14ac:dyDescent="0.3">
      <c r="A50" s="24" t="s">
        <v>48</v>
      </c>
      <c r="B50" s="24" t="s">
        <v>37</v>
      </c>
      <c r="C50" s="24">
        <v>40</v>
      </c>
      <c r="D50" s="24" t="s">
        <v>39</v>
      </c>
      <c r="E50" s="25"/>
      <c r="F50" s="24" t="str">
        <f>IF(ISBLANK(E50),"", PRODUCT(C50,E50))</f>
        <v/>
      </c>
      <c r="G50" s="26"/>
      <c r="H50" s="24"/>
    </row>
    <row r="51" spans="1:8" s="22" customFormat="1" ht="43.2" x14ac:dyDescent="0.3">
      <c r="A51" s="24" t="s">
        <v>49</v>
      </c>
      <c r="B51" s="24" t="s">
        <v>50</v>
      </c>
      <c r="C51" s="24"/>
      <c r="D51" s="24"/>
      <c r="E51" s="24"/>
      <c r="F51" s="24"/>
      <c r="G51" s="24"/>
      <c r="H51" s="26"/>
    </row>
    <row r="52" spans="1:8" s="22" customFormat="1" ht="28.8" x14ac:dyDescent="0.3">
      <c r="E52" s="23" t="s">
        <v>42</v>
      </c>
      <c r="F52" s="23" t="str">
        <f>IF((COUNT(C50:C51)&lt;&gt;COUNT(F50:F51)),"", ROUND(SUM(F50:F51),2))</f>
        <v/>
      </c>
      <c r="G52" s="27" t="str">
        <f>IF((COUNT(C50:C51)&lt;&gt;COUNT(F50:F51)),"Neužpildytos visų objektų kainos", "")</f>
        <v>Neužpildytos visų objektų kainos</v>
      </c>
    </row>
    <row r="53" spans="1:8" s="22" customFormat="1" ht="28.8" x14ac:dyDescent="0.3">
      <c r="C53" s="23" t="s">
        <v>43</v>
      </c>
      <c r="D53" s="26"/>
      <c r="E53" s="23" t="s">
        <v>44</v>
      </c>
      <c r="F53" s="23" t="str">
        <f>IF(OR(F52="",D53=""),"", ROUND(PRODUCT(D53,F52)/100,2))</f>
        <v/>
      </c>
      <c r="G53" s="27" t="str">
        <f>IF(D53="", "Nurodykite taikomą PVM dydį", "")</f>
        <v>Nurodykite taikomą PVM dydį</v>
      </c>
    </row>
    <row r="54" spans="1:8" s="22" customFormat="1" x14ac:dyDescent="0.3">
      <c r="E54" s="23" t="s">
        <v>45</v>
      </c>
      <c r="F54" s="23">
        <f>IF(ISBLANK(F53), "", ROUND(SUM(F52:F53),2))</f>
        <v>0</v>
      </c>
    </row>
    <row r="55" spans="1:8" s="22" customFormat="1" x14ac:dyDescent="0.3"/>
    <row r="56" spans="1:8" s="22" customFormat="1" x14ac:dyDescent="0.3"/>
    <row r="57" spans="1:8" s="22" customFormat="1" x14ac:dyDescent="0.3"/>
    <row r="58" spans="1:8" s="22" customFormat="1" x14ac:dyDescent="0.3">
      <c r="A58" s="21" t="s">
        <v>51</v>
      </c>
      <c r="B58" s="21" t="s">
        <v>52</v>
      </c>
    </row>
    <row r="59" spans="1:8" s="22" customFormat="1" x14ac:dyDescent="0.3"/>
    <row r="60" spans="1:8" s="22" customFormat="1" ht="43.2" x14ac:dyDescent="0.3">
      <c r="A60" s="21" t="s">
        <v>28</v>
      </c>
    </row>
    <row r="61" spans="1:8" s="22" customFormat="1" ht="57.6" x14ac:dyDescent="0.3">
      <c r="A61" s="23" t="s">
        <v>29</v>
      </c>
      <c r="B61" s="23" t="s">
        <v>30</v>
      </c>
      <c r="C61" s="23" t="s">
        <v>31</v>
      </c>
      <c r="D61" s="23" t="s">
        <v>32</v>
      </c>
      <c r="E61" s="23" t="s">
        <v>33</v>
      </c>
      <c r="F61" s="23" t="s">
        <v>34</v>
      </c>
      <c r="G61" s="23" t="s">
        <v>130</v>
      </c>
      <c r="H61" s="23" t="s">
        <v>35</v>
      </c>
    </row>
    <row r="62" spans="1:8" s="22" customFormat="1" x14ac:dyDescent="0.3">
      <c r="A62" s="23" t="s">
        <v>53</v>
      </c>
      <c r="B62" s="23" t="s">
        <v>54</v>
      </c>
      <c r="C62" s="24"/>
      <c r="D62" s="24"/>
      <c r="E62" s="24"/>
      <c r="F62" s="24"/>
      <c r="G62" s="24"/>
      <c r="H62" s="24"/>
    </row>
    <row r="63" spans="1:8" s="22" customFormat="1" x14ac:dyDescent="0.3">
      <c r="A63" s="24" t="s">
        <v>55</v>
      </c>
      <c r="B63" s="24" t="s">
        <v>54</v>
      </c>
      <c r="C63" s="24">
        <v>60</v>
      </c>
      <c r="D63" s="24" t="s">
        <v>39</v>
      </c>
      <c r="E63" s="25"/>
      <c r="F63" s="24" t="str">
        <f>IF(ISBLANK(E63),"", PRODUCT(C63,E63))</f>
        <v/>
      </c>
      <c r="G63" s="26"/>
      <c r="H63" s="24"/>
    </row>
    <row r="64" spans="1:8" s="22" customFormat="1" ht="28.8" x14ac:dyDescent="0.3">
      <c r="A64" s="24" t="s">
        <v>56</v>
      </c>
      <c r="B64" s="24" t="s">
        <v>57</v>
      </c>
      <c r="C64" s="24"/>
      <c r="D64" s="24"/>
      <c r="E64" s="24"/>
      <c r="F64" s="24"/>
      <c r="G64" s="24"/>
      <c r="H64" s="26"/>
    </row>
    <row r="65" spans="1:8" s="22" customFormat="1" ht="28.8" x14ac:dyDescent="0.3">
      <c r="E65" s="23" t="s">
        <v>42</v>
      </c>
      <c r="F65" s="23" t="str">
        <f>IF((COUNT(C63:C64)&lt;&gt;COUNT(F63:F64)),"", ROUND(SUM(F63:F64),2))</f>
        <v/>
      </c>
      <c r="G65" s="27" t="str">
        <f>IF((COUNT(C63:C64)&lt;&gt;COUNT(F63:F64)),"Neužpildytos visų objektų kainos", "")</f>
        <v>Neužpildytos visų objektų kainos</v>
      </c>
    </row>
    <row r="66" spans="1:8" s="22" customFormat="1" ht="28.8" x14ac:dyDescent="0.3">
      <c r="C66" s="23" t="s">
        <v>43</v>
      </c>
      <c r="D66" s="26"/>
      <c r="E66" s="23" t="s">
        <v>44</v>
      </c>
      <c r="F66" s="23" t="str">
        <f>IF(OR(F65="",D66=""),"", ROUND(PRODUCT(D66,F65)/100,2))</f>
        <v/>
      </c>
      <c r="G66" s="27" t="str">
        <f>IF(D66="", "Nurodykite taikomą PVM dydį", "")</f>
        <v>Nurodykite taikomą PVM dydį</v>
      </c>
    </row>
    <row r="67" spans="1:8" s="22" customFormat="1" x14ac:dyDescent="0.3">
      <c r="E67" s="23" t="s">
        <v>45</v>
      </c>
      <c r="F67" s="23">
        <f>IF(ISBLANK(F66), "", ROUND(SUM(F65:F66),2))</f>
        <v>0</v>
      </c>
    </row>
    <row r="68" spans="1:8" s="22" customFormat="1" x14ac:dyDescent="0.3"/>
    <row r="69" spans="1:8" s="22" customFormat="1" x14ac:dyDescent="0.3"/>
    <row r="70" spans="1:8" s="22" customFormat="1" x14ac:dyDescent="0.3"/>
    <row r="71" spans="1:8" s="22" customFormat="1" x14ac:dyDescent="0.3">
      <c r="A71" s="21" t="s">
        <v>58</v>
      </c>
      <c r="B71" s="21" t="s">
        <v>59</v>
      </c>
    </row>
    <row r="72" spans="1:8" s="22" customFormat="1" x14ac:dyDescent="0.3"/>
    <row r="73" spans="1:8" s="22" customFormat="1" ht="43.2" x14ac:dyDescent="0.3">
      <c r="A73" s="21" t="s">
        <v>28</v>
      </c>
    </row>
    <row r="74" spans="1:8" s="22" customFormat="1" ht="57.6" x14ac:dyDescent="0.3">
      <c r="A74" s="23" t="s">
        <v>29</v>
      </c>
      <c r="B74" s="23" t="s">
        <v>30</v>
      </c>
      <c r="C74" s="23" t="s">
        <v>31</v>
      </c>
      <c r="D74" s="23" t="s">
        <v>32</v>
      </c>
      <c r="E74" s="23" t="s">
        <v>33</v>
      </c>
      <c r="F74" s="23" t="s">
        <v>34</v>
      </c>
      <c r="G74" s="23" t="s">
        <v>130</v>
      </c>
      <c r="H74" s="23" t="s">
        <v>35</v>
      </c>
    </row>
    <row r="75" spans="1:8" s="22" customFormat="1" x14ac:dyDescent="0.3">
      <c r="A75" s="23" t="s">
        <v>60</v>
      </c>
      <c r="B75" s="23" t="s">
        <v>61</v>
      </c>
      <c r="C75" s="24"/>
      <c r="D75" s="24"/>
      <c r="E75" s="24"/>
      <c r="F75" s="24"/>
      <c r="G75" s="24"/>
      <c r="H75" s="24"/>
    </row>
    <row r="76" spans="1:8" s="22" customFormat="1" x14ac:dyDescent="0.3">
      <c r="A76" s="24" t="s">
        <v>62</v>
      </c>
      <c r="B76" s="24" t="s">
        <v>61</v>
      </c>
      <c r="C76" s="24">
        <v>60</v>
      </c>
      <c r="D76" s="24" t="s">
        <v>39</v>
      </c>
      <c r="E76" s="25"/>
      <c r="F76" s="24" t="str">
        <f>IF(ISBLANK(E76),"", PRODUCT(C76,E76))</f>
        <v/>
      </c>
      <c r="G76" s="26"/>
      <c r="H76" s="24"/>
    </row>
    <row r="77" spans="1:8" s="22" customFormat="1" ht="28.8" x14ac:dyDescent="0.3">
      <c r="A77" s="24" t="s">
        <v>63</v>
      </c>
      <c r="B77" s="24" t="s">
        <v>64</v>
      </c>
      <c r="C77" s="24"/>
      <c r="D77" s="24"/>
      <c r="E77" s="24"/>
      <c r="F77" s="24"/>
      <c r="G77" s="24"/>
      <c r="H77" s="26"/>
    </row>
    <row r="78" spans="1:8" s="22" customFormat="1" ht="28.8" x14ac:dyDescent="0.3">
      <c r="E78" s="23" t="s">
        <v>42</v>
      </c>
      <c r="F78" s="23" t="str">
        <f>IF((COUNT(C76:C77)&lt;&gt;COUNT(F76:F77)),"", ROUND(SUM(F76:F77),2))</f>
        <v/>
      </c>
      <c r="G78" s="27" t="str">
        <f>IF((COUNT(C76:C77)&lt;&gt;COUNT(F76:F77)),"Neužpildytos visų objektų kainos", "")</f>
        <v>Neužpildytos visų objektų kainos</v>
      </c>
    </row>
    <row r="79" spans="1:8" s="22" customFormat="1" ht="28.8" x14ac:dyDescent="0.3">
      <c r="C79" s="23" t="s">
        <v>43</v>
      </c>
      <c r="D79" s="26"/>
      <c r="E79" s="23" t="s">
        <v>44</v>
      </c>
      <c r="F79" s="23" t="str">
        <f>IF(OR(F78="",D79=""),"", ROUND(PRODUCT(D79,F78)/100,2))</f>
        <v/>
      </c>
      <c r="G79" s="27" t="str">
        <f>IF(D79="", "Nurodykite taikomą PVM dydį", "")</f>
        <v>Nurodykite taikomą PVM dydį</v>
      </c>
    </row>
    <row r="80" spans="1:8" s="22" customFormat="1" x14ac:dyDescent="0.3">
      <c r="E80" s="23" t="s">
        <v>45</v>
      </c>
      <c r="F80" s="23">
        <f>IF(ISBLANK(F79), "", ROUND(SUM(F78:F79),2))</f>
        <v>0</v>
      </c>
    </row>
    <row r="81" spans="1:8" s="22" customFormat="1" x14ac:dyDescent="0.3"/>
    <row r="82" spans="1:8" s="22" customFormat="1" x14ac:dyDescent="0.3"/>
    <row r="83" spans="1:8" s="22" customFormat="1" x14ac:dyDescent="0.3"/>
    <row r="84" spans="1:8" s="22" customFormat="1" ht="28.8" x14ac:dyDescent="0.3">
      <c r="A84" s="21" t="s">
        <v>65</v>
      </c>
      <c r="B84" s="21" t="s">
        <v>66</v>
      </c>
    </row>
    <row r="85" spans="1:8" s="22" customFormat="1" x14ac:dyDescent="0.3"/>
    <row r="86" spans="1:8" s="22" customFormat="1" ht="43.2" x14ac:dyDescent="0.3">
      <c r="A86" s="21" t="s">
        <v>28</v>
      </c>
    </row>
    <row r="87" spans="1:8" s="22" customFormat="1" ht="57.6" x14ac:dyDescent="0.3">
      <c r="A87" s="23" t="s">
        <v>29</v>
      </c>
      <c r="B87" s="23" t="s">
        <v>30</v>
      </c>
      <c r="C87" s="23" t="s">
        <v>31</v>
      </c>
      <c r="D87" s="23" t="s">
        <v>32</v>
      </c>
      <c r="E87" s="23" t="s">
        <v>33</v>
      </c>
      <c r="F87" s="23" t="s">
        <v>34</v>
      </c>
      <c r="G87" s="23" t="s">
        <v>130</v>
      </c>
      <c r="H87" s="23" t="s">
        <v>35</v>
      </c>
    </row>
    <row r="88" spans="1:8" s="22" customFormat="1" ht="28.8" x14ac:dyDescent="0.3">
      <c r="A88" s="23" t="s">
        <v>67</v>
      </c>
      <c r="B88" s="23" t="s">
        <v>68</v>
      </c>
      <c r="C88" s="24"/>
      <c r="D88" s="24"/>
      <c r="E88" s="24"/>
      <c r="F88" s="24"/>
      <c r="G88" s="24"/>
      <c r="H88" s="24"/>
    </row>
    <row r="89" spans="1:8" s="22" customFormat="1" ht="28.8" x14ac:dyDescent="0.3">
      <c r="A89" s="24" t="s">
        <v>69</v>
      </c>
      <c r="B89" s="24" t="s">
        <v>68</v>
      </c>
      <c r="C89" s="24">
        <v>300</v>
      </c>
      <c r="D89" s="24" t="s">
        <v>39</v>
      </c>
      <c r="E89" s="25"/>
      <c r="F89" s="24" t="str">
        <f>IF(ISBLANK(E89),"", PRODUCT(C89,E89))</f>
        <v/>
      </c>
      <c r="G89" s="26"/>
      <c r="H89" s="24"/>
    </row>
    <row r="90" spans="1:8" s="22" customFormat="1" ht="115.2" x14ac:dyDescent="0.3">
      <c r="A90" s="24" t="s">
        <v>70</v>
      </c>
      <c r="B90" s="24" t="s">
        <v>71</v>
      </c>
      <c r="C90" s="24"/>
      <c r="D90" s="24"/>
      <c r="E90" s="24"/>
      <c r="F90" s="24"/>
      <c r="G90" s="24"/>
      <c r="H90" s="26"/>
    </row>
    <row r="91" spans="1:8" s="22" customFormat="1" ht="28.8" x14ac:dyDescent="0.3">
      <c r="E91" s="23" t="s">
        <v>42</v>
      </c>
      <c r="F91" s="23" t="str">
        <f>IF((COUNT(C89:C90)&lt;&gt;COUNT(F89:F90)),"", ROUND(SUM(F89:F90),2))</f>
        <v/>
      </c>
      <c r="G91" s="27" t="str">
        <f>IF((COUNT(C89:C90)&lt;&gt;COUNT(F89:F90)),"Neužpildytos visų objektų kainos", "")</f>
        <v>Neužpildytos visų objektų kainos</v>
      </c>
    </row>
    <row r="92" spans="1:8" s="22" customFormat="1" ht="28.8" x14ac:dyDescent="0.3">
      <c r="C92" s="23" t="s">
        <v>43</v>
      </c>
      <c r="D92" s="26"/>
      <c r="E92" s="23" t="s">
        <v>44</v>
      </c>
      <c r="F92" s="23" t="str">
        <f>IF(OR(F91="",D92=""),"", ROUND(PRODUCT(D92,F91)/100,2))</f>
        <v/>
      </c>
      <c r="G92" s="27" t="str">
        <f>IF(D92="", "Nurodykite taikomą PVM dydį", "")</f>
        <v>Nurodykite taikomą PVM dydį</v>
      </c>
    </row>
    <row r="93" spans="1:8" s="22" customFormat="1" x14ac:dyDescent="0.3">
      <c r="E93" s="23" t="s">
        <v>45</v>
      </c>
      <c r="F93" s="23">
        <f>IF(ISBLANK(F92), "", ROUND(SUM(F91:F92),2))</f>
        <v>0</v>
      </c>
    </row>
    <row r="94" spans="1:8" s="22" customFormat="1" x14ac:dyDescent="0.3"/>
    <row r="95" spans="1:8" s="22" customFormat="1" x14ac:dyDescent="0.3"/>
    <row r="96" spans="1:8" s="22" customFormat="1" x14ac:dyDescent="0.3"/>
    <row r="97" spans="1:8" s="22" customFormat="1" ht="28.8" x14ac:dyDescent="0.3">
      <c r="A97" s="21" t="s">
        <v>72</v>
      </c>
      <c r="B97" s="21" t="s">
        <v>73</v>
      </c>
    </row>
    <row r="98" spans="1:8" s="22" customFormat="1" x14ac:dyDescent="0.3"/>
    <row r="99" spans="1:8" s="22" customFormat="1" ht="43.2" x14ac:dyDescent="0.3">
      <c r="A99" s="21" t="s">
        <v>28</v>
      </c>
    </row>
    <row r="100" spans="1:8" s="22" customFormat="1" ht="57.6" x14ac:dyDescent="0.3">
      <c r="A100" s="23" t="s">
        <v>29</v>
      </c>
      <c r="B100" s="23" t="s">
        <v>30</v>
      </c>
      <c r="C100" s="23" t="s">
        <v>31</v>
      </c>
      <c r="D100" s="23" t="s">
        <v>32</v>
      </c>
      <c r="E100" s="23" t="s">
        <v>33</v>
      </c>
      <c r="F100" s="23" t="s">
        <v>34</v>
      </c>
      <c r="G100" s="23" t="s">
        <v>130</v>
      </c>
      <c r="H100" s="23" t="s">
        <v>35</v>
      </c>
    </row>
    <row r="101" spans="1:8" s="22" customFormat="1" ht="28.8" x14ac:dyDescent="0.3">
      <c r="A101" s="23" t="s">
        <v>74</v>
      </c>
      <c r="B101" s="23" t="s">
        <v>75</v>
      </c>
      <c r="C101" s="24"/>
      <c r="D101" s="24"/>
      <c r="E101" s="24"/>
      <c r="F101" s="24"/>
      <c r="G101" s="24"/>
      <c r="H101" s="24"/>
    </row>
    <row r="102" spans="1:8" s="22" customFormat="1" ht="28.8" x14ac:dyDescent="0.3">
      <c r="A102" s="24" t="s">
        <v>76</v>
      </c>
      <c r="B102" s="24" t="s">
        <v>75</v>
      </c>
      <c r="C102" s="24">
        <v>600</v>
      </c>
      <c r="D102" s="24" t="s">
        <v>39</v>
      </c>
      <c r="E102" s="25"/>
      <c r="F102" s="24" t="str">
        <f>IF(ISBLANK(E102),"", PRODUCT(C102,E102))</f>
        <v/>
      </c>
      <c r="G102" s="26"/>
      <c r="H102" s="24"/>
    </row>
    <row r="103" spans="1:8" s="22" customFormat="1" ht="216" x14ac:dyDescent="0.3">
      <c r="A103" s="24" t="s">
        <v>77</v>
      </c>
      <c r="B103" s="24" t="s">
        <v>78</v>
      </c>
      <c r="C103" s="24"/>
      <c r="D103" s="24"/>
      <c r="E103" s="24"/>
      <c r="F103" s="24"/>
      <c r="G103" s="24"/>
      <c r="H103" s="26"/>
    </row>
    <row r="104" spans="1:8" s="22" customFormat="1" ht="28.8" x14ac:dyDescent="0.3">
      <c r="E104" s="23" t="s">
        <v>42</v>
      </c>
      <c r="F104" s="23" t="str">
        <f>IF((COUNT(C102:C103)&lt;&gt;COUNT(F102:F103)),"", ROUND(SUM(F102:F103),2))</f>
        <v/>
      </c>
      <c r="G104" s="27" t="str">
        <f>IF((COUNT(C102:C103)&lt;&gt;COUNT(F102:F103)),"Neužpildytos visų objektų kainos", "")</f>
        <v>Neužpildytos visų objektų kainos</v>
      </c>
    </row>
    <row r="105" spans="1:8" s="22" customFormat="1" ht="28.8" x14ac:dyDescent="0.3">
      <c r="C105" s="23" t="s">
        <v>43</v>
      </c>
      <c r="D105" s="26"/>
      <c r="E105" s="23" t="s">
        <v>44</v>
      </c>
      <c r="F105" s="23" t="str">
        <f>IF(OR(F104="",D105=""),"", ROUND(PRODUCT(D105,F104)/100,2))</f>
        <v/>
      </c>
      <c r="G105" s="27" t="str">
        <f>IF(D105="", "Nurodykite taikomą PVM dydį", "")</f>
        <v>Nurodykite taikomą PVM dydį</v>
      </c>
    </row>
    <row r="106" spans="1:8" s="22" customFormat="1" x14ac:dyDescent="0.3">
      <c r="E106" s="23" t="s">
        <v>45</v>
      </c>
      <c r="F106" s="23">
        <f>IF(ISBLANK(F105), "", ROUND(SUM(F104:F105),2))</f>
        <v>0</v>
      </c>
    </row>
    <row r="107" spans="1:8" s="22" customFormat="1" x14ac:dyDescent="0.3"/>
    <row r="108" spans="1:8" s="22" customFormat="1" x14ac:dyDescent="0.3"/>
    <row r="109" spans="1:8" s="22" customFormat="1" x14ac:dyDescent="0.3"/>
    <row r="110" spans="1:8" s="22" customFormat="1" ht="28.8" x14ac:dyDescent="0.3">
      <c r="A110" s="21" t="s">
        <v>79</v>
      </c>
      <c r="B110" s="21" t="s">
        <v>80</v>
      </c>
    </row>
    <row r="111" spans="1:8" s="22" customFormat="1" x14ac:dyDescent="0.3"/>
    <row r="112" spans="1:8" s="22" customFormat="1" ht="43.2" x14ac:dyDescent="0.3">
      <c r="A112" s="21" t="s">
        <v>28</v>
      </c>
    </row>
    <row r="113" spans="1:8" s="22" customFormat="1" ht="57.6" x14ac:dyDescent="0.3">
      <c r="A113" s="23" t="s">
        <v>29</v>
      </c>
      <c r="B113" s="23" t="s">
        <v>30</v>
      </c>
      <c r="C113" s="23" t="s">
        <v>31</v>
      </c>
      <c r="D113" s="23" t="s">
        <v>32</v>
      </c>
      <c r="E113" s="23" t="s">
        <v>33</v>
      </c>
      <c r="F113" s="23" t="s">
        <v>34</v>
      </c>
      <c r="G113" s="23" t="s">
        <v>130</v>
      </c>
      <c r="H113" s="23" t="s">
        <v>35</v>
      </c>
    </row>
    <row r="114" spans="1:8" s="22" customFormat="1" ht="28.8" x14ac:dyDescent="0.3">
      <c r="A114" s="23" t="s">
        <v>81</v>
      </c>
      <c r="B114" s="23" t="s">
        <v>82</v>
      </c>
      <c r="C114" s="24"/>
      <c r="D114" s="24"/>
      <c r="E114" s="24"/>
      <c r="F114" s="24"/>
      <c r="G114" s="24"/>
      <c r="H114" s="24"/>
    </row>
    <row r="115" spans="1:8" s="22" customFormat="1" ht="28.8" x14ac:dyDescent="0.3">
      <c r="A115" s="24" t="s">
        <v>83</v>
      </c>
      <c r="B115" s="24" t="s">
        <v>82</v>
      </c>
      <c r="C115" s="24">
        <v>600</v>
      </c>
      <c r="D115" s="24" t="s">
        <v>39</v>
      </c>
      <c r="E115" s="25"/>
      <c r="F115" s="24" t="str">
        <f>IF(ISBLANK(E115),"", PRODUCT(C115,E115))</f>
        <v/>
      </c>
      <c r="G115" s="26"/>
      <c r="H115" s="24"/>
    </row>
    <row r="116" spans="1:8" s="22" customFormat="1" ht="172.8" x14ac:dyDescent="0.3">
      <c r="A116" s="24" t="s">
        <v>84</v>
      </c>
      <c r="B116" s="24" t="s">
        <v>85</v>
      </c>
      <c r="C116" s="24"/>
      <c r="D116" s="24"/>
      <c r="E116" s="24"/>
      <c r="F116" s="24"/>
      <c r="G116" s="24"/>
      <c r="H116" s="26"/>
    </row>
    <row r="117" spans="1:8" s="22" customFormat="1" ht="28.8" x14ac:dyDescent="0.3">
      <c r="E117" s="23" t="s">
        <v>42</v>
      </c>
      <c r="F117" s="23" t="str">
        <f>IF((COUNT(C115:C116)&lt;&gt;COUNT(F115:F116)),"", ROUND(SUM(F115:F116),2))</f>
        <v/>
      </c>
      <c r="G117" s="27" t="str">
        <f>IF((COUNT(C115:C116)&lt;&gt;COUNT(F115:F116)),"Neužpildytos visų objektų kainos", "")</f>
        <v>Neužpildytos visų objektų kainos</v>
      </c>
    </row>
    <row r="118" spans="1:8" s="22" customFormat="1" ht="28.8" x14ac:dyDescent="0.3">
      <c r="C118" s="23" t="s">
        <v>43</v>
      </c>
      <c r="D118" s="26"/>
      <c r="E118" s="23" t="s">
        <v>44</v>
      </c>
      <c r="F118" s="23" t="str">
        <f>IF(OR(F117="",D118=""),"", ROUND(PRODUCT(D118,F117)/100,2))</f>
        <v/>
      </c>
      <c r="G118" s="27" t="str">
        <f>IF(D118="", "Nurodykite taikomą PVM dydį", "")</f>
        <v>Nurodykite taikomą PVM dydį</v>
      </c>
    </row>
    <row r="119" spans="1:8" s="22" customFormat="1" x14ac:dyDescent="0.3">
      <c r="E119" s="23" t="s">
        <v>45</v>
      </c>
      <c r="F119" s="23">
        <f>IF(ISBLANK(F118), "", ROUND(SUM(F117:F118),2))</f>
        <v>0</v>
      </c>
    </row>
    <row r="120" spans="1:8" s="22" customFormat="1" x14ac:dyDescent="0.3"/>
    <row r="121" spans="1:8" s="22" customFormat="1" x14ac:dyDescent="0.3"/>
    <row r="122" spans="1:8" s="22" customFormat="1" x14ac:dyDescent="0.3"/>
    <row r="123" spans="1:8" s="22" customFormat="1" ht="28.8" x14ac:dyDescent="0.3">
      <c r="A123" s="21" t="s">
        <v>86</v>
      </c>
      <c r="B123" s="21" t="s">
        <v>87</v>
      </c>
    </row>
    <row r="124" spans="1:8" s="22" customFormat="1" x14ac:dyDescent="0.3"/>
    <row r="125" spans="1:8" s="22" customFormat="1" ht="43.2" x14ac:dyDescent="0.3">
      <c r="A125" s="21" t="s">
        <v>28</v>
      </c>
    </row>
    <row r="126" spans="1:8" s="22" customFormat="1" ht="57.6" x14ac:dyDescent="0.3">
      <c r="A126" s="23" t="s">
        <v>29</v>
      </c>
      <c r="B126" s="23" t="s">
        <v>30</v>
      </c>
      <c r="C126" s="23" t="s">
        <v>31</v>
      </c>
      <c r="D126" s="23" t="s">
        <v>32</v>
      </c>
      <c r="E126" s="23" t="s">
        <v>33</v>
      </c>
      <c r="F126" s="23" t="s">
        <v>34</v>
      </c>
      <c r="G126" s="23" t="s">
        <v>130</v>
      </c>
      <c r="H126" s="23" t="s">
        <v>35</v>
      </c>
    </row>
    <row r="127" spans="1:8" s="22" customFormat="1" x14ac:dyDescent="0.3">
      <c r="A127" s="23" t="s">
        <v>88</v>
      </c>
      <c r="B127" s="23" t="s">
        <v>89</v>
      </c>
      <c r="C127" s="24"/>
      <c r="D127" s="24"/>
      <c r="E127" s="24"/>
      <c r="F127" s="24"/>
      <c r="G127" s="24"/>
      <c r="H127" s="24"/>
    </row>
    <row r="128" spans="1:8" s="22" customFormat="1" x14ac:dyDescent="0.3">
      <c r="A128" s="24" t="s">
        <v>90</v>
      </c>
      <c r="B128" s="24" t="s">
        <v>89</v>
      </c>
      <c r="C128" s="24">
        <v>582</v>
      </c>
      <c r="D128" s="24" t="s">
        <v>39</v>
      </c>
      <c r="E128" s="25"/>
      <c r="F128" s="24" t="str">
        <f>IF(ISBLANK(E128),"", PRODUCT(C128,E128))</f>
        <v/>
      </c>
      <c r="G128" s="26"/>
      <c r="H128" s="24"/>
    </row>
    <row r="129" spans="1:8" s="22" customFormat="1" ht="172.8" x14ac:dyDescent="0.3">
      <c r="A129" s="24" t="s">
        <v>91</v>
      </c>
      <c r="B129" s="24" t="s">
        <v>92</v>
      </c>
      <c r="C129" s="24"/>
      <c r="D129" s="24"/>
      <c r="E129" s="24"/>
      <c r="F129" s="24"/>
      <c r="G129" s="24"/>
      <c r="H129" s="26"/>
    </row>
    <row r="130" spans="1:8" s="22" customFormat="1" ht="28.8" x14ac:dyDescent="0.3">
      <c r="E130" s="23" t="s">
        <v>42</v>
      </c>
      <c r="F130" s="23" t="str">
        <f>IF((COUNT(C128:C129)&lt;&gt;COUNT(F128:F129)),"", ROUND(SUM(F128:F129),2))</f>
        <v/>
      </c>
      <c r="G130" s="27" t="str">
        <f>IF((COUNT(C128:C129)&lt;&gt;COUNT(F128:F129)),"Neužpildytos visų objektų kainos", "")</f>
        <v>Neužpildytos visų objektų kainos</v>
      </c>
    </row>
    <row r="131" spans="1:8" s="22" customFormat="1" ht="28.8" x14ac:dyDescent="0.3">
      <c r="C131" s="23" t="s">
        <v>43</v>
      </c>
      <c r="D131" s="26"/>
      <c r="E131" s="23" t="s">
        <v>44</v>
      </c>
      <c r="F131" s="23" t="str">
        <f>IF(OR(F130="",D131=""),"", ROUND(PRODUCT(D131,F130)/100,2))</f>
        <v/>
      </c>
      <c r="G131" s="27" t="str">
        <f>IF(D131="", "Nurodykite taikomą PVM dydį", "")</f>
        <v>Nurodykite taikomą PVM dydį</v>
      </c>
    </row>
    <row r="132" spans="1:8" s="22" customFormat="1" x14ac:dyDescent="0.3">
      <c r="E132" s="23" t="s">
        <v>45</v>
      </c>
      <c r="F132" s="23">
        <f>IF(ISBLANK(F131), "", ROUND(SUM(F130:F131),2))</f>
        <v>0</v>
      </c>
    </row>
    <row r="133" spans="1:8" s="22" customFormat="1" x14ac:dyDescent="0.3"/>
    <row r="134" spans="1:8" s="22" customFormat="1" x14ac:dyDescent="0.3"/>
    <row r="135" spans="1:8" s="22" customFormat="1" x14ac:dyDescent="0.3"/>
    <row r="136" spans="1:8" s="22" customFormat="1" ht="28.8" x14ac:dyDescent="0.3">
      <c r="A136" s="21" t="s">
        <v>93</v>
      </c>
      <c r="B136" s="21" t="s">
        <v>94</v>
      </c>
    </row>
    <row r="137" spans="1:8" s="22" customFormat="1" x14ac:dyDescent="0.3"/>
    <row r="138" spans="1:8" s="22" customFormat="1" ht="43.2" x14ac:dyDescent="0.3">
      <c r="A138" s="21" t="s">
        <v>28</v>
      </c>
    </row>
    <row r="139" spans="1:8" s="22" customFormat="1" ht="57.6" x14ac:dyDescent="0.3">
      <c r="A139" s="23" t="s">
        <v>29</v>
      </c>
      <c r="B139" s="23" t="s">
        <v>30</v>
      </c>
      <c r="C139" s="23" t="s">
        <v>31</v>
      </c>
      <c r="D139" s="23" t="s">
        <v>32</v>
      </c>
      <c r="E139" s="23" t="s">
        <v>33</v>
      </c>
      <c r="F139" s="23" t="s">
        <v>34</v>
      </c>
      <c r="G139" s="23" t="s">
        <v>130</v>
      </c>
      <c r="H139" s="23" t="s">
        <v>35</v>
      </c>
    </row>
    <row r="140" spans="1:8" s="22" customFormat="1" ht="28.8" x14ac:dyDescent="0.3">
      <c r="A140" s="23" t="s">
        <v>95</v>
      </c>
      <c r="B140" s="23" t="s">
        <v>96</v>
      </c>
      <c r="C140" s="24"/>
      <c r="D140" s="24"/>
      <c r="E140" s="24"/>
      <c r="F140" s="24"/>
      <c r="G140" s="24"/>
      <c r="H140" s="24"/>
    </row>
    <row r="141" spans="1:8" s="22" customFormat="1" ht="28.8" x14ac:dyDescent="0.3">
      <c r="A141" s="24" t="s">
        <v>97</v>
      </c>
      <c r="B141" s="24" t="s">
        <v>96</v>
      </c>
      <c r="C141" s="24">
        <v>4</v>
      </c>
      <c r="D141" s="24" t="s">
        <v>39</v>
      </c>
      <c r="E141" s="25"/>
      <c r="F141" s="24" t="str">
        <f>IF(ISBLANK(E141),"", PRODUCT(C141,E141))</f>
        <v/>
      </c>
      <c r="G141" s="26"/>
      <c r="H141" s="24"/>
    </row>
    <row r="142" spans="1:8" s="22" customFormat="1" ht="216" x14ac:dyDescent="0.3">
      <c r="A142" s="24" t="s">
        <v>98</v>
      </c>
      <c r="B142" s="24" t="s">
        <v>99</v>
      </c>
      <c r="C142" s="24"/>
      <c r="D142" s="24"/>
      <c r="E142" s="24"/>
      <c r="F142" s="24"/>
      <c r="G142" s="24"/>
      <c r="H142" s="26"/>
    </row>
    <row r="143" spans="1:8" s="22" customFormat="1" ht="28.8" x14ac:dyDescent="0.3">
      <c r="E143" s="23" t="s">
        <v>42</v>
      </c>
      <c r="F143" s="23" t="str">
        <f>IF((COUNT(C141:C142)&lt;&gt;COUNT(F141:F142)),"", ROUND(SUM(F141:F142),2))</f>
        <v/>
      </c>
      <c r="G143" s="27" t="str">
        <f>IF((COUNT(C141:C142)&lt;&gt;COUNT(F141:F142)),"Neužpildytos visų objektų kainos", "")</f>
        <v>Neužpildytos visų objektų kainos</v>
      </c>
    </row>
    <row r="144" spans="1:8" s="22" customFormat="1" ht="28.8" x14ac:dyDescent="0.3">
      <c r="C144" s="23" t="s">
        <v>43</v>
      </c>
      <c r="D144" s="26"/>
      <c r="E144" s="23" t="s">
        <v>44</v>
      </c>
      <c r="F144" s="23" t="str">
        <f>IF(OR(F143="",D144=""),"", ROUND(PRODUCT(D144,F143)/100,2))</f>
        <v/>
      </c>
      <c r="G144" s="27" t="str">
        <f>IF(D144="", "Nurodykite taikomą PVM dydį", "")</f>
        <v>Nurodykite taikomą PVM dydį</v>
      </c>
    </row>
    <row r="145" spans="1:8" s="22" customFormat="1" x14ac:dyDescent="0.3">
      <c r="E145" s="23" t="s">
        <v>45</v>
      </c>
      <c r="F145" s="23">
        <f>IF(ISBLANK(F144), "", ROUND(SUM(F143:F144),2))</f>
        <v>0</v>
      </c>
    </row>
    <row r="146" spans="1:8" s="22" customFormat="1" x14ac:dyDescent="0.3"/>
    <row r="147" spans="1:8" s="22" customFormat="1" x14ac:dyDescent="0.3"/>
    <row r="148" spans="1:8" s="22" customFormat="1" x14ac:dyDescent="0.3"/>
    <row r="149" spans="1:8" s="22" customFormat="1" ht="28.8" x14ac:dyDescent="0.3">
      <c r="A149" s="21" t="s">
        <v>100</v>
      </c>
      <c r="B149" s="21" t="s">
        <v>101</v>
      </c>
    </row>
    <row r="150" spans="1:8" s="22" customFormat="1" x14ac:dyDescent="0.3"/>
    <row r="151" spans="1:8" s="22" customFormat="1" ht="43.2" x14ac:dyDescent="0.3">
      <c r="A151" s="21" t="s">
        <v>28</v>
      </c>
    </row>
    <row r="152" spans="1:8" s="22" customFormat="1" ht="57.6" x14ac:dyDescent="0.3">
      <c r="A152" s="23" t="s">
        <v>29</v>
      </c>
      <c r="B152" s="23" t="s">
        <v>30</v>
      </c>
      <c r="C152" s="23" t="s">
        <v>31</v>
      </c>
      <c r="D152" s="23" t="s">
        <v>32</v>
      </c>
      <c r="E152" s="23" t="s">
        <v>33</v>
      </c>
      <c r="F152" s="23" t="s">
        <v>34</v>
      </c>
      <c r="G152" s="23" t="s">
        <v>130</v>
      </c>
      <c r="H152" s="23" t="s">
        <v>35</v>
      </c>
    </row>
    <row r="153" spans="1:8" s="22" customFormat="1" x14ac:dyDescent="0.3">
      <c r="A153" s="23" t="s">
        <v>102</v>
      </c>
      <c r="B153" s="23" t="s">
        <v>103</v>
      </c>
      <c r="C153" s="24"/>
      <c r="D153" s="24"/>
      <c r="E153" s="24"/>
      <c r="F153" s="24"/>
      <c r="G153" s="24"/>
      <c r="H153" s="24"/>
    </row>
    <row r="154" spans="1:8" s="22" customFormat="1" x14ac:dyDescent="0.3">
      <c r="A154" s="24" t="s">
        <v>104</v>
      </c>
      <c r="B154" s="24" t="s">
        <v>103</v>
      </c>
      <c r="C154" s="24">
        <v>600</v>
      </c>
      <c r="D154" s="24" t="s">
        <v>39</v>
      </c>
      <c r="E154" s="25"/>
      <c r="F154" s="24" t="str">
        <f>IF(ISBLANK(E154),"", PRODUCT(C154,E154))</f>
        <v/>
      </c>
      <c r="G154" s="26"/>
      <c r="H154" s="24"/>
    </row>
    <row r="155" spans="1:8" s="22" customFormat="1" ht="187.2" x14ac:dyDescent="0.3">
      <c r="A155" s="24" t="s">
        <v>105</v>
      </c>
      <c r="B155" s="24" t="s">
        <v>106</v>
      </c>
      <c r="C155" s="24"/>
      <c r="D155" s="24"/>
      <c r="E155" s="24"/>
      <c r="F155" s="24"/>
      <c r="G155" s="24"/>
      <c r="H155" s="26"/>
    </row>
    <row r="156" spans="1:8" s="22" customFormat="1" ht="28.8" x14ac:dyDescent="0.3">
      <c r="E156" s="23" t="s">
        <v>42</v>
      </c>
      <c r="F156" s="23" t="str">
        <f>IF((COUNT(C154:C155)&lt;&gt;COUNT(F154:F155)),"", ROUND(SUM(F154:F155),2))</f>
        <v/>
      </c>
      <c r="G156" s="27" t="str">
        <f>IF((COUNT(C154:C155)&lt;&gt;COUNT(F154:F155)),"Neužpildytos visų objektų kainos", "")</f>
        <v>Neužpildytos visų objektų kainos</v>
      </c>
    </row>
    <row r="157" spans="1:8" s="22" customFormat="1" ht="28.8" x14ac:dyDescent="0.3">
      <c r="C157" s="23" t="s">
        <v>43</v>
      </c>
      <c r="D157" s="26"/>
      <c r="E157" s="23" t="s">
        <v>44</v>
      </c>
      <c r="F157" s="23" t="str">
        <f>IF(OR(F156="",D157=""),"", ROUND(PRODUCT(D157,F156)/100,2))</f>
        <v/>
      </c>
      <c r="G157" s="27" t="str">
        <f>IF(D157="", "Nurodykite taikomą PVM dydį", "")</f>
        <v>Nurodykite taikomą PVM dydį</v>
      </c>
    </row>
    <row r="158" spans="1:8" s="22" customFormat="1" x14ac:dyDescent="0.3">
      <c r="E158" s="23" t="s">
        <v>45</v>
      </c>
      <c r="F158" s="23">
        <f>IF(ISBLANK(F157), "", ROUND(SUM(F156:F157),2))</f>
        <v>0</v>
      </c>
    </row>
    <row r="159" spans="1:8" s="22" customFormat="1" x14ac:dyDescent="0.3"/>
    <row r="160" spans="1:8" s="22" customFormat="1" x14ac:dyDescent="0.3"/>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43" t="s">
        <v>107</v>
      </c>
      <c r="B2" s="28"/>
      <c r="C2" s="28"/>
      <c r="D2" s="28"/>
      <c r="E2" s="28"/>
      <c r="F2" s="28"/>
      <c r="G2" s="28"/>
      <c r="H2" s="28"/>
      <c r="I2" s="28"/>
      <c r="J2" s="28"/>
      <c r="K2" s="28"/>
    </row>
    <row r="3" spans="1:11" x14ac:dyDescent="0.3">
      <c r="A3" s="28"/>
      <c r="B3" s="28"/>
      <c r="C3" s="28"/>
      <c r="D3" s="28"/>
      <c r="E3" s="28"/>
      <c r="F3" s="28"/>
      <c r="G3" s="28"/>
      <c r="H3" s="28"/>
      <c r="I3" s="28"/>
      <c r="J3" s="28"/>
      <c r="K3" s="28"/>
    </row>
    <row r="4" spans="1:11" ht="16.05" customHeight="1" thickBot="1" x14ac:dyDescent="0.35">
      <c r="A4" s="7"/>
      <c r="B4" s="7"/>
      <c r="C4" s="7"/>
      <c r="D4" s="7"/>
      <c r="E4" s="7"/>
      <c r="F4" s="7"/>
      <c r="G4" s="7"/>
      <c r="H4" s="7"/>
      <c r="I4" s="7"/>
      <c r="J4" s="7"/>
    </row>
    <row r="5" spans="1:11" ht="48" customHeight="1" x14ac:dyDescent="0.3">
      <c r="A5" s="70" t="s">
        <v>108</v>
      </c>
      <c r="B5" s="54"/>
      <c r="C5" s="52" t="s">
        <v>109</v>
      </c>
      <c r="D5" s="53"/>
      <c r="E5" s="54"/>
      <c r="F5" s="52" t="s">
        <v>110</v>
      </c>
      <c r="G5" s="53"/>
      <c r="H5" s="54"/>
      <c r="I5" s="52" t="s">
        <v>111</v>
      </c>
      <c r="J5" s="54"/>
      <c r="K5" s="9" t="s">
        <v>112</v>
      </c>
    </row>
    <row r="6" spans="1:11" ht="49.05" customHeight="1" x14ac:dyDescent="0.3">
      <c r="A6" s="46"/>
      <c r="B6" s="33"/>
      <c r="C6" s="47"/>
      <c r="D6" s="45"/>
      <c r="E6" s="33"/>
      <c r="F6" s="47"/>
      <c r="G6" s="45"/>
      <c r="H6" s="33"/>
      <c r="I6" s="47"/>
      <c r="J6" s="33"/>
      <c r="K6" s="16"/>
    </row>
    <row r="7" spans="1:11" ht="49.05" customHeight="1" x14ac:dyDescent="0.3">
      <c r="A7" s="46"/>
      <c r="B7" s="33"/>
      <c r="C7" s="47"/>
      <c r="D7" s="45"/>
      <c r="E7" s="33"/>
      <c r="F7" s="47"/>
      <c r="G7" s="45"/>
      <c r="H7" s="33"/>
      <c r="I7" s="47"/>
      <c r="J7" s="33"/>
      <c r="K7" s="16"/>
    </row>
    <row r="8" spans="1:11" ht="49.05" customHeight="1" x14ac:dyDescent="0.3">
      <c r="A8" s="46"/>
      <c r="B8" s="33"/>
      <c r="C8" s="47"/>
      <c r="D8" s="45"/>
      <c r="E8" s="33"/>
      <c r="F8" s="47"/>
      <c r="G8" s="45"/>
      <c r="H8" s="33"/>
      <c r="I8" s="47"/>
      <c r="J8" s="33"/>
      <c r="K8" s="16"/>
    </row>
    <row r="9" spans="1:11" ht="49.05" customHeight="1" x14ac:dyDescent="0.3">
      <c r="A9" s="46"/>
      <c r="B9" s="33"/>
      <c r="C9" s="47"/>
      <c r="D9" s="45"/>
      <c r="E9" s="33"/>
      <c r="F9" s="47"/>
      <c r="G9" s="45"/>
      <c r="H9" s="33"/>
      <c r="I9" s="47"/>
      <c r="J9" s="33"/>
      <c r="K9" s="16"/>
    </row>
    <row r="10" spans="1:11" ht="49.05" customHeight="1" x14ac:dyDescent="0.3">
      <c r="A10" s="46"/>
      <c r="B10" s="33"/>
      <c r="C10" s="47"/>
      <c r="D10" s="45"/>
      <c r="E10" s="33"/>
      <c r="F10" s="47"/>
      <c r="G10" s="45"/>
      <c r="H10" s="33"/>
      <c r="I10" s="47"/>
      <c r="J10" s="33"/>
      <c r="K10" s="16"/>
    </row>
    <row r="11" spans="1:11" ht="49.05" customHeight="1" x14ac:dyDescent="0.3">
      <c r="A11" s="46"/>
      <c r="B11" s="33"/>
      <c r="C11" s="47"/>
      <c r="D11" s="45"/>
      <c r="E11" s="33"/>
      <c r="F11" s="47"/>
      <c r="G11" s="45"/>
      <c r="H11" s="33"/>
      <c r="I11" s="47"/>
      <c r="J11" s="33"/>
      <c r="K11" s="16"/>
    </row>
    <row r="12" spans="1:11" ht="49.05" customHeight="1" x14ac:dyDescent="0.3">
      <c r="A12" s="46"/>
      <c r="B12" s="33"/>
      <c r="C12" s="47"/>
      <c r="D12" s="45"/>
      <c r="E12" s="33"/>
      <c r="F12" s="47"/>
      <c r="G12" s="45"/>
      <c r="H12" s="33"/>
      <c r="I12" s="47"/>
      <c r="J12" s="33"/>
      <c r="K12" s="16"/>
    </row>
    <row r="13" spans="1:11" ht="49.05" customHeight="1" x14ac:dyDescent="0.3">
      <c r="A13" s="46"/>
      <c r="B13" s="33"/>
      <c r="C13" s="47"/>
      <c r="D13" s="45"/>
      <c r="E13" s="33"/>
      <c r="F13" s="47"/>
      <c r="G13" s="45"/>
      <c r="H13" s="33"/>
      <c r="I13" s="47"/>
      <c r="J13" s="33"/>
      <c r="K13" s="16"/>
    </row>
    <row r="14" spans="1:11" ht="49.05" customHeight="1" x14ac:dyDescent="0.3">
      <c r="A14" s="46"/>
      <c r="B14" s="33"/>
      <c r="C14" s="47"/>
      <c r="D14" s="45"/>
      <c r="E14" s="33"/>
      <c r="F14" s="47"/>
      <c r="G14" s="45"/>
      <c r="H14" s="33"/>
      <c r="I14" s="47"/>
      <c r="J14" s="33"/>
      <c r="K14" s="16"/>
    </row>
    <row r="15" spans="1:11" ht="48" customHeight="1" thickBot="1" x14ac:dyDescent="0.35">
      <c r="A15" s="72"/>
      <c r="B15" s="60"/>
      <c r="C15" s="65"/>
      <c r="D15" s="59"/>
      <c r="E15" s="60"/>
      <c r="F15" s="65"/>
      <c r="G15" s="59"/>
      <c r="H15" s="60"/>
      <c r="I15" s="65"/>
      <c r="J15" s="60"/>
      <c r="K15" s="17"/>
    </row>
    <row r="16" spans="1:11" ht="19.05" customHeight="1" x14ac:dyDescent="0.3">
      <c r="A16" s="10"/>
      <c r="B16" s="10"/>
      <c r="C16" s="10"/>
      <c r="D16" s="10"/>
      <c r="E16" s="10"/>
      <c r="F16" s="10"/>
      <c r="G16" s="10"/>
      <c r="H16" s="10"/>
      <c r="I16" s="10"/>
      <c r="J16" s="10"/>
      <c r="K16" s="11"/>
    </row>
    <row r="17" spans="1:11" ht="49.05" customHeight="1" x14ac:dyDescent="0.3">
      <c r="A17" s="69" t="s">
        <v>113</v>
      </c>
      <c r="B17" s="28"/>
      <c r="C17" s="28"/>
      <c r="D17" s="28"/>
      <c r="E17" s="28"/>
      <c r="F17" s="28"/>
      <c r="G17" s="28"/>
      <c r="H17" s="28"/>
      <c r="I17" s="28"/>
      <c r="J17" s="28"/>
      <c r="K17" s="28"/>
    </row>
    <row r="18" spans="1:11" ht="16.05" customHeight="1" thickBot="1" x14ac:dyDescent="0.35">
      <c r="A18" s="10"/>
      <c r="B18" s="10"/>
      <c r="C18" s="10"/>
      <c r="D18" s="10"/>
      <c r="E18" s="10"/>
      <c r="F18" s="10"/>
      <c r="G18" s="10"/>
      <c r="H18" s="10"/>
      <c r="I18" s="10"/>
      <c r="J18" s="10"/>
      <c r="K18" s="11"/>
    </row>
    <row r="19" spans="1:11" ht="49.05" customHeight="1" x14ac:dyDescent="0.3">
      <c r="A19" s="70" t="s">
        <v>30</v>
      </c>
      <c r="B19" s="54"/>
      <c r="C19" s="52" t="s">
        <v>109</v>
      </c>
      <c r="D19" s="53"/>
      <c r="E19" s="54"/>
      <c r="F19" s="52" t="s">
        <v>114</v>
      </c>
      <c r="G19" s="53"/>
      <c r="H19" s="54"/>
      <c r="I19" s="71" t="s">
        <v>111</v>
      </c>
      <c r="J19" s="68"/>
      <c r="K19" s="11"/>
    </row>
    <row r="20" spans="1:11" ht="49.05" customHeight="1" x14ac:dyDescent="0.3">
      <c r="A20" s="46"/>
      <c r="B20" s="33"/>
      <c r="C20" s="47"/>
      <c r="D20" s="45"/>
      <c r="E20" s="33"/>
      <c r="F20" s="47"/>
      <c r="G20" s="45"/>
      <c r="H20" s="33"/>
      <c r="I20" s="51"/>
      <c r="J20" s="50"/>
      <c r="K20" s="11"/>
    </row>
    <row r="21" spans="1:11" ht="49.05" customHeight="1" x14ac:dyDescent="0.3">
      <c r="A21" s="46"/>
      <c r="B21" s="33"/>
      <c r="C21" s="47"/>
      <c r="D21" s="45"/>
      <c r="E21" s="33"/>
      <c r="F21" s="47"/>
      <c r="G21" s="45"/>
      <c r="H21" s="33"/>
      <c r="I21" s="51"/>
      <c r="J21" s="50"/>
      <c r="K21" s="11"/>
    </row>
    <row r="22" spans="1:11" ht="49.05" customHeight="1" x14ac:dyDescent="0.3">
      <c r="A22" s="46"/>
      <c r="B22" s="33"/>
      <c r="C22" s="47"/>
      <c r="D22" s="45"/>
      <c r="E22" s="33"/>
      <c r="F22" s="47"/>
      <c r="G22" s="45"/>
      <c r="H22" s="33"/>
      <c r="I22" s="51"/>
      <c r="J22" s="50"/>
      <c r="K22" s="11"/>
    </row>
    <row r="23" spans="1:11" ht="49.05" customHeight="1" x14ac:dyDescent="0.3">
      <c r="A23" s="46"/>
      <c r="B23" s="33"/>
      <c r="C23" s="47"/>
      <c r="D23" s="45"/>
      <c r="E23" s="33"/>
      <c r="F23" s="47"/>
      <c r="G23" s="45"/>
      <c r="H23" s="33"/>
      <c r="I23" s="51"/>
      <c r="J23" s="50"/>
      <c r="K23" s="11"/>
    </row>
    <row r="24" spans="1:11" ht="49.05" customHeight="1" x14ac:dyDescent="0.3">
      <c r="A24" s="46"/>
      <c r="B24" s="33"/>
      <c r="C24" s="47"/>
      <c r="D24" s="45"/>
      <c r="E24" s="33"/>
      <c r="F24" s="47"/>
      <c r="G24" s="45"/>
      <c r="H24" s="33"/>
      <c r="I24" s="51"/>
      <c r="J24" s="50"/>
      <c r="K24" s="11"/>
    </row>
    <row r="25" spans="1:11" ht="49.05" customHeight="1" x14ac:dyDescent="0.3">
      <c r="A25" s="46"/>
      <c r="B25" s="33"/>
      <c r="C25" s="47"/>
      <c r="D25" s="45"/>
      <c r="E25" s="33"/>
      <c r="F25" s="47"/>
      <c r="G25" s="45"/>
      <c r="H25" s="33"/>
      <c r="I25" s="51"/>
      <c r="J25" s="50"/>
      <c r="K25" s="11"/>
    </row>
    <row r="26" spans="1:11" ht="49.05" customHeight="1" x14ac:dyDescent="0.3">
      <c r="A26" s="46"/>
      <c r="B26" s="33"/>
      <c r="C26" s="47"/>
      <c r="D26" s="45"/>
      <c r="E26" s="33"/>
      <c r="F26" s="47"/>
      <c r="G26" s="45"/>
      <c r="H26" s="33"/>
      <c r="I26" s="51"/>
      <c r="J26" s="50"/>
      <c r="K26" s="11"/>
    </row>
    <row r="27" spans="1:11" ht="49.05" customHeight="1" x14ac:dyDescent="0.3">
      <c r="A27" s="46"/>
      <c r="B27" s="33"/>
      <c r="C27" s="47"/>
      <c r="D27" s="45"/>
      <c r="E27" s="33"/>
      <c r="F27" s="47"/>
      <c r="G27" s="45"/>
      <c r="H27" s="33"/>
      <c r="I27" s="51"/>
      <c r="J27" s="50"/>
      <c r="K27" s="11"/>
    </row>
    <row r="28" spans="1:11" ht="49.05" customHeight="1" x14ac:dyDescent="0.3">
      <c r="A28" s="46"/>
      <c r="B28" s="33"/>
      <c r="C28" s="47"/>
      <c r="D28" s="45"/>
      <c r="E28" s="33"/>
      <c r="F28" s="47"/>
      <c r="G28" s="45"/>
      <c r="H28" s="33"/>
      <c r="I28" s="51"/>
      <c r="J28" s="50"/>
      <c r="K28" s="11"/>
    </row>
    <row r="29" spans="1:11" ht="49.05" customHeight="1" x14ac:dyDescent="0.3">
      <c r="A29" s="46"/>
      <c r="B29" s="33"/>
      <c r="C29" s="47"/>
      <c r="D29" s="45"/>
      <c r="E29" s="33"/>
      <c r="F29" s="47"/>
      <c r="G29" s="45"/>
      <c r="H29" s="33"/>
      <c r="I29" s="51"/>
      <c r="J29" s="50"/>
      <c r="K29" s="11"/>
    </row>
    <row r="31" spans="1:11" ht="33" customHeight="1" x14ac:dyDescent="0.3">
      <c r="A31" s="57"/>
      <c r="B31" s="28"/>
      <c r="C31" s="28"/>
      <c r="D31" s="28"/>
      <c r="E31" s="28"/>
      <c r="F31" s="28"/>
      <c r="G31" s="28"/>
      <c r="H31" s="28"/>
      <c r="I31" s="28"/>
      <c r="J31" s="28"/>
    </row>
    <row r="33" spans="1:10" ht="16.05" customHeight="1" x14ac:dyDescent="0.3">
      <c r="A33" s="56" t="s">
        <v>115</v>
      </c>
      <c r="B33" s="28"/>
      <c r="C33" s="28"/>
      <c r="D33" s="28"/>
      <c r="E33" s="28"/>
      <c r="F33" s="28"/>
      <c r="G33" s="28"/>
      <c r="H33" s="28"/>
      <c r="I33" s="28"/>
      <c r="J33" s="28"/>
    </row>
    <row r="34" spans="1:10" ht="16.05" customHeight="1" thickBot="1" x14ac:dyDescent="0.35"/>
    <row r="35" spans="1:10" ht="16.05" customHeight="1" x14ac:dyDescent="0.3">
      <c r="A35" s="8" t="s">
        <v>29</v>
      </c>
      <c r="B35" s="66" t="s">
        <v>116</v>
      </c>
      <c r="C35" s="53"/>
      <c r="D35" s="53"/>
      <c r="E35" s="53"/>
      <c r="F35" s="53"/>
      <c r="G35" s="54"/>
      <c r="H35" s="67" t="s">
        <v>117</v>
      </c>
      <c r="I35" s="53"/>
      <c r="J35" s="68"/>
    </row>
    <row r="36" spans="1:10" ht="48" customHeight="1" x14ac:dyDescent="0.3">
      <c r="A36" s="18" t="s">
        <v>118</v>
      </c>
      <c r="B36" s="48" t="s">
        <v>119</v>
      </c>
      <c r="C36" s="45"/>
      <c r="D36" s="45"/>
      <c r="E36" s="45"/>
      <c r="F36" s="45"/>
      <c r="G36" s="33"/>
      <c r="H36" s="49"/>
      <c r="I36" s="45"/>
      <c r="J36" s="50"/>
    </row>
    <row r="37" spans="1:10" ht="48" customHeight="1" x14ac:dyDescent="0.3">
      <c r="A37" s="18" t="s">
        <v>120</v>
      </c>
      <c r="B37" s="48" t="s">
        <v>121</v>
      </c>
      <c r="C37" s="45"/>
      <c r="D37" s="45"/>
      <c r="E37" s="45"/>
      <c r="F37" s="45"/>
      <c r="G37" s="33"/>
      <c r="H37" s="49"/>
      <c r="I37" s="45"/>
      <c r="J37" s="50"/>
    </row>
    <row r="38" spans="1:10" ht="48" customHeight="1" x14ac:dyDescent="0.3">
      <c r="A38" s="18" t="s">
        <v>122</v>
      </c>
      <c r="B38" s="48" t="s">
        <v>123</v>
      </c>
      <c r="C38" s="45"/>
      <c r="D38" s="45"/>
      <c r="E38" s="45"/>
      <c r="F38" s="45"/>
      <c r="G38" s="33"/>
      <c r="H38" s="49"/>
      <c r="I38" s="45"/>
      <c r="J38" s="50"/>
    </row>
    <row r="39" spans="1:10" ht="48" customHeight="1" x14ac:dyDescent="0.3">
      <c r="A39" s="18" t="s">
        <v>124</v>
      </c>
      <c r="B39" s="48" t="s">
        <v>125</v>
      </c>
      <c r="C39" s="45"/>
      <c r="D39" s="45"/>
      <c r="E39" s="45"/>
      <c r="F39" s="45"/>
      <c r="G39" s="33"/>
      <c r="H39" s="49"/>
      <c r="I39" s="45"/>
      <c r="J39" s="50"/>
    </row>
    <row r="40" spans="1:10" ht="48" customHeight="1" x14ac:dyDescent="0.3">
      <c r="A40" s="19"/>
      <c r="B40" s="44"/>
      <c r="C40" s="45"/>
      <c r="D40" s="45"/>
      <c r="E40" s="45"/>
      <c r="F40" s="45"/>
      <c r="G40" s="33"/>
      <c r="H40" s="49"/>
      <c r="I40" s="45"/>
      <c r="J40" s="50"/>
    </row>
    <row r="41" spans="1:10" ht="48" customHeight="1" x14ac:dyDescent="0.3">
      <c r="A41" s="19"/>
      <c r="B41" s="44"/>
      <c r="C41" s="45"/>
      <c r="D41" s="45"/>
      <c r="E41" s="45"/>
      <c r="F41" s="45"/>
      <c r="G41" s="33"/>
      <c r="H41" s="49"/>
      <c r="I41" s="45"/>
      <c r="J41" s="50"/>
    </row>
    <row r="42" spans="1:10" ht="48" customHeight="1" x14ac:dyDescent="0.3">
      <c r="A42" s="19"/>
      <c r="B42" s="44"/>
      <c r="C42" s="45"/>
      <c r="D42" s="45"/>
      <c r="E42" s="45"/>
      <c r="F42" s="45"/>
      <c r="G42" s="33"/>
      <c r="H42" s="49"/>
      <c r="I42" s="45"/>
      <c r="J42" s="50"/>
    </row>
    <row r="43" spans="1:10" ht="48" customHeight="1" x14ac:dyDescent="0.3">
      <c r="A43" s="19"/>
      <c r="B43" s="44"/>
      <c r="C43" s="45"/>
      <c r="D43" s="45"/>
      <c r="E43" s="45"/>
      <c r="F43" s="45"/>
      <c r="G43" s="33"/>
      <c r="H43" s="49"/>
      <c r="I43" s="45"/>
      <c r="J43" s="50"/>
    </row>
    <row r="44" spans="1:10" ht="48" customHeight="1" x14ac:dyDescent="0.3">
      <c r="A44" s="19"/>
      <c r="B44" s="44"/>
      <c r="C44" s="45"/>
      <c r="D44" s="45"/>
      <c r="E44" s="45"/>
      <c r="F44" s="45"/>
      <c r="G44" s="33"/>
      <c r="H44" s="49"/>
      <c r="I44" s="45"/>
      <c r="J44" s="50"/>
    </row>
    <row r="45" spans="1:10" ht="48" customHeight="1" x14ac:dyDescent="0.3">
      <c r="A45" s="19"/>
      <c r="B45" s="44"/>
      <c r="C45" s="45"/>
      <c r="D45" s="45"/>
      <c r="E45" s="45"/>
      <c r="F45" s="45"/>
      <c r="G45" s="33"/>
      <c r="H45" s="49"/>
      <c r="I45" s="45"/>
      <c r="J45" s="50"/>
    </row>
    <row r="46" spans="1:10" ht="49.05" customHeight="1" thickBot="1" x14ac:dyDescent="0.35">
      <c r="A46" s="20"/>
      <c r="B46" s="58"/>
      <c r="C46" s="59"/>
      <c r="D46" s="59"/>
      <c r="E46" s="59"/>
      <c r="F46" s="59"/>
      <c r="G46" s="60"/>
      <c r="H46" s="61"/>
      <c r="I46" s="62"/>
      <c r="J46" s="63"/>
    </row>
    <row r="48" spans="1:10" ht="102" customHeight="1" x14ac:dyDescent="0.3">
      <c r="A48" s="57" t="s">
        <v>126</v>
      </c>
      <c r="B48" s="28"/>
      <c r="C48" s="28"/>
      <c r="D48" s="28"/>
      <c r="E48" s="28"/>
      <c r="F48" s="28"/>
      <c r="G48" s="28"/>
      <c r="H48" s="28"/>
      <c r="I48" s="28"/>
      <c r="J48" s="28"/>
    </row>
    <row r="51" spans="1:10" x14ac:dyDescent="0.3">
      <c r="A51" s="64" t="s">
        <v>127</v>
      </c>
      <c r="B51" s="28"/>
      <c r="C51" s="28"/>
      <c r="D51" s="28"/>
      <c r="E51" s="55"/>
      <c r="F51" s="28"/>
      <c r="G51" s="28"/>
      <c r="H51" s="28"/>
      <c r="I51" s="28"/>
      <c r="J51" s="28"/>
    </row>
    <row r="53" spans="1:10" x14ac:dyDescent="0.3">
      <c r="A53" s="64" t="s">
        <v>128</v>
      </c>
      <c r="B53" s="28"/>
      <c r="C53" s="28"/>
      <c r="D53" s="28"/>
      <c r="E53" s="55"/>
      <c r="F53" s="28"/>
      <c r="G53" s="28"/>
      <c r="H53" s="28"/>
      <c r="I53" s="28"/>
      <c r="J53" s="28"/>
    </row>
    <row r="100" spans="1:1" ht="15.6" x14ac:dyDescent="0.3">
      <c r="A100" t="s">
        <v>129</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Baltrušaitė</cp:lastModifiedBy>
  <dcterms:created xsi:type="dcterms:W3CDTF">2023-04-04T12:16:45Z</dcterms:created>
  <dcterms:modified xsi:type="dcterms:W3CDTF">2025-03-06T16:49:42Z</dcterms:modified>
</cp:coreProperties>
</file>