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lt-my.sharepoint.com/personal/vilija_kazanaviciute_cr_vu_lt/Documents/2025 m. pirkimai/SMVP_1062_2025_TVPC_WC įrengimo darbai/PD final/"/>
    </mc:Choice>
  </mc:AlternateContent>
  <xr:revisionPtr revIDLastSave="0" documentId="8_{CE6996D9-1F42-49CD-9064-0F634B3D9271}" xr6:coauthVersionLast="47" xr6:coauthVersionMax="47" xr10:uidLastSave="{00000000-0000-0000-0000-000000000000}"/>
  <bookViews>
    <workbookView xWindow="-108" yWindow="-108" windowWidth="23256" windowHeight="12576" xr2:uid="{7682DEA7-2961-4CB5-8729-99989CF068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2" i="1" l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38" i="1"/>
  <c r="F37" i="1"/>
  <c r="F36" i="1"/>
  <c r="F35" i="1"/>
  <c r="F34" i="1"/>
  <c r="F33" i="1"/>
  <c r="F30" i="1"/>
  <c r="F31" i="1" s="1"/>
  <c r="F27" i="1"/>
  <c r="F26" i="1"/>
  <c r="F25" i="1"/>
  <c r="F24" i="1"/>
  <c r="F23" i="1"/>
  <c r="F22" i="1"/>
  <c r="F21" i="1"/>
  <c r="F18" i="1"/>
  <c r="F17" i="1"/>
  <c r="F16" i="1"/>
  <c r="F15" i="1"/>
  <c r="F14" i="1"/>
  <c r="F345" i="1" l="1"/>
  <c r="F19" i="1"/>
  <c r="F261" i="1"/>
  <c r="F262" i="1" s="1"/>
  <c r="F263" i="1" s="1"/>
  <c r="F209" i="1" s="1"/>
  <c r="F131" i="1"/>
  <c r="F132" i="1" s="1"/>
  <c r="F133" i="1" s="1"/>
  <c r="F134" i="1" s="1"/>
  <c r="F176" i="1"/>
  <c r="F304" i="1"/>
  <c r="F305" i="1" s="1"/>
  <c r="F306" i="1" s="1"/>
  <c r="F307" i="1" s="1"/>
  <c r="F100" i="1"/>
  <c r="F101" i="1" s="1"/>
  <c r="F28" i="1"/>
  <c r="F39" i="1"/>
  <c r="F196" i="1"/>
  <c r="F346" i="1" l="1"/>
  <c r="F347" i="1" s="1"/>
  <c r="F350" i="1"/>
  <c r="F40" i="1"/>
  <c r="F41" i="1" s="1"/>
  <c r="F42" i="1" s="1"/>
  <c r="F102" i="1"/>
  <c r="F197" i="1"/>
  <c r="F198" i="1" s="1"/>
  <c r="F199" i="1" s="1"/>
</calcChain>
</file>

<file path=xl/sharedStrings.xml><?xml version="1.0" encoding="utf-8"?>
<sst xmlns="http://schemas.openxmlformats.org/spreadsheetml/2006/main" count="597" uniqueCount="262">
  <si>
    <t>Techninė specifikacijos 2 priedas "Darbų kiekių žiniaraščiai"</t>
  </si>
  <si>
    <t>Darbų kiekių žiniaraštis Nr. 1</t>
  </si>
  <si>
    <t>Kompleksas</t>
  </si>
  <si>
    <t>Vilniaus universiteto Šv. Jono g. 12, Vilniuje, sanitarinių patalpų Nr. nuo 1-3 iki 1-8 paprastasis remontas ir avarijos grėsmės šalinimas</t>
  </si>
  <si>
    <t>Objektas</t>
  </si>
  <si>
    <t>Žiniaraštis</t>
  </si>
  <si>
    <t>Patalpų įrengimas</t>
  </si>
  <si>
    <t>Iš viso už:</t>
  </si>
  <si>
    <t>Eil. Nr.</t>
  </si>
  <si>
    <t>Darbų ir išlaidų aprašymai</t>
  </si>
  <si>
    <t>Mato vienetas</t>
  </si>
  <si>
    <t>Kiekis</t>
  </si>
  <si>
    <r>
      <t xml:space="preserve">Vieneto kaina, Eur. be PVM </t>
    </r>
    <r>
      <rPr>
        <b/>
        <sz val="8"/>
        <color rgb="FFFF0000"/>
        <rFont val="Arial"/>
        <family val="2"/>
      </rPr>
      <t>[pildo Rangovas]</t>
    </r>
  </si>
  <si>
    <t>Bendra kaina, Eur be PVM</t>
  </si>
  <si>
    <t>Grindys</t>
  </si>
  <si>
    <t>Savaime susitankinančio grunto įrengimas</t>
  </si>
  <si>
    <t>m3</t>
  </si>
  <si>
    <t>Grindų šiltinamųjų (garso) izoliacijų įrengimas, naudojant izoliacines plokštes (200 mm storio putų polistireno plokštės)</t>
  </si>
  <si>
    <t>100 m2</t>
  </si>
  <si>
    <t>Grindų teptinių (dviejų komponentų masės) hidroizoliacijų įrengimas po keraminių plytelių danga be pagrindo šlifavimo ir gruntavimo</t>
  </si>
  <si>
    <t>m2</t>
  </si>
  <si>
    <t>Keraminių plytelių grindų dangos įrengimas ant išlyginto pagrindo</t>
  </si>
  <si>
    <t>Iš viso už skyrių Grindys</t>
  </si>
  <si>
    <t>Sienos</t>
  </si>
  <si>
    <t>Mūrinių sienų paviršiaus remontas, užtaisant plyšius ir įtrūkimus skiediniu</t>
  </si>
  <si>
    <t>m</t>
  </si>
  <si>
    <t>Dvisluoksnių gipsokartonio pertvarų su metaliniu karkasu ir 75 mm izoliacijos sluoksniu įrengimas</t>
  </si>
  <si>
    <t>Saninarinių prietaisų gipso kartono sienutė</t>
  </si>
  <si>
    <t>Vertikalių paviršių izoliavimas, užtepant (glaistant) hidroizoliacinį mišinį Precor 20 arba lygiavertis</t>
  </si>
  <si>
    <t>Sienų vidinių paviršių aptaisymas keraminėmis plytelėmis</t>
  </si>
  <si>
    <t>Iš viso už skyrių Sienos</t>
  </si>
  <si>
    <t>Lubos</t>
  </si>
  <si>
    <t>Iš viso už skyrių Lubos</t>
  </si>
  <si>
    <t>Kita</t>
  </si>
  <si>
    <t>Surenkamos WC pertvaros</t>
  </si>
  <si>
    <t>Batų valymo įrenginys</t>
  </si>
  <si>
    <t>vnt.</t>
  </si>
  <si>
    <t>Drėgmės rinktuvas</t>
  </si>
  <si>
    <t>Iš viso už skyrių Kita</t>
  </si>
  <si>
    <t>PVM</t>
  </si>
  <si>
    <t>21,00%</t>
  </si>
  <si>
    <t>Bendra kaina, Eur su PVM</t>
  </si>
  <si>
    <t>Darbų kiekių žiniaraštis  Nr. 2</t>
  </si>
  <si>
    <t>Sanitariniai prietaisai</t>
  </si>
  <si>
    <t>Vieneto kaina</t>
  </si>
  <si>
    <t>Iš viso</t>
  </si>
  <si>
    <t>Potinkinio rėmo montavimas</t>
  </si>
  <si>
    <t>Potinkinis rėmas</t>
  </si>
  <si>
    <t>kompl.</t>
  </si>
  <si>
    <t>Pakabinamas klozetas su  nuleidimo mygtuku ir dangčiu</t>
  </si>
  <si>
    <t>Pisuarų montavimas, tvirtinamų prie sienų</t>
  </si>
  <si>
    <t>Pakabinamas pisuaras</t>
  </si>
  <si>
    <t>Viduaro montavimas</t>
  </si>
  <si>
    <t>Pakabinamas viduaras</t>
  </si>
  <si>
    <t>Įvairių rūšių ir tipų vandens maišytuvų montavimas</t>
  </si>
  <si>
    <t>Sifono montavimas</t>
  </si>
  <si>
    <t>Sensorinis praustuvo maišytuvas</t>
  </si>
  <si>
    <t>Ranktūrių neįgaliesiems montavimas</t>
  </si>
  <si>
    <t>Praustuvo montavimas, tvirtinant prie sienos, kai kanalizacija plastikinių vamzdžių</t>
  </si>
  <si>
    <t>Praustuvas fajansinis, pritaikytas žmonėms su negalia, komplekte su maišytuvais, žalvariniais chromuotais šalto ir karšto vandens privedimo vamzdeliais, sifonais su išleistuvu, kronšteinais tvirtinimui</t>
  </si>
  <si>
    <t>Stovo dušui pritvirtinimas prie sienos</t>
  </si>
  <si>
    <t>Plautuvių su vandens maišytuvais, tvirtinamų prie sienų, montavimas vieno skyriaus</t>
  </si>
  <si>
    <t>Lanksti žarnelė su dušo galvute</t>
  </si>
  <si>
    <t>Vamzdyno pajungimo galinių alkūnių montavimas, kai alkūnių skaičius, viena alkūnė</t>
  </si>
  <si>
    <t>Prietaisiniai ventiliai praustuvams</t>
  </si>
  <si>
    <t>Pakabų (rankšluoščiams, drabužiams, dušo galvutei), muilinių, veidrodžių pritvirtinimas prie sienos</t>
  </si>
  <si>
    <t>Vystymo stalas</t>
  </si>
  <si>
    <t>Tualetinio popieriaus dozatorius</t>
  </si>
  <si>
    <t>Metalinis WC šepetys</t>
  </si>
  <si>
    <t>Šiukšliadėžė WC patalpoje</t>
  </si>
  <si>
    <t>Popierinių rankšluosčių dozatorius</t>
  </si>
  <si>
    <t>Muilo dozatorius</t>
  </si>
  <si>
    <t>Kabliukas</t>
  </si>
  <si>
    <t>Šiukšliadėžės praustuvų zonoje</t>
  </si>
  <si>
    <t>Darbų kiekių žiniarštis Nr. 3</t>
  </si>
  <si>
    <t>Vilniaus universiteto Šv. Jono g. 12, Vilniuje, sanitarinių patalpų Nr. nuo 1-3 iki 1-8 paprastasis remontas ir avarijos grėsmės šalinimas (kopija be aktų)</t>
  </si>
  <si>
    <t>Nuotekos</t>
  </si>
  <si>
    <t>Buitinės nuotekos F1</t>
  </si>
  <si>
    <t>Plastikinių kanalizacijos vamzdžių, kurių d 50-100 mm, tiesimas</t>
  </si>
  <si>
    <t xml:space="preserve">PVC movinis beslėgis nuotekų vamzdis. Montuojamas paslėptai Ø50. </t>
  </si>
  <si>
    <t xml:space="preserve">PVC movinis beslėgis nuotekų vamzdis. Montuojamas paslėptai Ø110. </t>
  </si>
  <si>
    <t xml:space="preserve">PVC movinis beslėgis nuotekų vamzdis. Montuojamas paslėptai Ø160. </t>
  </si>
  <si>
    <t>Fasoninės dalys</t>
  </si>
  <si>
    <t>Vidaus nuotekų plastikinių vamzdynų jungiamųjų (fasoninių) dalių montavimas, kai nominalusis vidinis skersmuo, mm 110</t>
  </si>
  <si>
    <t>PVC revizija Ø110</t>
  </si>
  <si>
    <t>Trapo, kurio skersmuo iki 100 mm, montavimas</t>
  </si>
  <si>
    <t>Trapas su nešvarumų indu Ø50</t>
  </si>
  <si>
    <t>Uždaromosios armatūros montavimas, kai nominalusis vidinis skersmuo, mm 160</t>
  </si>
  <si>
    <t>Atbulinis vožtuvas Ø160</t>
  </si>
  <si>
    <t>Apžiūros liukų montavimas</t>
  </si>
  <si>
    <t>Apžiūros liukeliai 300x300</t>
  </si>
  <si>
    <t>Angų priešgaisrinis sandarinimas</t>
  </si>
  <si>
    <t>Nuotekų vamzdynų hidraulinis bandymas, buitinių nuotekų</t>
  </si>
  <si>
    <t>100 m</t>
  </si>
  <si>
    <t>Esamų alsuoklių demontavimas (or. 7-8m). Esamos alsuoklio angos hermetinimas/ užtaisymas, kad nesusidarytų kondensatas</t>
  </si>
  <si>
    <t>Iš viso už skyrių Buitinės nuotekos F1</t>
  </si>
  <si>
    <t>Darbų kiekių žiniaraštis  Nr. 4</t>
  </si>
  <si>
    <t>Vandentiekis</t>
  </si>
  <si>
    <t>Šaltas vandentiekis V1</t>
  </si>
  <si>
    <t>Vidaus vandentiekio vamzdyno tiesimas iš polietileninių vamzdžių, kurių d iki 32mm</t>
  </si>
  <si>
    <t>Daugiasluosnis presuojamas vamzdis Ø16 (išorin.)</t>
  </si>
  <si>
    <t>Daugiasluosnis presuojamas vamzdis Ø20 (išorin.)</t>
  </si>
  <si>
    <t>Daugiasluosnis presuojamas vamzdis Ø25 (išorin.)</t>
  </si>
  <si>
    <t>Daugiasluosnis presuojamas vamzdis Ø32 (išorin.)</t>
  </si>
  <si>
    <t>Daugiasluosnis presuojamas vamzdis Ø40 (išorin.)</t>
  </si>
  <si>
    <t>Daugiasluosnis presuojamas vamzdis Ø50 (išorin.)</t>
  </si>
  <si>
    <t>Plastikinių daugiasluoksnių presuojamų jungčių vamzdžių fasoninės dalys</t>
  </si>
  <si>
    <t>Daugiasluoksnių vamzdžių tvirtinimo elementai</t>
  </si>
  <si>
    <t>Vamzdynų, kurių skersmuo iki 32 mm, izoliavimas garui nelaidžiais polietileno ar porėtos gumos kevalais</t>
  </si>
  <si>
    <t>Pūsto polietileno izoliacija. Storis 9-13 mm Ø16 vamzdžiui.</t>
  </si>
  <si>
    <t>Pūsto polietileno izoliacija. Storis 9-13 mm Ø20 vamzdžiui.</t>
  </si>
  <si>
    <t>Pūsto polietileno izoliacija. Storis 9-13 mm Ø25 vamzdžiui.</t>
  </si>
  <si>
    <t>Pūsto polietileno izoliacija. Storis 9-13 mm Ø32 vamzdžiui.</t>
  </si>
  <si>
    <t>Vamzdynų, kurių skersmuo 40-50 mm, izoliavimas garui nelaidžiais polietileno ar porėtos gumos kevalais</t>
  </si>
  <si>
    <t>Pūsto polietileno izoliacija. Storis 9-13 mm Ø40 vamzdžiui.</t>
  </si>
  <si>
    <t>Pūsto polietileno izoliacija. Storis 9-13 mm Ø50 vamzdžiui.</t>
  </si>
  <si>
    <t>Movinių ventilių, čiaupų, vožtuvų, kurių d iki 50 mm, prijung.</t>
  </si>
  <si>
    <t>Uždarymo sklendė DN40. Su žarnos pajungimo mova Ø40.</t>
  </si>
  <si>
    <t>Uždarymo ventilis DN15 PN10 (Praustuvams)</t>
  </si>
  <si>
    <t>Atbulinis vožtuvas DN15 PN10</t>
  </si>
  <si>
    <t>Automatinis nuorintuvas DN15. Su uždarymo ventiliu.</t>
  </si>
  <si>
    <t>Vandentiekio ir šildymo sistemų vamzdynų hidraulinis bandymas</t>
  </si>
  <si>
    <t>Vamzdynų iki 400 mm skersmens praplovimas su dezinfekcija, kai vamzdžių skersmuo iki 65 mm</t>
  </si>
  <si>
    <t>Iš viso už skyrių Šaltas vandentiekis V1</t>
  </si>
  <si>
    <t>Karštas vandentiekis T3, T4</t>
  </si>
  <si>
    <t>Šildytuvo montavimas</t>
  </si>
  <si>
    <t>Elektrinis tūrinis vandens šildytuvas. Montuojamas po praustuvais V-15 l; 2 kW. Komplekte su termostatiniu ventiliu, apsauginiu vožtuvu.</t>
  </si>
  <si>
    <t>Uždarymo ventilis DN15 PN10 (Prie tūrinio, kv.)</t>
  </si>
  <si>
    <t>Iš viso už skyrių Karštas vandentiekis T3, T4</t>
  </si>
  <si>
    <t>Darbų kiekių žiniaraštis Nr. 5</t>
  </si>
  <si>
    <t>Vėdinimas</t>
  </si>
  <si>
    <t xml:space="preserve">Kanalinis OŠ-1 ventiliatorius su greičio reguliatoriumi ir laikmačiu, jungiama nuo šviesos įjungimo, L-972 m3/h , -300 Pa, N-320 W, 1f. Su jėgos ir valdymo laidais. Su ventiliatoriaus dengimu konstrukcija (nuo triukšmo). </t>
  </si>
  <si>
    <t>Priešfiltris 972 m3/h (ePM1 60(F7))</t>
  </si>
  <si>
    <t>Ortakiai iš 0,5 mm cinkuotos skardos, kurių d iki 160 mm</t>
  </si>
  <si>
    <t>Apvalus ortakis iš cinkuoto juostinio plieno d125</t>
  </si>
  <si>
    <t>Apvalus ortakis iš cinkuoto juostinio plieno d160</t>
  </si>
  <si>
    <t>Ortakiai iš 0,5 mm cinkuotos skardos, kurių d iki 200 mm</t>
  </si>
  <si>
    <t>Apvalus ortakis iš cinkuoto juostinio plieno d200</t>
  </si>
  <si>
    <t>Ortakiai iš 0,6mm cinkuotos skardos, kurių d nuo 225 mm iki 315 mm</t>
  </si>
  <si>
    <t>Apvalus ortakis iš cinkuoto juostinio plieno d250</t>
  </si>
  <si>
    <t>Apvalus ortakis iš cinkuoto juostinio plieno d315</t>
  </si>
  <si>
    <t>Plieninių apvalių atotraukų arba alkūnių su flanšais montavimas, kai atotraukos arba alkūnės skersmuo, mm daugiau 160 iki 315</t>
  </si>
  <si>
    <t>Alkūnė d315</t>
  </si>
  <si>
    <t>Plieninių stačiakampių atotraukų arba alkūnių su flanšais montavimas, kai atotraukos arba alkūnės perimetras, mm daugiau 1000 iki 1600</t>
  </si>
  <si>
    <t>Perėjimas d315 / 500 x 250</t>
  </si>
  <si>
    <t>Perėjimas d250 / 500 x 250</t>
  </si>
  <si>
    <t>Balnas d250 / d250</t>
  </si>
  <si>
    <t>Perėjimas d250 / d200</t>
  </si>
  <si>
    <t>Balnas d200 / d200</t>
  </si>
  <si>
    <t>Perėjimas d200 / d160</t>
  </si>
  <si>
    <t>Balninių apvalių atšakų įpjovimas į tiesius apvalius ortakius, kai atšakos skersmuo, mm iki 160</t>
  </si>
  <si>
    <t>Balnas d160 / d125</t>
  </si>
  <si>
    <t>Plieninių apvalių atotraukų arba alkūnių su flanšais montavimas, kai atotraukos arba alkūnės skersmuo, mm iki 160</t>
  </si>
  <si>
    <t>Perėjimas d160 / d125</t>
  </si>
  <si>
    <t>Alkūnė d125</t>
  </si>
  <si>
    <t>Tvirtinimo elementai</t>
  </si>
  <si>
    <t>Vamzdynų izoliavimas folija padengtais mineralinės vatos dembliais, kai izoliacijos storis 30 mm</t>
  </si>
  <si>
    <t xml:space="preserve">Izoliacija klijuotinė elastomerinė sint. gumos, 19 mm, ortakiui </t>
  </si>
  <si>
    <t>Stogelio montavimas virš šachtos, kurios d 315 mm</t>
  </si>
  <si>
    <t>Perėjimo per stogą, kurio d iki 315 mm, montavimas</t>
  </si>
  <si>
    <t>Oro išmetimo stogelis D315</t>
  </si>
  <si>
    <t>Oro skirstytuvo oro padavimui į darbo zoną, kurio d iki 315 mm, arba perimetras iki 1000 mm, montavimas</t>
  </si>
  <si>
    <t>Plieninis difuzorius oro tiekimui/ šalinimui  d125</t>
  </si>
  <si>
    <t>Vožtuvų, sklendžių, užkaišų montavimas apvaliuose ortakiuose, kai jungties skersmuo, mm iki 160</t>
  </si>
  <si>
    <t>Rankinio reguliavimo sklendės d125</t>
  </si>
  <si>
    <t>Rankinio reguliavimo sklendės d160</t>
  </si>
  <si>
    <t>Ventiliacijos sistemos su oro kondicionavimu derinimas, kai sistemoje 6-10 oro tiekimo taškų</t>
  </si>
  <si>
    <t>Angų kirtimas statinio konstrukcijose ir architektūros elementų atstatymas po vėdinimo sistemų montavimo darbų</t>
  </si>
  <si>
    <t>Lankstaus intarpo, kurio d iki 320 mm arba perimetras iki 1000 mm, montavimas</t>
  </si>
  <si>
    <t>Lanksti jungtis d315</t>
  </si>
  <si>
    <t>Ortakių, fasoninių dalių ir filtrų dėžių dažymas</t>
  </si>
  <si>
    <t>Darbų kiekių žiniaraštis Nr. 6</t>
  </si>
  <si>
    <t>Šildymas</t>
  </si>
  <si>
    <t>T11, 21 sistema</t>
  </si>
  <si>
    <t>Kolektoriaus mazgo montavimas, kai mazge 2 kolektoriai po vieną elementą</t>
  </si>
  <si>
    <t>Spintų kolektoriniams mazgams montavimas</t>
  </si>
  <si>
    <t>Sumaišymo mazgo montavimas</t>
  </si>
  <si>
    <t>Reguliuojamas kolektorius su srauto matuokliais tiekimo atšakose ir ventiliais su išankstiniu nustatymu grąžinimo atšakose DN25, 4žiedų, atšakos d16x2,0 komplekte su: galinė kolektoriaus dalis DN25 su oro DN15 ir vandens išleidikliais DN15, rutulinis ventilis ant tiekimo ir grįžtamosios linijos DN25.  Jungtys su laisva veržle d16x¾”, armatūra, tvirtinimai. Potinkinė dėžė kolektoriui. Komplekte su sumaišymo mazgu: tiesioginio veikimo reguliatorius, temperatūros jutiklis, atbulinis vožtuvas, cirkuliacinis siurblys.</t>
  </si>
  <si>
    <t>Reguliuojamas kolektorius su srauto matuokliais tiekimo atšakose ir ventiliais su išankstiniu nustatymu grąžinimo atšakose DN25, 2žiedų, atšakos d16x2,0 komplekte su: galinė kolektoriaus dalis DN25 su oro DN15 ir vandens išleidikliais DN15, rutulinis ventilis ant tiekimo ir grįžtamosios linijos DN25.  Jungtys su laisva veržle d16x¾”, armatūra, tvirtinimai. Potinkinė dėžė kolektoriui. Komplekte su sumaišymo mazgu: tiesioginio veikimo reguliatorius, temperatūros jutiklis, atbulinis vožtuvas, cirkuliacinis siurblys.</t>
  </si>
  <si>
    <t>Plastikinis daugiasluoksnis vamzdis grindų šild., su difuzijos barjeru- d18x2,0</t>
  </si>
  <si>
    <t>Plastikinis daugiasluoksnis vamzdis grindų šild., su difuzijos barjeru- d32x3</t>
  </si>
  <si>
    <t>Plastikinis daugiasluoksnis vamzdis grindų šild., su difuzijos barjeru- d20x2</t>
  </si>
  <si>
    <t>Šarvo montavimas</t>
  </si>
  <si>
    <t>Šarvas vamzdžiui d20x2,0</t>
  </si>
  <si>
    <t>Rutulinis ventilis DN25</t>
  </si>
  <si>
    <t>Rutulinis ventilis DN20</t>
  </si>
  <si>
    <t>Kaučiukinė izoliacija 19 mm storio d20x2,0</t>
  </si>
  <si>
    <t>Kaučiukinė izoliacija 19 mm storio d32x3,0</t>
  </si>
  <si>
    <t>Termometrų, manometrų, termomanometrų montavimas, privirinant prievamzdį su sriegiais</t>
  </si>
  <si>
    <t>Termomanometras</t>
  </si>
  <si>
    <t>Paleidimo, derinimo darbai</t>
  </si>
  <si>
    <t>Metalas tvirtinimams</t>
  </si>
  <si>
    <t>100 kg</t>
  </si>
  <si>
    <t>Sandarinimo medžiagos</t>
  </si>
  <si>
    <t>Dėklai per sienas ir perdangas</t>
  </si>
  <si>
    <t>Kampo fiksatoriai kolektoriaus atšakoms</t>
  </si>
  <si>
    <t>Iš viso už skyrių T11, 21 sistema</t>
  </si>
  <si>
    <t>Darbų kiekių žiniaraštis Nr. 7</t>
  </si>
  <si>
    <t>Vilniaus universiteto Šv. Jono g. 12, Vilniuje, sanitarinių patalpų Nr. nuo 1-3 iki 1-8 paprastasis remontas</t>
  </si>
  <si>
    <t>Elektrotechnika</t>
  </si>
  <si>
    <t>Modulinių paskirstymo potinkinių skydelių surinkimas ir montavimas į paruoštas nišas</t>
  </si>
  <si>
    <t>Iki 100 A galios automatinių jungiklių montavimas spintose</t>
  </si>
  <si>
    <t>LED 20 W šviestuvų montavimas pakabinamų lubų angose</t>
  </si>
  <si>
    <t>100 vnt.</t>
  </si>
  <si>
    <t>LED 12W šviestuvų montavimas pakabinamų lubų angose</t>
  </si>
  <si>
    <t>LED šviestuvų prie veidrodžių montavimas, tvirtinant smeigėmis</t>
  </si>
  <si>
    <t>Būvio jutiklio montavimas, tvirtinant medsraigčiais</t>
  </si>
  <si>
    <t>Jungiklio IP20 montavimas, kai instaliacija paslėptoji</t>
  </si>
  <si>
    <t>Paslėptos instaliacijos IP44  pusiauhermetinių rozečių montavimas</t>
  </si>
  <si>
    <t>Vagų iškirtimas paslėptai elektros instaliacijai vagotuvu tinkuotose sienose</t>
  </si>
  <si>
    <t>Vagų užtaisymas (tinkavimas), nutiesus apšvietimo tinklo laidus sienų paviršiuose</t>
  </si>
  <si>
    <t>Kabelių, laidų apsaugos iš plastikinių vamzdžių klojimas, tvirtinant prie konstrukcijų, kai vamzdžių išorinis skersmuo 20 mm</t>
  </si>
  <si>
    <t>Signalinio kabelio tarp sistemos elementų tiesimas plastikiniuose kanaluose</t>
  </si>
  <si>
    <t>Kabelių, laidų apsaugos iš plastikinių vamzdžių klojimas, tvirtinant prie konstrukcijų, kai vamzdžių išorinis skersmuo  32 mm</t>
  </si>
  <si>
    <t>Šviestuvų su  kaitinamosiomis lempomis  demontavimas</t>
  </si>
  <si>
    <t>Jungiklių, perjungiklių, rozečių demontavimas</t>
  </si>
  <si>
    <t>Garso stiprintuvo montavimas</t>
  </si>
  <si>
    <t>Garsiakalbio arba garso kolonėlės montavimas patalpoje</t>
  </si>
  <si>
    <t>Laidų ir kabelių gyslų markiravimas</t>
  </si>
  <si>
    <t>Kabelio izoliacijos varžos matavimas</t>
  </si>
  <si>
    <t>Cementinio skiedinio grindų išlyginamųjų sluoksnių įrengimas (100 mm storio sluoksnis)</t>
  </si>
  <si>
    <t>Sienų vidinių paviršių pagrindo gruntavimas sukibimą gerinančiais gruntais</t>
  </si>
  <si>
    <t>Pakabinamos skylėtos lubos iš plokščių  (Metalinės, ažūrinės lubos)</t>
  </si>
  <si>
    <t>Durų blokų įstatymas į mūrinių sienų angas, kai jų plotas iki 3m2. (Švytuoklinės durys 1,0 x 2,1 m)</t>
  </si>
  <si>
    <t>Durų blokų įstatymas į mūrinių sienų angas, kai jų plotas iki 3m2. (ŽN* WC durys 1,0 x 2,1 m)</t>
  </si>
  <si>
    <t>* ŽN- žmonių su negalia</t>
  </si>
  <si>
    <t>Pakabinamo klozeto montavimas</t>
  </si>
  <si>
    <t>Grupinio praustuvo, kurio skersmuo 1000 mm, montavimas (min. 2000 mm)</t>
  </si>
  <si>
    <t>Lietas praustuvas (500 x 2050 mm su sifonu ir priekinėmis durelėmis)</t>
  </si>
  <si>
    <t>Lietas praustuvas (500 x 2300 mm su sifonu priekinėmis durelėmis)</t>
  </si>
  <si>
    <t>Lanksti žarnelė su dušo galvute ŽN* sanmazge</t>
  </si>
  <si>
    <t>Vidaus vandentekio vamzdynų tiesimas iš polietileninių vamzdžių, kurių skersmuo iki 50 mm</t>
  </si>
  <si>
    <t>Movinių ventilių, čiaupų, vožtuvų, kurių d iki 50 mm, prijungimas</t>
  </si>
  <si>
    <t xml:space="preserve">* ŽN- žmonių su negalia </t>
  </si>
  <si>
    <t>Uždarymo ventilis DN15 PN10 (Klozetams, pisuarams)</t>
  </si>
  <si>
    <t>Viela-tvirtinimai. Grindinio  šildymo</t>
  </si>
  <si>
    <t>Vamzdynai, kurių d iki 50 mm, prijungimas prie veikiančių vidaus šildymo ir vandentiekio sistemų</t>
  </si>
  <si>
    <t>El. instaliacijos demontavimas (ištraukiant laidus), kai laidų kiekis ir skerspjūvis iki 2x6 arba 1x10 mm2</t>
  </si>
  <si>
    <t>Kabelių tiesimas įrengtomis konstrukcijomis arba loviais, tvirtinant visu ilgiu, kai 1 m kabelio masė iki 1 kg (Kabelis 3x1,5)</t>
  </si>
  <si>
    <t>Kabelių tiesimas įrengtomis konstrukcijomis arba loviais, tvirtinant visu ilgiu, kai 1 m kabelio masė iki 1 kg (Kabelis 5x4)</t>
  </si>
  <si>
    <t>2-4 zonų priešgaisrinės ir apsauginės signalizacijos centralės montavimas (ŽN* iškvietimo sistema)</t>
  </si>
  <si>
    <t>Bendra palyginamoji siūlomo pirkimo objekto kaina Eur be PVM</t>
  </si>
  <si>
    <t>Bendra palyginamoji kaina Eur su PVM</t>
  </si>
  <si>
    <t>Automatinis nuorintuvas DN15. Su uždarymo ventiliu</t>
  </si>
  <si>
    <t>Vidaus vandentiekio vamzdyno tiesimas iš polietileninių vamzdžių, kurių d iki 32 mm</t>
  </si>
  <si>
    <t>Smėlio pasluoksnis ant grunto (mažų apimčių).</t>
  </si>
  <si>
    <t>Chromuotų rankšluoščių džiovintuvų montavimas ant keramik. plytelėmis aptaisytų sienų</t>
  </si>
  <si>
    <t>Ranktūriai ŽN* praustuvui</t>
  </si>
  <si>
    <t>Ranktūriai neįgaliųjų klozetui</t>
  </si>
  <si>
    <t>Vidaus paviršių aptaisymas veidrodžiais, sienų 0,6 x 1,0 m</t>
  </si>
  <si>
    <t>Vidaus paviršių aptaisymas veidrodžiais, sienų 2,0 x 1,0 m</t>
  </si>
  <si>
    <t>Vidaus paviršių aptaisymas veidrodžiais, sienų 2,3 x 1,0 m</t>
  </si>
  <si>
    <t>Anglinis filtras 972 m3/h (dėžė, rėmas, kasetės-cilindrai ir aktyvuota anglis CKV3)- B620 mm H310 mm</t>
  </si>
  <si>
    <t>Kabelių tiesimas įrengtomis konstrukcijomis arba loviais, tvirtinant visu ilgiu, kai 1 m kabelio masė iki 1 kg Kabelis 3x2,5</t>
  </si>
  <si>
    <r>
      <t>Vidaus paviršių paprastas tinkavimas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  <charset val="186"/>
      </rPr>
      <t>būdu cemento-kalkių skiediniais, kai 12 mm storio sluoksnis, vidinės sienos</t>
    </r>
  </si>
  <si>
    <t>Durų blokų įstatymas į mūrinių sienų angas, kai jų plotas iki 3m2. (Dvivėrės durys 1,3 x 2,1 m)</t>
  </si>
  <si>
    <t>Uždarymo ventilis DN15 PN10 (+ atšaka į ŽN* sanitarinį mazgą)</t>
  </si>
  <si>
    <t>Kanalinių ventiliatorių montavimas apvaliuose ortakiuose, kai ventiliatoriaus našumas, m3/val. nuo 500 iki 1000</t>
  </si>
  <si>
    <t>Kasetinių filtrų montavimas stačiakampiuose ortakiuose, kai jungties perimetras, mm nuo 1000 iki 2400</t>
  </si>
  <si>
    <t>Priešfiltrio montavimas, kai jungties perimetras, mm nuo 1000 iki 2400</t>
  </si>
  <si>
    <t>Plieninių apvalių atotraukų arba alkūnių su flanšais montavimas, kai atotraukos arba alkūnės skersmuo, mm nuo 160 iki 315</t>
  </si>
  <si>
    <t>Balninių apvalių atšakų įpjovimas į tiesius apvalius ortakius, kai atšakos skersmuo, mm nuo 160 iki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</si>
</sst>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10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1" fillId="0" borderId="3" xfId="0" applyFont="1" applyBorder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2" fillId="0" borderId="3" xfId="0" applyFont="1" applyBorder="1"/>
    <xf numFmtId="0" fontId="2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164" fontId="1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164" fontId="2" fillId="0" borderId="9" xfId="0" applyNumberFormat="1" applyFont="1" applyBorder="1"/>
    <xf numFmtId="164" fontId="2" fillId="0" borderId="15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9" fontId="8" fillId="0" borderId="0" xfId="0" applyNumberFormat="1" applyFont="1"/>
    <xf numFmtId="0" fontId="8" fillId="0" borderId="0" xfId="0" applyFont="1" applyAlignment="1">
      <alignment horizontal="right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164" fontId="8" fillId="0" borderId="9" xfId="0" applyNumberFormat="1" applyFont="1" applyBorder="1"/>
    <xf numFmtId="164" fontId="8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19A3-2B82-4C51-9F25-84F49D1F2778}">
  <dimension ref="A1:L352"/>
  <sheetViews>
    <sheetView tabSelected="1" topLeftCell="A274" zoomScaleNormal="100" workbookViewId="0">
      <selection activeCell="B237" sqref="B237"/>
    </sheetView>
  </sheetViews>
  <sheetFormatPr defaultColWidth="9.109375" defaultRowHeight="11.4" x14ac:dyDescent="0.2"/>
  <cols>
    <col min="1" max="1" width="10" style="1" customWidth="1"/>
    <col min="2" max="2" width="35.6640625" style="1" customWidth="1"/>
    <col min="3" max="4" width="10.6640625" style="1" customWidth="1"/>
    <col min="5" max="5" width="14" style="2" customWidth="1"/>
    <col min="6" max="6" width="10.6640625" style="2" customWidth="1"/>
    <col min="7" max="7" width="9.109375" style="1"/>
    <col min="8" max="8" width="37.6640625" style="1" customWidth="1"/>
    <col min="9" max="16384" width="9.109375" style="1"/>
  </cols>
  <sheetData>
    <row r="1" spans="1:12" ht="12" x14ac:dyDescent="0.25">
      <c r="A1" s="7"/>
      <c r="B1" s="7" t="s">
        <v>0</v>
      </c>
      <c r="C1" s="7"/>
      <c r="D1" s="7"/>
      <c r="E1" s="8"/>
      <c r="F1" s="8"/>
    </row>
    <row r="4" spans="1:12" ht="14.55" customHeight="1" x14ac:dyDescent="0.25">
      <c r="B4" s="28" t="s">
        <v>1</v>
      </c>
      <c r="C4" s="28"/>
      <c r="D4" s="28"/>
      <c r="E4" s="28"/>
    </row>
    <row r="5" spans="1:12" x14ac:dyDescent="0.2">
      <c r="C5" s="3"/>
    </row>
    <row r="7" spans="1:12" ht="12" x14ac:dyDescent="0.2">
      <c r="A7" s="4" t="s">
        <v>2</v>
      </c>
      <c r="B7" s="29" t="s">
        <v>3</v>
      </c>
      <c r="C7" s="29"/>
      <c r="D7" s="29"/>
      <c r="E7" s="30"/>
      <c r="F7" s="30"/>
    </row>
    <row r="8" spans="1:12" ht="12" x14ac:dyDescent="0.2">
      <c r="A8" s="4" t="s">
        <v>4</v>
      </c>
      <c r="B8" s="29" t="s">
        <v>3</v>
      </c>
      <c r="C8" s="29"/>
      <c r="D8" s="29"/>
      <c r="E8" s="30"/>
      <c r="F8" s="30"/>
    </row>
    <row r="9" spans="1:12" ht="12" x14ac:dyDescent="0.2">
      <c r="A9" s="4" t="s">
        <v>5</v>
      </c>
      <c r="B9" s="29" t="s">
        <v>6</v>
      </c>
      <c r="C9" s="29"/>
      <c r="D9" s="29"/>
      <c r="E9" s="30"/>
      <c r="F9" s="30"/>
    </row>
    <row r="10" spans="1:12" ht="24" customHeight="1" x14ac:dyDescent="0.25">
      <c r="A10" s="5"/>
      <c r="E10" s="6"/>
      <c r="F10" s="6"/>
      <c r="H10" s="33"/>
      <c r="I10" s="33"/>
      <c r="J10" s="33"/>
      <c r="K10" s="33"/>
      <c r="L10" s="33"/>
    </row>
    <row r="11" spans="1:12" x14ac:dyDescent="0.2">
      <c r="A11" s="34" t="s">
        <v>8</v>
      </c>
      <c r="B11" s="34" t="s">
        <v>9</v>
      </c>
      <c r="C11" s="34" t="s">
        <v>10</v>
      </c>
      <c r="D11" s="36" t="s">
        <v>11</v>
      </c>
      <c r="E11" s="38" t="s">
        <v>12</v>
      </c>
      <c r="F11" s="40" t="s">
        <v>13</v>
      </c>
    </row>
    <row r="12" spans="1:12" ht="19.95" customHeight="1" x14ac:dyDescent="0.2">
      <c r="A12" s="35"/>
      <c r="B12" s="35"/>
      <c r="C12" s="35"/>
      <c r="D12" s="37"/>
      <c r="E12" s="39"/>
      <c r="F12" s="41"/>
    </row>
    <row r="13" spans="1:12" ht="12" x14ac:dyDescent="0.25">
      <c r="B13" s="7" t="s">
        <v>14</v>
      </c>
      <c r="C13" s="7"/>
    </row>
    <row r="14" spans="1:12" ht="12" x14ac:dyDescent="0.2">
      <c r="A14" s="14">
        <v>1</v>
      </c>
      <c r="B14" s="18" t="s">
        <v>15</v>
      </c>
      <c r="C14" s="16" t="s">
        <v>16</v>
      </c>
      <c r="D14" s="15">
        <v>41.2</v>
      </c>
      <c r="E14" s="17"/>
      <c r="F14" s="17">
        <f>ROUND(D14*E14,2)</f>
        <v>0</v>
      </c>
    </row>
    <row r="15" spans="1:12" ht="34.200000000000003" x14ac:dyDescent="0.2">
      <c r="A15" s="14">
        <v>2</v>
      </c>
      <c r="B15" s="18" t="s">
        <v>17</v>
      </c>
      <c r="C15" s="16" t="s">
        <v>18</v>
      </c>
      <c r="D15" s="15">
        <v>0.51500000000000001</v>
      </c>
      <c r="E15" s="17"/>
      <c r="F15" s="17">
        <f>ROUND(D15*E15,2)</f>
        <v>0</v>
      </c>
    </row>
    <row r="16" spans="1:12" ht="22.8" x14ac:dyDescent="0.2">
      <c r="A16" s="14">
        <v>3</v>
      </c>
      <c r="B16" s="18" t="s">
        <v>220</v>
      </c>
      <c r="C16" s="16" t="s">
        <v>18</v>
      </c>
      <c r="D16" s="15">
        <v>0.51500000000000001</v>
      </c>
      <c r="E16" s="17"/>
      <c r="F16" s="17">
        <f>ROUND(D16*E16,2)</f>
        <v>0</v>
      </c>
    </row>
    <row r="17" spans="1:6" ht="34.200000000000003" x14ac:dyDescent="0.2">
      <c r="A17" s="14">
        <v>4</v>
      </c>
      <c r="B17" s="18" t="s">
        <v>19</v>
      </c>
      <c r="C17" s="16" t="s">
        <v>20</v>
      </c>
      <c r="D17" s="15">
        <v>51.5</v>
      </c>
      <c r="E17" s="17"/>
      <c r="F17" s="17">
        <f>ROUND(D17*E17,2)</f>
        <v>0</v>
      </c>
    </row>
    <row r="18" spans="1:6" ht="22.8" x14ac:dyDescent="0.2">
      <c r="A18" s="14">
        <v>5</v>
      </c>
      <c r="B18" s="18" t="s">
        <v>21</v>
      </c>
      <c r="C18" s="16" t="s">
        <v>20</v>
      </c>
      <c r="D18" s="15">
        <v>51.5</v>
      </c>
      <c r="E18" s="17"/>
      <c r="F18" s="17">
        <f>ROUND(D18*E18,2)</f>
        <v>0</v>
      </c>
    </row>
    <row r="19" spans="1:6" ht="12" x14ac:dyDescent="0.25">
      <c r="A19" s="9"/>
      <c r="B19" s="10" t="s">
        <v>22</v>
      </c>
      <c r="C19" s="10"/>
      <c r="D19" s="10"/>
      <c r="E19" s="11"/>
      <c r="F19" s="12">
        <f>SUM(F14:F18)</f>
        <v>0</v>
      </c>
    </row>
    <row r="20" spans="1:6" ht="12" x14ac:dyDescent="0.25">
      <c r="B20" s="7" t="s">
        <v>23</v>
      </c>
      <c r="C20" s="7"/>
    </row>
    <row r="21" spans="1:6" ht="22.8" x14ac:dyDescent="0.2">
      <c r="A21" s="14">
        <v>6</v>
      </c>
      <c r="B21" s="18" t="s">
        <v>24</v>
      </c>
      <c r="C21" s="16" t="s">
        <v>25</v>
      </c>
      <c r="D21" s="15">
        <v>116.5</v>
      </c>
      <c r="E21" s="17"/>
      <c r="F21" s="17">
        <f t="shared" ref="F21:F27" si="0">ROUND(D21*E21,2)</f>
        <v>0</v>
      </c>
    </row>
    <row r="22" spans="1:6" ht="34.200000000000003" x14ac:dyDescent="0.2">
      <c r="A22" s="14">
        <v>7</v>
      </c>
      <c r="B22" s="18" t="s">
        <v>254</v>
      </c>
      <c r="C22" s="16" t="s">
        <v>18</v>
      </c>
      <c r="D22" s="15">
        <v>1.6639999999999999</v>
      </c>
      <c r="E22" s="17"/>
      <c r="F22" s="17">
        <f t="shared" si="0"/>
        <v>0</v>
      </c>
    </row>
    <row r="23" spans="1:6" ht="23.55" customHeight="1" x14ac:dyDescent="0.2">
      <c r="A23" s="14">
        <v>8</v>
      </c>
      <c r="B23" s="18" t="s">
        <v>26</v>
      </c>
      <c r="C23" s="16" t="s">
        <v>18</v>
      </c>
      <c r="D23" s="15">
        <v>0.22800000000000001</v>
      </c>
      <c r="E23" s="17"/>
      <c r="F23" s="17">
        <f t="shared" si="0"/>
        <v>0</v>
      </c>
    </row>
    <row r="24" spans="1:6" ht="12" x14ac:dyDescent="0.2">
      <c r="A24" s="14">
        <v>9</v>
      </c>
      <c r="B24" s="18" t="s">
        <v>27</v>
      </c>
      <c r="C24" s="16" t="s">
        <v>18</v>
      </c>
      <c r="D24" s="15">
        <v>0.30199999999999999</v>
      </c>
      <c r="E24" s="17"/>
      <c r="F24" s="17">
        <f t="shared" si="0"/>
        <v>0</v>
      </c>
    </row>
    <row r="25" spans="1:6" ht="34.799999999999997" customHeight="1" x14ac:dyDescent="0.2">
      <c r="A25" s="14">
        <v>10</v>
      </c>
      <c r="B25" s="18" t="s">
        <v>28</v>
      </c>
      <c r="C25" s="16" t="s">
        <v>20</v>
      </c>
      <c r="D25" s="15">
        <v>60</v>
      </c>
      <c r="E25" s="17"/>
      <c r="F25" s="17">
        <f t="shared" si="0"/>
        <v>0</v>
      </c>
    </row>
    <row r="26" spans="1:6" ht="22.8" x14ac:dyDescent="0.2">
      <c r="A26" s="14">
        <v>11</v>
      </c>
      <c r="B26" s="18" t="s">
        <v>221</v>
      </c>
      <c r="C26" s="16" t="s">
        <v>18</v>
      </c>
      <c r="D26" s="15">
        <v>2.12</v>
      </c>
      <c r="E26" s="17"/>
      <c r="F26" s="17">
        <f t="shared" si="0"/>
        <v>0</v>
      </c>
    </row>
    <row r="27" spans="1:6" ht="22.8" x14ac:dyDescent="0.2">
      <c r="A27" s="14">
        <v>12</v>
      </c>
      <c r="B27" s="18" t="s">
        <v>29</v>
      </c>
      <c r="C27" s="16" t="s">
        <v>20</v>
      </c>
      <c r="D27" s="15">
        <v>212</v>
      </c>
      <c r="E27" s="17"/>
      <c r="F27" s="17">
        <f t="shared" si="0"/>
        <v>0</v>
      </c>
    </row>
    <row r="28" spans="1:6" ht="12" x14ac:dyDescent="0.25">
      <c r="A28" s="9"/>
      <c r="B28" s="10" t="s">
        <v>30</v>
      </c>
      <c r="C28" s="10"/>
      <c r="D28" s="10"/>
      <c r="E28" s="11"/>
      <c r="F28" s="12">
        <f>SUM(F21:F27)</f>
        <v>0</v>
      </c>
    </row>
    <row r="29" spans="1:6" ht="12" x14ac:dyDescent="0.25">
      <c r="B29" s="7" t="s">
        <v>31</v>
      </c>
      <c r="C29" s="7"/>
    </row>
    <row r="30" spans="1:6" ht="22.8" x14ac:dyDescent="0.2">
      <c r="A30" s="14">
        <v>13</v>
      </c>
      <c r="B30" s="18" t="s">
        <v>222</v>
      </c>
      <c r="C30" s="16" t="s">
        <v>18</v>
      </c>
      <c r="D30" s="15">
        <v>0.51500000000000001</v>
      </c>
      <c r="E30" s="17"/>
      <c r="F30" s="17">
        <f>ROUND(D30*E30,2)</f>
        <v>0</v>
      </c>
    </row>
    <row r="31" spans="1:6" ht="12" x14ac:dyDescent="0.25">
      <c r="A31" s="9"/>
      <c r="B31" s="10" t="s">
        <v>32</v>
      </c>
      <c r="C31" s="10"/>
      <c r="D31" s="10"/>
      <c r="E31" s="11"/>
      <c r="F31" s="12">
        <f>SUM(F30:F30)</f>
        <v>0</v>
      </c>
    </row>
    <row r="32" spans="1:6" ht="12" x14ac:dyDescent="0.25">
      <c r="B32" s="7" t="s">
        <v>33</v>
      </c>
      <c r="C32" s="7"/>
    </row>
    <row r="33" spans="1:6" ht="12" x14ac:dyDescent="0.2">
      <c r="A33" s="14">
        <v>14</v>
      </c>
      <c r="B33" s="18" t="s">
        <v>34</v>
      </c>
      <c r="C33" s="16" t="s">
        <v>20</v>
      </c>
      <c r="D33" s="15">
        <v>20</v>
      </c>
      <c r="E33" s="17"/>
      <c r="F33" s="17">
        <f t="shared" ref="F33:F38" si="1">ROUND(D33*E33,2)</f>
        <v>0</v>
      </c>
    </row>
    <row r="34" spans="1:6" ht="22.8" x14ac:dyDescent="0.2">
      <c r="A34" s="14">
        <v>15</v>
      </c>
      <c r="B34" s="18" t="s">
        <v>255</v>
      </c>
      <c r="C34" s="16" t="s">
        <v>20</v>
      </c>
      <c r="D34" s="15">
        <v>2.73</v>
      </c>
      <c r="E34" s="17"/>
      <c r="F34" s="17">
        <f t="shared" si="1"/>
        <v>0</v>
      </c>
    </row>
    <row r="35" spans="1:6" ht="35.4" customHeight="1" x14ac:dyDescent="0.2">
      <c r="A35" s="14">
        <v>16</v>
      </c>
      <c r="B35" s="18" t="s">
        <v>223</v>
      </c>
      <c r="C35" s="16" t="s">
        <v>20</v>
      </c>
      <c r="D35" s="15">
        <v>4.2</v>
      </c>
      <c r="E35" s="17"/>
      <c r="F35" s="17">
        <f t="shared" si="1"/>
        <v>0</v>
      </c>
    </row>
    <row r="36" spans="1:6" ht="24" customHeight="1" x14ac:dyDescent="0.2">
      <c r="A36" s="14">
        <v>17</v>
      </c>
      <c r="B36" s="18" t="s">
        <v>224</v>
      </c>
      <c r="C36" s="16" t="s">
        <v>20</v>
      </c>
      <c r="D36" s="15">
        <v>2.1</v>
      </c>
      <c r="E36" s="17"/>
      <c r="F36" s="17">
        <f t="shared" si="1"/>
        <v>0</v>
      </c>
    </row>
    <row r="37" spans="1:6" ht="12" x14ac:dyDescent="0.2">
      <c r="A37" s="14">
        <v>18</v>
      </c>
      <c r="B37" s="18" t="s">
        <v>35</v>
      </c>
      <c r="C37" s="16" t="s">
        <v>36</v>
      </c>
      <c r="D37" s="15">
        <v>1</v>
      </c>
      <c r="E37" s="17"/>
      <c r="F37" s="17">
        <f t="shared" si="1"/>
        <v>0</v>
      </c>
    </row>
    <row r="38" spans="1:6" ht="12.6" thickBot="1" x14ac:dyDescent="0.25">
      <c r="A38" s="14">
        <v>19</v>
      </c>
      <c r="B38" s="18" t="s">
        <v>37</v>
      </c>
      <c r="C38" s="16" t="s">
        <v>36</v>
      </c>
      <c r="D38" s="15">
        <v>2</v>
      </c>
      <c r="E38" s="17"/>
      <c r="F38" s="19">
        <f t="shared" si="1"/>
        <v>0</v>
      </c>
    </row>
    <row r="39" spans="1:6" ht="12.6" thickBot="1" x14ac:dyDescent="0.3">
      <c r="A39" s="9"/>
      <c r="B39" s="10" t="s">
        <v>38</v>
      </c>
      <c r="C39" s="10"/>
      <c r="D39" s="10"/>
      <c r="E39" s="11"/>
      <c r="F39" s="24">
        <f>SUM(F33:F38)</f>
        <v>0</v>
      </c>
    </row>
    <row r="40" spans="1:6" ht="12" x14ac:dyDescent="0.25">
      <c r="A40" s="7"/>
      <c r="B40" s="7"/>
      <c r="C40" s="7"/>
      <c r="D40" s="26" t="s">
        <v>13</v>
      </c>
      <c r="E40" s="27"/>
      <c r="F40" s="21">
        <f>SUM(F19,F28,F31,F39)</f>
        <v>0</v>
      </c>
    </row>
    <row r="41" spans="1:6" ht="12" x14ac:dyDescent="0.25">
      <c r="A41" s="13"/>
      <c r="B41" s="10" t="s">
        <v>39</v>
      </c>
      <c r="C41" s="10" t="s">
        <v>40</v>
      </c>
      <c r="D41" s="10"/>
      <c r="E41" s="11"/>
      <c r="F41" s="22">
        <f>ROUND(F40*0.21,2)</f>
        <v>0</v>
      </c>
    </row>
    <row r="42" spans="1:6" ht="12.6" thickBot="1" x14ac:dyDescent="0.3">
      <c r="A42" s="10"/>
      <c r="B42" s="10"/>
      <c r="C42" s="10"/>
      <c r="D42" s="10" t="s">
        <v>41</v>
      </c>
      <c r="E42" s="11"/>
      <c r="F42" s="23">
        <f>F40+F41</f>
        <v>0</v>
      </c>
    </row>
    <row r="43" spans="1:6" ht="12" x14ac:dyDescent="0.25">
      <c r="A43" s="7"/>
      <c r="B43" s="7"/>
      <c r="C43" s="7"/>
      <c r="D43" s="7"/>
      <c r="E43" s="8"/>
      <c r="F43" s="8"/>
    </row>
    <row r="44" spans="1:6" x14ac:dyDescent="0.2">
      <c r="A44" s="1" t="s">
        <v>225</v>
      </c>
    </row>
    <row r="46" spans="1:6" ht="14.55" customHeight="1" x14ac:dyDescent="0.25">
      <c r="B46" s="28" t="s">
        <v>42</v>
      </c>
      <c r="C46" s="28"/>
      <c r="D46" s="28"/>
      <c r="E46" s="28"/>
    </row>
    <row r="47" spans="1:6" x14ac:dyDescent="0.2">
      <c r="C47" s="3"/>
    </row>
    <row r="49" spans="1:6" ht="12" x14ac:dyDescent="0.2">
      <c r="A49" s="4" t="s">
        <v>2</v>
      </c>
      <c r="B49" s="29" t="s">
        <v>3</v>
      </c>
      <c r="C49" s="29"/>
      <c r="D49" s="29"/>
      <c r="E49" s="30"/>
      <c r="F49" s="30"/>
    </row>
    <row r="50" spans="1:6" ht="12" x14ac:dyDescent="0.2">
      <c r="A50" s="4" t="s">
        <v>4</v>
      </c>
      <c r="B50" s="29" t="s">
        <v>3</v>
      </c>
      <c r="C50" s="29"/>
      <c r="D50" s="29"/>
      <c r="E50" s="30"/>
      <c r="F50" s="30"/>
    </row>
    <row r="51" spans="1:6" ht="12" x14ac:dyDescent="0.2">
      <c r="A51" s="4" t="s">
        <v>5</v>
      </c>
      <c r="B51" s="29" t="s">
        <v>43</v>
      </c>
      <c r="C51" s="29"/>
      <c r="D51" s="29"/>
      <c r="E51" s="30"/>
      <c r="F51" s="30"/>
    </row>
    <row r="52" spans="1:6" ht="12" x14ac:dyDescent="0.25">
      <c r="A52" s="5"/>
      <c r="E52" s="6"/>
      <c r="F52" s="6"/>
    </row>
    <row r="53" spans="1:6" x14ac:dyDescent="0.2">
      <c r="A53" s="34" t="s">
        <v>8</v>
      </c>
      <c r="B53" s="34" t="s">
        <v>9</v>
      </c>
      <c r="C53" s="34" t="s">
        <v>10</v>
      </c>
      <c r="D53" s="36" t="s">
        <v>11</v>
      </c>
      <c r="E53" s="38" t="s">
        <v>44</v>
      </c>
      <c r="F53" s="31" t="s">
        <v>45</v>
      </c>
    </row>
    <row r="54" spans="1:6" x14ac:dyDescent="0.2">
      <c r="A54" s="35"/>
      <c r="B54" s="35"/>
      <c r="C54" s="35"/>
      <c r="D54" s="37"/>
      <c r="E54" s="39"/>
      <c r="F54" s="32"/>
    </row>
    <row r="55" spans="1:6" ht="12" x14ac:dyDescent="0.2">
      <c r="A55" s="14">
        <v>1</v>
      </c>
      <c r="B55" s="18" t="s">
        <v>46</v>
      </c>
      <c r="C55" s="16" t="s">
        <v>36</v>
      </c>
      <c r="D55" s="15">
        <v>9</v>
      </c>
      <c r="E55" s="17"/>
      <c r="F55" s="17">
        <f t="shared" ref="F55:F99" si="2">ROUND(D55*E55,2)</f>
        <v>0</v>
      </c>
    </row>
    <row r="56" spans="1:6" ht="12" x14ac:dyDescent="0.2">
      <c r="A56" s="14">
        <v>2</v>
      </c>
      <c r="B56" s="18" t="s">
        <v>47</v>
      </c>
      <c r="C56" s="16" t="s">
        <v>36</v>
      </c>
      <c r="D56" s="15">
        <v>9</v>
      </c>
      <c r="E56" s="17"/>
      <c r="F56" s="17">
        <f t="shared" si="2"/>
        <v>0</v>
      </c>
    </row>
    <row r="57" spans="1:6" ht="12" x14ac:dyDescent="0.2">
      <c r="A57" s="14">
        <v>3</v>
      </c>
      <c r="B57" s="18" t="s">
        <v>226</v>
      </c>
      <c r="C57" s="16" t="s">
        <v>48</v>
      </c>
      <c r="D57" s="15">
        <v>7</v>
      </c>
      <c r="E57" s="17"/>
      <c r="F57" s="17">
        <f t="shared" si="2"/>
        <v>0</v>
      </c>
    </row>
    <row r="58" spans="1:6" ht="22.8" x14ac:dyDescent="0.2">
      <c r="A58" s="14">
        <v>4</v>
      </c>
      <c r="B58" s="18" t="s">
        <v>49</v>
      </c>
      <c r="C58" s="16" t="s">
        <v>36</v>
      </c>
      <c r="D58" s="15">
        <v>7</v>
      </c>
      <c r="E58" s="17"/>
      <c r="F58" s="17">
        <f t="shared" si="2"/>
        <v>0</v>
      </c>
    </row>
    <row r="59" spans="1:6" ht="12" x14ac:dyDescent="0.2">
      <c r="A59" s="14">
        <v>5</v>
      </c>
      <c r="B59" s="18" t="s">
        <v>50</v>
      </c>
      <c r="C59" s="16" t="s">
        <v>36</v>
      </c>
      <c r="D59" s="15">
        <v>1</v>
      </c>
      <c r="E59" s="17"/>
      <c r="F59" s="17">
        <f t="shared" si="2"/>
        <v>0</v>
      </c>
    </row>
    <row r="60" spans="1:6" ht="12" x14ac:dyDescent="0.2">
      <c r="A60" s="14">
        <v>6</v>
      </c>
      <c r="B60" s="18" t="s">
        <v>51</v>
      </c>
      <c r="C60" s="16" t="s">
        <v>36</v>
      </c>
      <c r="D60" s="15">
        <v>1</v>
      </c>
      <c r="E60" s="17"/>
      <c r="F60" s="17">
        <f t="shared" si="2"/>
        <v>0</v>
      </c>
    </row>
    <row r="61" spans="1:6" ht="12" x14ac:dyDescent="0.2">
      <c r="A61" s="14">
        <v>7</v>
      </c>
      <c r="B61" s="18" t="s">
        <v>52</v>
      </c>
      <c r="C61" s="16" t="s">
        <v>48</v>
      </c>
      <c r="D61" s="15">
        <v>1</v>
      </c>
      <c r="E61" s="17"/>
      <c r="F61" s="17">
        <f t="shared" si="2"/>
        <v>0</v>
      </c>
    </row>
    <row r="62" spans="1:6" ht="12" x14ac:dyDescent="0.2">
      <c r="A62" s="14">
        <v>8</v>
      </c>
      <c r="B62" s="18" t="s">
        <v>53</v>
      </c>
      <c r="C62" s="16" t="s">
        <v>36</v>
      </c>
      <c r="D62" s="15">
        <v>1</v>
      </c>
      <c r="E62" s="17"/>
      <c r="F62" s="17">
        <f t="shared" si="2"/>
        <v>0</v>
      </c>
    </row>
    <row r="63" spans="1:6" ht="22.8" x14ac:dyDescent="0.2">
      <c r="A63" s="14">
        <v>9</v>
      </c>
      <c r="B63" s="18" t="s">
        <v>227</v>
      </c>
      <c r="C63" s="16" t="s">
        <v>48</v>
      </c>
      <c r="D63" s="15">
        <v>2</v>
      </c>
      <c r="E63" s="17"/>
      <c r="F63" s="17">
        <f t="shared" si="2"/>
        <v>0</v>
      </c>
    </row>
    <row r="64" spans="1:6" ht="22.8" x14ac:dyDescent="0.2">
      <c r="A64" s="14">
        <v>10</v>
      </c>
      <c r="B64" s="18" t="s">
        <v>54</v>
      </c>
      <c r="C64" s="16" t="s">
        <v>36</v>
      </c>
      <c r="D64" s="15">
        <v>4</v>
      </c>
      <c r="E64" s="17"/>
      <c r="F64" s="17">
        <f t="shared" si="2"/>
        <v>0</v>
      </c>
    </row>
    <row r="65" spans="1:6" ht="12" x14ac:dyDescent="0.2">
      <c r="A65" s="14">
        <v>11</v>
      </c>
      <c r="B65" s="18" t="s">
        <v>55</v>
      </c>
      <c r="C65" s="16" t="s">
        <v>48</v>
      </c>
      <c r="D65" s="15">
        <v>4</v>
      </c>
      <c r="E65" s="17"/>
      <c r="F65" s="17">
        <f t="shared" si="2"/>
        <v>0</v>
      </c>
    </row>
    <row r="66" spans="1:6" ht="22.8" x14ac:dyDescent="0.2">
      <c r="A66" s="14">
        <v>12</v>
      </c>
      <c r="B66" s="18" t="s">
        <v>228</v>
      </c>
      <c r="C66" s="16" t="s">
        <v>48</v>
      </c>
      <c r="D66" s="15">
        <v>1</v>
      </c>
      <c r="E66" s="17"/>
      <c r="F66" s="17">
        <f t="shared" si="2"/>
        <v>0</v>
      </c>
    </row>
    <row r="67" spans="1:6" ht="22.8" x14ac:dyDescent="0.2">
      <c r="A67" s="14">
        <v>13</v>
      </c>
      <c r="B67" s="18" t="s">
        <v>229</v>
      </c>
      <c r="C67" s="16" t="s">
        <v>48</v>
      </c>
      <c r="D67" s="15">
        <v>1</v>
      </c>
      <c r="E67" s="17"/>
      <c r="F67" s="17">
        <f t="shared" si="2"/>
        <v>0</v>
      </c>
    </row>
    <row r="68" spans="1:6" ht="12" x14ac:dyDescent="0.2">
      <c r="A68" s="14">
        <v>14</v>
      </c>
      <c r="B68" s="18" t="s">
        <v>56</v>
      </c>
      <c r="C68" s="16" t="s">
        <v>36</v>
      </c>
      <c r="D68" s="15">
        <v>4</v>
      </c>
      <c r="E68" s="17"/>
      <c r="F68" s="17">
        <f t="shared" si="2"/>
        <v>0</v>
      </c>
    </row>
    <row r="69" spans="1:6" ht="12" x14ac:dyDescent="0.2">
      <c r="A69" s="14">
        <v>15</v>
      </c>
      <c r="B69" s="18" t="s">
        <v>57</v>
      </c>
      <c r="C69" s="16" t="s">
        <v>36</v>
      </c>
      <c r="D69" s="15">
        <v>2</v>
      </c>
      <c r="E69" s="17"/>
      <c r="F69" s="17">
        <f t="shared" si="2"/>
        <v>0</v>
      </c>
    </row>
    <row r="70" spans="1:6" ht="12" x14ac:dyDescent="0.2">
      <c r="A70" s="14">
        <v>16</v>
      </c>
      <c r="B70" s="18" t="s">
        <v>248</v>
      </c>
      <c r="C70" s="16" t="s">
        <v>48</v>
      </c>
      <c r="D70" s="15">
        <v>2</v>
      </c>
      <c r="E70" s="17"/>
      <c r="F70" s="17">
        <f t="shared" si="2"/>
        <v>0</v>
      </c>
    </row>
    <row r="71" spans="1:6" ht="22.8" x14ac:dyDescent="0.2">
      <c r="A71" s="14">
        <v>17</v>
      </c>
      <c r="B71" s="18" t="s">
        <v>58</v>
      </c>
      <c r="C71" s="16" t="s">
        <v>48</v>
      </c>
      <c r="D71" s="15">
        <v>1</v>
      </c>
      <c r="E71" s="17"/>
      <c r="F71" s="17">
        <f t="shared" si="2"/>
        <v>0</v>
      </c>
    </row>
    <row r="72" spans="1:6" ht="22.8" x14ac:dyDescent="0.2">
      <c r="A72" s="14">
        <v>18</v>
      </c>
      <c r="B72" s="18" t="s">
        <v>54</v>
      </c>
      <c r="C72" s="16" t="s">
        <v>36</v>
      </c>
      <c r="D72" s="15">
        <v>1</v>
      </c>
      <c r="E72" s="17"/>
      <c r="F72" s="17">
        <f t="shared" si="2"/>
        <v>0</v>
      </c>
    </row>
    <row r="73" spans="1:6" ht="57" x14ac:dyDescent="0.2">
      <c r="A73" s="14">
        <v>19</v>
      </c>
      <c r="B73" s="18" t="s">
        <v>59</v>
      </c>
      <c r="C73" s="16" t="s">
        <v>48</v>
      </c>
      <c r="D73" s="15">
        <v>1</v>
      </c>
      <c r="E73" s="17"/>
      <c r="F73" s="17">
        <f t="shared" si="2"/>
        <v>0</v>
      </c>
    </row>
    <row r="74" spans="1:6" ht="22.8" x14ac:dyDescent="0.2">
      <c r="A74" s="14">
        <v>20</v>
      </c>
      <c r="B74" s="18" t="s">
        <v>54</v>
      </c>
      <c r="C74" s="16" t="s">
        <v>36</v>
      </c>
      <c r="D74" s="15">
        <v>1</v>
      </c>
      <c r="E74" s="17"/>
      <c r="F74" s="17">
        <f t="shared" si="2"/>
        <v>0</v>
      </c>
    </row>
    <row r="75" spans="1:6" ht="12" x14ac:dyDescent="0.2">
      <c r="A75" s="14">
        <v>21</v>
      </c>
      <c r="B75" s="18" t="s">
        <v>60</v>
      </c>
      <c r="C75" s="16" t="s">
        <v>36</v>
      </c>
      <c r="D75" s="15">
        <v>1</v>
      </c>
      <c r="E75" s="17"/>
      <c r="F75" s="17">
        <f t="shared" si="2"/>
        <v>0</v>
      </c>
    </row>
    <row r="76" spans="1:6" ht="12" x14ac:dyDescent="0.2">
      <c r="A76" s="14">
        <v>22</v>
      </c>
      <c r="B76" s="18" t="s">
        <v>230</v>
      </c>
      <c r="C76" s="16" t="s">
        <v>48</v>
      </c>
      <c r="D76" s="15">
        <v>1</v>
      </c>
      <c r="E76" s="17"/>
      <c r="F76" s="17">
        <f t="shared" si="2"/>
        <v>0</v>
      </c>
    </row>
    <row r="77" spans="1:6" ht="35.4" customHeight="1" x14ac:dyDescent="0.2">
      <c r="A77" s="14">
        <v>23</v>
      </c>
      <c r="B77" s="18" t="s">
        <v>246</v>
      </c>
      <c r="C77" s="16" t="s">
        <v>36</v>
      </c>
      <c r="D77" s="15">
        <v>1</v>
      </c>
      <c r="E77" s="17"/>
      <c r="F77" s="17">
        <f t="shared" si="2"/>
        <v>0</v>
      </c>
    </row>
    <row r="78" spans="1:6" ht="22.8" x14ac:dyDescent="0.2">
      <c r="A78" s="14">
        <v>24</v>
      </c>
      <c r="B78" s="18" t="s">
        <v>249</v>
      </c>
      <c r="C78" s="16" t="s">
        <v>20</v>
      </c>
      <c r="D78" s="15">
        <v>0.6</v>
      </c>
      <c r="E78" s="17"/>
      <c r="F78" s="17">
        <f t="shared" si="2"/>
        <v>0</v>
      </c>
    </row>
    <row r="79" spans="1:6" ht="22.8" x14ac:dyDescent="0.2">
      <c r="A79" s="14">
        <v>25</v>
      </c>
      <c r="B79" s="18" t="s">
        <v>250</v>
      </c>
      <c r="C79" s="16" t="s">
        <v>20</v>
      </c>
      <c r="D79" s="15">
        <v>2</v>
      </c>
      <c r="E79" s="17"/>
      <c r="F79" s="17">
        <f t="shared" si="2"/>
        <v>0</v>
      </c>
    </row>
    <row r="80" spans="1:6" ht="22.8" x14ac:dyDescent="0.2">
      <c r="A80" s="14">
        <v>26</v>
      </c>
      <c r="B80" s="18" t="s">
        <v>251</v>
      </c>
      <c r="C80" s="16" t="s">
        <v>20</v>
      </c>
      <c r="D80" s="15">
        <v>2.2999999999999998</v>
      </c>
      <c r="E80" s="17"/>
      <c r="F80" s="17">
        <f t="shared" si="2"/>
        <v>0</v>
      </c>
    </row>
    <row r="81" spans="1:6" ht="12" x14ac:dyDescent="0.2">
      <c r="A81" s="14">
        <v>27</v>
      </c>
      <c r="B81" s="18" t="s">
        <v>57</v>
      </c>
      <c r="C81" s="16" t="s">
        <v>36</v>
      </c>
      <c r="D81" s="15">
        <v>2</v>
      </c>
      <c r="E81" s="17"/>
      <c r="F81" s="17">
        <f t="shared" si="2"/>
        <v>0</v>
      </c>
    </row>
    <row r="82" spans="1:6" ht="12" x14ac:dyDescent="0.2">
      <c r="A82" s="14">
        <v>28</v>
      </c>
      <c r="B82" s="18" t="s">
        <v>247</v>
      </c>
      <c r="C82" s="16" t="s">
        <v>48</v>
      </c>
      <c r="D82" s="15">
        <v>2</v>
      </c>
      <c r="E82" s="17"/>
      <c r="F82" s="17">
        <f t="shared" si="2"/>
        <v>0</v>
      </c>
    </row>
    <row r="83" spans="1:6" ht="22.8" x14ac:dyDescent="0.2">
      <c r="A83" s="14">
        <v>29</v>
      </c>
      <c r="B83" s="18" t="s">
        <v>61</v>
      </c>
      <c r="C83" s="16" t="s">
        <v>48</v>
      </c>
      <c r="D83" s="15">
        <v>1</v>
      </c>
      <c r="E83" s="17"/>
      <c r="F83" s="17">
        <f t="shared" si="2"/>
        <v>0</v>
      </c>
    </row>
    <row r="84" spans="1:6" ht="22.8" x14ac:dyDescent="0.2">
      <c r="A84" s="14">
        <v>30</v>
      </c>
      <c r="B84" s="18" t="s">
        <v>54</v>
      </c>
      <c r="C84" s="16" t="s">
        <v>36</v>
      </c>
      <c r="D84" s="15">
        <v>1</v>
      </c>
      <c r="E84" s="17"/>
      <c r="F84" s="17">
        <f t="shared" si="2"/>
        <v>0</v>
      </c>
    </row>
    <row r="85" spans="1:6" ht="12" x14ac:dyDescent="0.2">
      <c r="A85" s="14">
        <v>31</v>
      </c>
      <c r="B85" s="18" t="s">
        <v>60</v>
      </c>
      <c r="C85" s="16" t="s">
        <v>36</v>
      </c>
      <c r="D85" s="15">
        <v>1</v>
      </c>
      <c r="E85" s="17"/>
      <c r="F85" s="17">
        <f t="shared" si="2"/>
        <v>0</v>
      </c>
    </row>
    <row r="86" spans="1:6" ht="12" x14ac:dyDescent="0.2">
      <c r="A86" s="14">
        <v>32</v>
      </c>
      <c r="B86" s="18" t="s">
        <v>62</v>
      </c>
      <c r="C86" s="16" t="s">
        <v>48</v>
      </c>
      <c r="D86" s="15">
        <v>1</v>
      </c>
      <c r="E86" s="17"/>
      <c r="F86" s="17">
        <f t="shared" si="2"/>
        <v>0</v>
      </c>
    </row>
    <row r="87" spans="1:6" ht="22.8" x14ac:dyDescent="0.2">
      <c r="A87" s="14">
        <v>33</v>
      </c>
      <c r="B87" s="18" t="s">
        <v>63</v>
      </c>
      <c r="C87" s="16" t="s">
        <v>48</v>
      </c>
      <c r="D87" s="15">
        <v>12</v>
      </c>
      <c r="E87" s="17"/>
      <c r="F87" s="17">
        <f t="shared" si="2"/>
        <v>0</v>
      </c>
    </row>
    <row r="88" spans="1:6" ht="12" x14ac:dyDescent="0.2">
      <c r="A88" s="14">
        <v>34</v>
      </c>
      <c r="B88" s="18" t="s">
        <v>64</v>
      </c>
      <c r="C88" s="16" t="s">
        <v>36</v>
      </c>
      <c r="D88" s="15">
        <v>12</v>
      </c>
      <c r="E88" s="17"/>
      <c r="F88" s="17">
        <f t="shared" si="2"/>
        <v>0</v>
      </c>
    </row>
    <row r="89" spans="1:6" ht="34.200000000000003" x14ac:dyDescent="0.2">
      <c r="A89" s="14">
        <v>35</v>
      </c>
      <c r="B89" s="18" t="s">
        <v>65</v>
      </c>
      <c r="C89" s="16" t="s">
        <v>36</v>
      </c>
      <c r="D89" s="15">
        <v>1</v>
      </c>
      <c r="E89" s="17"/>
      <c r="F89" s="17">
        <f t="shared" si="2"/>
        <v>0</v>
      </c>
    </row>
    <row r="90" spans="1:6" ht="12" x14ac:dyDescent="0.2">
      <c r="A90" s="14">
        <v>36</v>
      </c>
      <c r="B90" s="18" t="s">
        <v>66</v>
      </c>
      <c r="C90" s="16" t="s">
        <v>36</v>
      </c>
      <c r="D90" s="15">
        <v>1</v>
      </c>
      <c r="E90" s="17"/>
      <c r="F90" s="17">
        <f t="shared" si="2"/>
        <v>0</v>
      </c>
    </row>
    <row r="91" spans="1:6" ht="34.200000000000003" x14ac:dyDescent="0.2">
      <c r="A91" s="14">
        <v>37</v>
      </c>
      <c r="B91" s="18" t="s">
        <v>65</v>
      </c>
      <c r="C91" s="16" t="s">
        <v>36</v>
      </c>
      <c r="D91" s="15">
        <v>7</v>
      </c>
      <c r="E91" s="17"/>
      <c r="F91" s="17">
        <f t="shared" si="2"/>
        <v>0</v>
      </c>
    </row>
    <row r="92" spans="1:6" ht="12" x14ac:dyDescent="0.2">
      <c r="A92" s="14">
        <v>38</v>
      </c>
      <c r="B92" s="18" t="s">
        <v>67</v>
      </c>
      <c r="C92" s="16" t="s">
        <v>36</v>
      </c>
      <c r="D92" s="15">
        <v>7</v>
      </c>
      <c r="E92" s="17"/>
      <c r="F92" s="17">
        <f t="shared" si="2"/>
        <v>0</v>
      </c>
    </row>
    <row r="93" spans="1:6" ht="34.200000000000003" x14ac:dyDescent="0.2">
      <c r="A93" s="14">
        <v>39</v>
      </c>
      <c r="B93" s="18" t="s">
        <v>65</v>
      </c>
      <c r="C93" s="16" t="s">
        <v>36</v>
      </c>
      <c r="D93" s="15">
        <v>31</v>
      </c>
      <c r="E93" s="17"/>
      <c r="F93" s="17">
        <f t="shared" si="2"/>
        <v>0</v>
      </c>
    </row>
    <row r="94" spans="1:6" ht="12" x14ac:dyDescent="0.2">
      <c r="A94" s="14">
        <v>40</v>
      </c>
      <c r="B94" s="18" t="s">
        <v>68</v>
      </c>
      <c r="C94" s="16" t="s">
        <v>36</v>
      </c>
      <c r="D94" s="15">
        <v>7</v>
      </c>
      <c r="E94" s="17"/>
      <c r="F94" s="17">
        <f t="shared" si="2"/>
        <v>0</v>
      </c>
    </row>
    <row r="95" spans="1:6" ht="12" x14ac:dyDescent="0.2">
      <c r="A95" s="14">
        <v>41</v>
      </c>
      <c r="B95" s="18" t="s">
        <v>69</v>
      </c>
      <c r="C95" s="16" t="s">
        <v>36</v>
      </c>
      <c r="D95" s="15">
        <v>7</v>
      </c>
      <c r="E95" s="17"/>
      <c r="F95" s="17">
        <f t="shared" si="2"/>
        <v>0</v>
      </c>
    </row>
    <row r="96" spans="1:6" ht="12" x14ac:dyDescent="0.2">
      <c r="A96" s="14">
        <v>42</v>
      </c>
      <c r="B96" s="18" t="s">
        <v>70</v>
      </c>
      <c r="C96" s="16" t="s">
        <v>36</v>
      </c>
      <c r="D96" s="15">
        <v>5</v>
      </c>
      <c r="E96" s="17"/>
      <c r="F96" s="17">
        <f t="shared" si="2"/>
        <v>0</v>
      </c>
    </row>
    <row r="97" spans="1:6" ht="12" x14ac:dyDescent="0.2">
      <c r="A97" s="14">
        <v>43</v>
      </c>
      <c r="B97" s="18" t="s">
        <v>71</v>
      </c>
      <c r="C97" s="16" t="s">
        <v>36</v>
      </c>
      <c r="D97" s="15">
        <v>5</v>
      </c>
      <c r="E97" s="17"/>
      <c r="F97" s="17">
        <f t="shared" si="2"/>
        <v>0</v>
      </c>
    </row>
    <row r="98" spans="1:6" ht="12" x14ac:dyDescent="0.2">
      <c r="A98" s="14">
        <v>44</v>
      </c>
      <c r="B98" s="18" t="s">
        <v>72</v>
      </c>
      <c r="C98" s="16" t="s">
        <v>36</v>
      </c>
      <c r="D98" s="15">
        <v>14</v>
      </c>
      <c r="E98" s="17"/>
      <c r="F98" s="17">
        <f t="shared" si="2"/>
        <v>0</v>
      </c>
    </row>
    <row r="99" spans="1:6" ht="12.6" thickBot="1" x14ac:dyDescent="0.25">
      <c r="A99" s="14">
        <v>45</v>
      </c>
      <c r="B99" s="18" t="s">
        <v>73</v>
      </c>
      <c r="C99" s="16" t="s">
        <v>48</v>
      </c>
      <c r="D99" s="15">
        <v>2</v>
      </c>
      <c r="E99" s="17"/>
      <c r="F99" s="19">
        <f t="shared" si="2"/>
        <v>0</v>
      </c>
    </row>
    <row r="100" spans="1:6" ht="12" x14ac:dyDescent="0.25">
      <c r="A100" s="13"/>
      <c r="B100" s="10"/>
      <c r="C100" s="10"/>
      <c r="D100" s="26" t="s">
        <v>13</v>
      </c>
      <c r="E100" s="27"/>
      <c r="F100" s="20">
        <f>SUM(F55:F99)</f>
        <v>0</v>
      </c>
    </row>
    <row r="101" spans="1:6" ht="12" x14ac:dyDescent="0.25">
      <c r="A101" s="13"/>
      <c r="B101" s="10" t="s">
        <v>39</v>
      </c>
      <c r="C101" s="10" t="s">
        <v>40</v>
      </c>
      <c r="D101" s="10"/>
      <c r="E101" s="11"/>
      <c r="F101" s="22">
        <f>ROUND(F100*0.21,2)</f>
        <v>0</v>
      </c>
    </row>
    <row r="102" spans="1:6" ht="12.6" thickBot="1" x14ac:dyDescent="0.3">
      <c r="A102" s="10"/>
      <c r="B102" s="10"/>
      <c r="C102" s="10"/>
      <c r="D102" s="26" t="s">
        <v>41</v>
      </c>
      <c r="E102" s="27"/>
      <c r="F102" s="23">
        <f>F100+F101</f>
        <v>0</v>
      </c>
    </row>
    <row r="103" spans="1:6" ht="12" x14ac:dyDescent="0.25">
      <c r="A103" s="1" t="s">
        <v>225</v>
      </c>
      <c r="B103" s="7"/>
      <c r="C103" s="7"/>
      <c r="D103" s="7"/>
      <c r="E103" s="8"/>
      <c r="F103" s="8"/>
    </row>
    <row r="104" spans="1:6" ht="14.55" customHeight="1" x14ac:dyDescent="0.25">
      <c r="B104" s="28" t="s">
        <v>74</v>
      </c>
      <c r="C104" s="28"/>
      <c r="D104" s="28"/>
    </row>
    <row r="105" spans="1:6" x14ac:dyDescent="0.2">
      <c r="C105" s="3"/>
    </row>
    <row r="107" spans="1:6" ht="12" x14ac:dyDescent="0.2">
      <c r="A107" s="4" t="s">
        <v>2</v>
      </c>
      <c r="B107" s="29" t="s">
        <v>3</v>
      </c>
      <c r="C107" s="29"/>
      <c r="D107" s="29"/>
      <c r="E107" s="30"/>
      <c r="F107" s="30"/>
    </row>
    <row r="108" spans="1:6" ht="12" x14ac:dyDescent="0.2">
      <c r="A108" s="4" t="s">
        <v>4</v>
      </c>
      <c r="B108" s="29" t="s">
        <v>75</v>
      </c>
      <c r="C108" s="29"/>
      <c r="D108" s="29"/>
      <c r="E108" s="30"/>
      <c r="F108" s="30"/>
    </row>
    <row r="109" spans="1:6" ht="12" x14ac:dyDescent="0.2">
      <c r="A109" s="4" t="s">
        <v>5</v>
      </c>
      <c r="B109" s="29" t="s">
        <v>76</v>
      </c>
      <c r="C109" s="29"/>
      <c r="D109" s="29"/>
      <c r="E109" s="30"/>
      <c r="F109" s="30"/>
    </row>
    <row r="110" spans="1:6" ht="12" x14ac:dyDescent="0.25">
      <c r="A110" s="5"/>
      <c r="E110" s="6"/>
      <c r="F110" s="6"/>
    </row>
    <row r="111" spans="1:6" x14ac:dyDescent="0.2">
      <c r="A111" s="34" t="s">
        <v>8</v>
      </c>
      <c r="B111" s="34" t="s">
        <v>9</v>
      </c>
      <c r="C111" s="34" t="s">
        <v>10</v>
      </c>
      <c r="D111" s="36" t="s">
        <v>11</v>
      </c>
      <c r="E111" s="38" t="s">
        <v>44</v>
      </c>
      <c r="F111" s="31" t="s">
        <v>45</v>
      </c>
    </row>
    <row r="112" spans="1:6" x14ac:dyDescent="0.2">
      <c r="A112" s="35"/>
      <c r="B112" s="35"/>
      <c r="C112" s="35"/>
      <c r="D112" s="37"/>
      <c r="E112" s="39"/>
      <c r="F112" s="32"/>
    </row>
    <row r="113" spans="1:6" ht="12" x14ac:dyDescent="0.25">
      <c r="B113" s="7" t="s">
        <v>77</v>
      </c>
      <c r="C113" s="7"/>
    </row>
    <row r="114" spans="1:6" ht="22.8" x14ac:dyDescent="0.2">
      <c r="A114" s="14">
        <v>1</v>
      </c>
      <c r="B114" s="18" t="s">
        <v>78</v>
      </c>
      <c r="C114" s="16" t="s">
        <v>25</v>
      </c>
      <c r="D114" s="15">
        <v>68</v>
      </c>
      <c r="E114" s="17"/>
      <c r="F114" s="17">
        <f t="shared" ref="F114:F130" si="3">ROUND(D114*E114,2)</f>
        <v>0</v>
      </c>
    </row>
    <row r="115" spans="1:6" ht="22.8" x14ac:dyDescent="0.2">
      <c r="A115" s="14">
        <v>2</v>
      </c>
      <c r="B115" s="18" t="s">
        <v>79</v>
      </c>
      <c r="C115" s="16" t="s">
        <v>25</v>
      </c>
      <c r="D115" s="15">
        <v>20</v>
      </c>
      <c r="E115" s="17"/>
      <c r="F115" s="17">
        <f t="shared" si="3"/>
        <v>0</v>
      </c>
    </row>
    <row r="116" spans="1:6" ht="22.8" x14ac:dyDescent="0.2">
      <c r="A116" s="14">
        <v>3</v>
      </c>
      <c r="B116" s="18" t="s">
        <v>80</v>
      </c>
      <c r="C116" s="16" t="s">
        <v>25</v>
      </c>
      <c r="D116" s="15">
        <v>46</v>
      </c>
      <c r="E116" s="17"/>
      <c r="F116" s="17">
        <f t="shared" si="3"/>
        <v>0</v>
      </c>
    </row>
    <row r="117" spans="1:6" ht="22.8" x14ac:dyDescent="0.2">
      <c r="A117" s="14">
        <v>4</v>
      </c>
      <c r="B117" s="18" t="s">
        <v>81</v>
      </c>
      <c r="C117" s="16" t="s">
        <v>25</v>
      </c>
      <c r="D117" s="15">
        <v>2</v>
      </c>
      <c r="E117" s="17"/>
      <c r="F117" s="17">
        <f t="shared" si="3"/>
        <v>0</v>
      </c>
    </row>
    <row r="118" spans="1:6" ht="12" x14ac:dyDescent="0.2">
      <c r="A118" s="14">
        <v>5</v>
      </c>
      <c r="B118" s="18" t="s">
        <v>82</v>
      </c>
      <c r="C118" s="16" t="s">
        <v>48</v>
      </c>
      <c r="D118" s="15">
        <v>1</v>
      </c>
      <c r="E118" s="17"/>
      <c r="F118" s="17">
        <f t="shared" si="3"/>
        <v>0</v>
      </c>
    </row>
    <row r="119" spans="1:6" ht="34.200000000000003" x14ac:dyDescent="0.2">
      <c r="A119" s="14">
        <v>6</v>
      </c>
      <c r="B119" s="18" t="s">
        <v>83</v>
      </c>
      <c r="C119" s="16" t="s">
        <v>36</v>
      </c>
      <c r="D119" s="15">
        <v>2</v>
      </c>
      <c r="E119" s="17"/>
      <c r="F119" s="17">
        <f t="shared" si="3"/>
        <v>0</v>
      </c>
    </row>
    <row r="120" spans="1:6" ht="12" x14ac:dyDescent="0.2">
      <c r="A120" s="14">
        <v>7</v>
      </c>
      <c r="B120" s="18" t="s">
        <v>84</v>
      </c>
      <c r="C120" s="16" t="s">
        <v>48</v>
      </c>
      <c r="D120" s="15">
        <v>2</v>
      </c>
      <c r="E120" s="17"/>
      <c r="F120" s="17">
        <f t="shared" si="3"/>
        <v>0</v>
      </c>
    </row>
    <row r="121" spans="1:6" ht="13.95" customHeight="1" x14ac:dyDescent="0.2">
      <c r="A121" s="14">
        <v>8</v>
      </c>
      <c r="B121" s="18" t="s">
        <v>85</v>
      </c>
      <c r="C121" s="16" t="s">
        <v>48</v>
      </c>
      <c r="D121" s="15">
        <v>6</v>
      </c>
      <c r="E121" s="17"/>
      <c r="F121" s="17">
        <f t="shared" si="3"/>
        <v>0</v>
      </c>
    </row>
    <row r="122" spans="1:6" ht="12" x14ac:dyDescent="0.2">
      <c r="A122" s="14">
        <v>9</v>
      </c>
      <c r="B122" s="18" t="s">
        <v>86</v>
      </c>
      <c r="C122" s="16" t="s">
        <v>48</v>
      </c>
      <c r="D122" s="15">
        <v>6</v>
      </c>
      <c r="E122" s="17"/>
      <c r="F122" s="17">
        <f t="shared" si="3"/>
        <v>0</v>
      </c>
    </row>
    <row r="123" spans="1:6" ht="22.8" x14ac:dyDescent="0.2">
      <c r="A123" s="14">
        <v>10</v>
      </c>
      <c r="B123" s="18" t="s">
        <v>87</v>
      </c>
      <c r="C123" s="16" t="s">
        <v>36</v>
      </c>
      <c r="D123" s="15">
        <v>1</v>
      </c>
      <c r="E123" s="17"/>
      <c r="F123" s="17">
        <f t="shared" si="3"/>
        <v>0</v>
      </c>
    </row>
    <row r="124" spans="1:6" ht="12" x14ac:dyDescent="0.2">
      <c r="A124" s="14">
        <v>11</v>
      </c>
      <c r="B124" s="18" t="s">
        <v>88</v>
      </c>
      <c r="C124" s="16" t="s">
        <v>36</v>
      </c>
      <c r="D124" s="15">
        <v>1</v>
      </c>
      <c r="E124" s="17"/>
      <c r="F124" s="17">
        <f t="shared" si="3"/>
        <v>0</v>
      </c>
    </row>
    <row r="125" spans="1:6" ht="12" x14ac:dyDescent="0.2">
      <c r="A125" s="14">
        <v>12</v>
      </c>
      <c r="B125" s="18" t="s">
        <v>89</v>
      </c>
      <c r="C125" s="16" t="s">
        <v>36</v>
      </c>
      <c r="D125" s="15">
        <v>4</v>
      </c>
      <c r="E125" s="17"/>
      <c r="F125" s="17">
        <f t="shared" si="3"/>
        <v>0</v>
      </c>
    </row>
    <row r="126" spans="1:6" ht="12" x14ac:dyDescent="0.2">
      <c r="A126" s="14">
        <v>13</v>
      </c>
      <c r="B126" s="18" t="s">
        <v>90</v>
      </c>
      <c r="C126" s="16" t="s">
        <v>36</v>
      </c>
      <c r="D126" s="15">
        <v>4</v>
      </c>
      <c r="E126" s="17"/>
      <c r="F126" s="17">
        <f t="shared" si="3"/>
        <v>0</v>
      </c>
    </row>
    <row r="127" spans="1:6" ht="14.4" customHeight="1" x14ac:dyDescent="0.2">
      <c r="A127" s="14">
        <v>14</v>
      </c>
      <c r="B127" s="18" t="s">
        <v>245</v>
      </c>
      <c r="C127" s="16" t="s">
        <v>16</v>
      </c>
      <c r="D127" s="15">
        <v>6</v>
      </c>
      <c r="E127" s="17"/>
      <c r="F127" s="17">
        <f t="shared" si="3"/>
        <v>0</v>
      </c>
    </row>
    <row r="128" spans="1:6" ht="12" x14ac:dyDescent="0.2">
      <c r="A128" s="14">
        <v>15</v>
      </c>
      <c r="B128" s="18" t="s">
        <v>91</v>
      </c>
      <c r="C128" s="16" t="s">
        <v>48</v>
      </c>
      <c r="D128" s="15">
        <v>1</v>
      </c>
      <c r="E128" s="17"/>
      <c r="F128" s="17">
        <f t="shared" si="3"/>
        <v>0</v>
      </c>
    </row>
    <row r="129" spans="1:6" ht="22.8" x14ac:dyDescent="0.2">
      <c r="A129" s="14">
        <v>16</v>
      </c>
      <c r="B129" s="18" t="s">
        <v>92</v>
      </c>
      <c r="C129" s="16" t="s">
        <v>93</v>
      </c>
      <c r="D129" s="15">
        <v>0.68</v>
      </c>
      <c r="E129" s="17"/>
      <c r="F129" s="17">
        <f t="shared" si="3"/>
        <v>0</v>
      </c>
    </row>
    <row r="130" spans="1:6" ht="34.799999999999997" thickBot="1" x14ac:dyDescent="0.25">
      <c r="A130" s="14">
        <v>17</v>
      </c>
      <c r="B130" s="18" t="s">
        <v>94</v>
      </c>
      <c r="C130" s="16" t="s">
        <v>36</v>
      </c>
      <c r="D130" s="15">
        <v>1</v>
      </c>
      <c r="E130" s="17"/>
      <c r="F130" s="19">
        <f t="shared" si="3"/>
        <v>0</v>
      </c>
    </row>
    <row r="131" spans="1:6" ht="12.6" thickBot="1" x14ac:dyDescent="0.3">
      <c r="A131" s="9"/>
      <c r="B131" s="10" t="s">
        <v>95</v>
      </c>
      <c r="C131" s="10"/>
      <c r="D131" s="10"/>
      <c r="E131" s="11"/>
      <c r="F131" s="24">
        <f>SUM(F114:F130)</f>
        <v>0</v>
      </c>
    </row>
    <row r="132" spans="1:6" ht="12" x14ac:dyDescent="0.25">
      <c r="A132" s="7"/>
      <c r="B132" s="7"/>
      <c r="C132" s="7"/>
      <c r="D132" s="26" t="s">
        <v>13</v>
      </c>
      <c r="E132" s="27"/>
      <c r="F132" s="25">
        <f>SUM(F131)</f>
        <v>0</v>
      </c>
    </row>
    <row r="133" spans="1:6" ht="12" x14ac:dyDescent="0.25">
      <c r="A133" s="13"/>
      <c r="B133" s="10" t="s">
        <v>39</v>
      </c>
      <c r="C133" s="10" t="s">
        <v>40</v>
      </c>
      <c r="D133" s="10"/>
      <c r="E133" s="11"/>
      <c r="F133" s="22">
        <f>ROUND(F132*0.21,2)</f>
        <v>0</v>
      </c>
    </row>
    <row r="134" spans="1:6" ht="12.6" thickBot="1" x14ac:dyDescent="0.3">
      <c r="A134" s="10"/>
      <c r="B134" s="10"/>
      <c r="C134" s="10"/>
      <c r="D134" s="26" t="s">
        <v>41</v>
      </c>
      <c r="E134" s="27"/>
      <c r="F134" s="23">
        <f>F132+F133</f>
        <v>0</v>
      </c>
    </row>
    <row r="135" spans="1:6" ht="12" x14ac:dyDescent="0.25">
      <c r="A135" s="7"/>
      <c r="B135" s="7"/>
      <c r="C135" s="7"/>
      <c r="D135" s="7"/>
      <c r="E135" s="8"/>
      <c r="F135" s="8"/>
    </row>
    <row r="138" spans="1:6" ht="14.55" customHeight="1" x14ac:dyDescent="0.25">
      <c r="B138" s="28" t="s">
        <v>96</v>
      </c>
      <c r="C138" s="28"/>
      <c r="D138" s="28"/>
    </row>
    <row r="139" spans="1:6" x14ac:dyDescent="0.2">
      <c r="C139" s="3"/>
    </row>
    <row r="141" spans="1:6" ht="12" x14ac:dyDescent="0.2">
      <c r="A141" s="4" t="s">
        <v>2</v>
      </c>
      <c r="B141" s="29" t="s">
        <v>3</v>
      </c>
      <c r="C141" s="29"/>
      <c r="D141" s="29"/>
      <c r="E141" s="30"/>
      <c r="F141" s="30"/>
    </row>
    <row r="142" spans="1:6" ht="12" x14ac:dyDescent="0.2">
      <c r="A142" s="4" t="s">
        <v>4</v>
      </c>
      <c r="B142" s="29" t="s">
        <v>3</v>
      </c>
      <c r="C142" s="29"/>
      <c r="D142" s="29"/>
      <c r="E142" s="30"/>
      <c r="F142" s="30"/>
    </row>
    <row r="143" spans="1:6" ht="12" x14ac:dyDescent="0.2">
      <c r="A143" s="4" t="s">
        <v>5</v>
      </c>
      <c r="B143" s="29" t="s">
        <v>97</v>
      </c>
      <c r="C143" s="29"/>
      <c r="D143" s="29"/>
      <c r="E143" s="30"/>
      <c r="F143" s="30"/>
    </row>
    <row r="144" spans="1:6" ht="12" x14ac:dyDescent="0.25">
      <c r="A144" s="5"/>
      <c r="E144" s="6"/>
      <c r="F144" s="6"/>
    </row>
    <row r="145" spans="1:6" x14ac:dyDescent="0.2">
      <c r="A145" s="34" t="s">
        <v>8</v>
      </c>
      <c r="B145" s="34" t="s">
        <v>9</v>
      </c>
      <c r="C145" s="34" t="s">
        <v>10</v>
      </c>
      <c r="D145" s="36" t="s">
        <v>11</v>
      </c>
      <c r="E145" s="38" t="s">
        <v>44</v>
      </c>
      <c r="F145" s="31" t="s">
        <v>45</v>
      </c>
    </row>
    <row r="146" spans="1:6" x14ac:dyDescent="0.2">
      <c r="A146" s="35"/>
      <c r="B146" s="35"/>
      <c r="C146" s="35"/>
      <c r="D146" s="37"/>
      <c r="E146" s="39"/>
      <c r="F146" s="32"/>
    </row>
    <row r="147" spans="1:6" ht="12" x14ac:dyDescent="0.25">
      <c r="B147" s="7" t="s">
        <v>98</v>
      </c>
      <c r="C147" s="7"/>
    </row>
    <row r="148" spans="1:6" ht="22.8" x14ac:dyDescent="0.2">
      <c r="A148" s="14">
        <v>1</v>
      </c>
      <c r="B148" s="18" t="s">
        <v>244</v>
      </c>
      <c r="C148" s="16" t="s">
        <v>25</v>
      </c>
      <c r="D148" s="15">
        <v>60</v>
      </c>
      <c r="E148" s="17"/>
      <c r="F148" s="17">
        <f t="shared" ref="F148:F175" si="4">ROUND(D148*E148,2)</f>
        <v>0</v>
      </c>
    </row>
    <row r="149" spans="1:6" ht="22.8" x14ac:dyDescent="0.2">
      <c r="A149" s="14">
        <v>2</v>
      </c>
      <c r="B149" s="18" t="s">
        <v>100</v>
      </c>
      <c r="C149" s="16" t="s">
        <v>25</v>
      </c>
      <c r="D149" s="15">
        <v>25</v>
      </c>
      <c r="E149" s="17"/>
      <c r="F149" s="17">
        <f t="shared" si="4"/>
        <v>0</v>
      </c>
    </row>
    <row r="150" spans="1:6" ht="22.8" x14ac:dyDescent="0.2">
      <c r="A150" s="14">
        <v>3</v>
      </c>
      <c r="B150" s="18" t="s">
        <v>101</v>
      </c>
      <c r="C150" s="16" t="s">
        <v>25</v>
      </c>
      <c r="D150" s="15">
        <v>24</v>
      </c>
      <c r="E150" s="17"/>
      <c r="F150" s="17">
        <f t="shared" si="4"/>
        <v>0</v>
      </c>
    </row>
    <row r="151" spans="1:6" ht="22.8" x14ac:dyDescent="0.2">
      <c r="A151" s="14">
        <v>4</v>
      </c>
      <c r="B151" s="18" t="s">
        <v>102</v>
      </c>
      <c r="C151" s="16" t="s">
        <v>25</v>
      </c>
      <c r="D151" s="15">
        <v>8</v>
      </c>
      <c r="E151" s="17"/>
      <c r="F151" s="17">
        <f t="shared" si="4"/>
        <v>0</v>
      </c>
    </row>
    <row r="152" spans="1:6" ht="22.8" x14ac:dyDescent="0.2">
      <c r="A152" s="14">
        <v>5</v>
      </c>
      <c r="B152" s="18" t="s">
        <v>103</v>
      </c>
      <c r="C152" s="16" t="s">
        <v>25</v>
      </c>
      <c r="D152" s="15">
        <v>3</v>
      </c>
      <c r="E152" s="17"/>
      <c r="F152" s="17">
        <f t="shared" si="4"/>
        <v>0</v>
      </c>
    </row>
    <row r="153" spans="1:6" ht="34.200000000000003" x14ac:dyDescent="0.2">
      <c r="A153" s="14">
        <v>6</v>
      </c>
      <c r="B153" s="18" t="s">
        <v>231</v>
      </c>
      <c r="C153" s="16" t="s">
        <v>25</v>
      </c>
      <c r="D153" s="15">
        <v>13</v>
      </c>
      <c r="E153" s="17"/>
      <c r="F153" s="17">
        <f t="shared" si="4"/>
        <v>0</v>
      </c>
    </row>
    <row r="154" spans="1:6" ht="22.8" x14ac:dyDescent="0.2">
      <c r="A154" s="14">
        <v>7</v>
      </c>
      <c r="B154" s="18" t="s">
        <v>104</v>
      </c>
      <c r="C154" s="16" t="s">
        <v>25</v>
      </c>
      <c r="D154" s="15">
        <v>9</v>
      </c>
      <c r="E154" s="17"/>
      <c r="F154" s="17">
        <f t="shared" si="4"/>
        <v>0</v>
      </c>
    </row>
    <row r="155" spans="1:6" ht="22.8" x14ac:dyDescent="0.2">
      <c r="A155" s="14">
        <v>8</v>
      </c>
      <c r="B155" s="18" t="s">
        <v>105</v>
      </c>
      <c r="C155" s="16" t="s">
        <v>25</v>
      </c>
      <c r="D155" s="15">
        <v>4</v>
      </c>
      <c r="E155" s="17"/>
      <c r="F155" s="17">
        <f t="shared" si="4"/>
        <v>0</v>
      </c>
    </row>
    <row r="156" spans="1:6" ht="22.8" x14ac:dyDescent="0.2">
      <c r="A156" s="14">
        <v>9</v>
      </c>
      <c r="B156" s="18" t="s">
        <v>106</v>
      </c>
      <c r="C156" s="16" t="s">
        <v>48</v>
      </c>
      <c r="D156" s="15">
        <v>1</v>
      </c>
      <c r="E156" s="17"/>
      <c r="F156" s="17">
        <f t="shared" si="4"/>
        <v>0</v>
      </c>
    </row>
    <row r="157" spans="1:6" ht="12" x14ac:dyDescent="0.2">
      <c r="A157" s="14">
        <v>10</v>
      </c>
      <c r="B157" s="18" t="s">
        <v>107</v>
      </c>
      <c r="C157" s="16" t="s">
        <v>48</v>
      </c>
      <c r="D157" s="15">
        <v>1</v>
      </c>
      <c r="E157" s="17"/>
      <c r="F157" s="17">
        <f t="shared" si="4"/>
        <v>0</v>
      </c>
    </row>
    <row r="158" spans="1:6" ht="34.200000000000003" x14ac:dyDescent="0.2">
      <c r="A158" s="14">
        <v>11</v>
      </c>
      <c r="B158" s="18" t="s">
        <v>108</v>
      </c>
      <c r="C158" s="16" t="s">
        <v>93</v>
      </c>
      <c r="D158" s="15">
        <v>0.6</v>
      </c>
      <c r="E158" s="17"/>
      <c r="F158" s="17">
        <f t="shared" si="4"/>
        <v>0</v>
      </c>
    </row>
    <row r="159" spans="1:6" ht="22.8" x14ac:dyDescent="0.2">
      <c r="A159" s="14">
        <v>12</v>
      </c>
      <c r="B159" s="18" t="s">
        <v>109</v>
      </c>
      <c r="C159" s="16" t="s">
        <v>25</v>
      </c>
      <c r="D159" s="15">
        <v>25</v>
      </c>
      <c r="E159" s="17"/>
      <c r="F159" s="17">
        <f t="shared" si="4"/>
        <v>0</v>
      </c>
    </row>
    <row r="160" spans="1:6" ht="22.8" x14ac:dyDescent="0.2">
      <c r="A160" s="14">
        <v>13</v>
      </c>
      <c r="B160" s="18" t="s">
        <v>110</v>
      </c>
      <c r="C160" s="16" t="s">
        <v>25</v>
      </c>
      <c r="D160" s="15">
        <v>24</v>
      </c>
      <c r="E160" s="17"/>
      <c r="F160" s="17">
        <f t="shared" si="4"/>
        <v>0</v>
      </c>
    </row>
    <row r="161" spans="1:6" ht="22.8" x14ac:dyDescent="0.2">
      <c r="A161" s="14">
        <v>14</v>
      </c>
      <c r="B161" s="18" t="s">
        <v>111</v>
      </c>
      <c r="C161" s="16" t="s">
        <v>25</v>
      </c>
      <c r="D161" s="15">
        <v>8</v>
      </c>
      <c r="E161" s="17"/>
      <c r="F161" s="17">
        <f t="shared" si="4"/>
        <v>0</v>
      </c>
    </row>
    <row r="162" spans="1:6" ht="22.8" x14ac:dyDescent="0.2">
      <c r="A162" s="14">
        <v>15</v>
      </c>
      <c r="B162" s="18" t="s">
        <v>112</v>
      </c>
      <c r="C162" s="16" t="s">
        <v>25</v>
      </c>
      <c r="D162" s="15">
        <v>3</v>
      </c>
      <c r="E162" s="17"/>
      <c r="F162" s="17">
        <f t="shared" si="4"/>
        <v>0</v>
      </c>
    </row>
    <row r="163" spans="1:6" ht="34.200000000000003" x14ac:dyDescent="0.2">
      <c r="A163" s="14">
        <v>16</v>
      </c>
      <c r="B163" s="18" t="s">
        <v>113</v>
      </c>
      <c r="C163" s="16" t="s">
        <v>93</v>
      </c>
      <c r="D163" s="15">
        <v>0.13</v>
      </c>
      <c r="E163" s="17"/>
      <c r="F163" s="17">
        <f t="shared" si="4"/>
        <v>0</v>
      </c>
    </row>
    <row r="164" spans="1:6" ht="22.8" x14ac:dyDescent="0.2">
      <c r="A164" s="14">
        <v>17</v>
      </c>
      <c r="B164" s="18" t="s">
        <v>114</v>
      </c>
      <c r="C164" s="16" t="s">
        <v>25</v>
      </c>
      <c r="D164" s="15">
        <v>9</v>
      </c>
      <c r="E164" s="17"/>
      <c r="F164" s="17">
        <f t="shared" si="4"/>
        <v>0</v>
      </c>
    </row>
    <row r="165" spans="1:6" ht="22.8" x14ac:dyDescent="0.2">
      <c r="A165" s="14">
        <v>18</v>
      </c>
      <c r="B165" s="18" t="s">
        <v>115</v>
      </c>
      <c r="C165" s="16" t="s">
        <v>25</v>
      </c>
      <c r="D165" s="15">
        <v>4</v>
      </c>
      <c r="E165" s="17"/>
      <c r="F165" s="17">
        <f t="shared" si="4"/>
        <v>0</v>
      </c>
    </row>
    <row r="166" spans="1:6" ht="22.8" x14ac:dyDescent="0.2">
      <c r="A166" s="14">
        <v>19</v>
      </c>
      <c r="B166" s="18" t="s">
        <v>232</v>
      </c>
      <c r="C166" s="16" t="s">
        <v>36</v>
      </c>
      <c r="D166" s="15">
        <v>25</v>
      </c>
      <c r="E166" s="17"/>
      <c r="F166" s="17">
        <f t="shared" si="4"/>
        <v>0</v>
      </c>
    </row>
    <row r="167" spans="1:6" ht="22.8" x14ac:dyDescent="0.2">
      <c r="A167" s="14">
        <v>20</v>
      </c>
      <c r="B167" s="18" t="s">
        <v>117</v>
      </c>
      <c r="C167" s="16" t="s">
        <v>36</v>
      </c>
      <c r="D167" s="15">
        <v>1</v>
      </c>
      <c r="E167" s="17"/>
      <c r="F167" s="17">
        <f t="shared" si="4"/>
        <v>0</v>
      </c>
    </row>
    <row r="168" spans="1:6" ht="22.8" x14ac:dyDescent="0.2">
      <c r="A168" s="14">
        <v>21</v>
      </c>
      <c r="B168" s="18" t="s">
        <v>256</v>
      </c>
      <c r="C168" s="16" t="s">
        <v>36</v>
      </c>
      <c r="D168" s="15">
        <v>4</v>
      </c>
      <c r="E168" s="17"/>
      <c r="F168" s="17">
        <f t="shared" si="4"/>
        <v>0</v>
      </c>
    </row>
    <row r="169" spans="1:6" ht="22.8" x14ac:dyDescent="0.2">
      <c r="A169" s="14">
        <v>22</v>
      </c>
      <c r="B169" s="18" t="s">
        <v>234</v>
      </c>
      <c r="C169" s="16" t="s">
        <v>36</v>
      </c>
      <c r="D169" s="15">
        <v>9</v>
      </c>
      <c r="E169" s="17"/>
      <c r="F169" s="17">
        <f t="shared" si="4"/>
        <v>0</v>
      </c>
    </row>
    <row r="170" spans="1:6" ht="12" x14ac:dyDescent="0.2">
      <c r="A170" s="14">
        <v>23</v>
      </c>
      <c r="B170" s="18" t="s">
        <v>118</v>
      </c>
      <c r="C170" s="16" t="s">
        <v>36</v>
      </c>
      <c r="D170" s="15">
        <v>5</v>
      </c>
      <c r="E170" s="17"/>
      <c r="F170" s="17">
        <f t="shared" si="4"/>
        <v>0</v>
      </c>
    </row>
    <row r="171" spans="1:6" ht="12" x14ac:dyDescent="0.2">
      <c r="A171" s="14">
        <v>24</v>
      </c>
      <c r="B171" s="18" t="s">
        <v>119</v>
      </c>
      <c r="C171" s="16" t="s">
        <v>36</v>
      </c>
      <c r="D171" s="15">
        <v>3</v>
      </c>
      <c r="E171" s="17"/>
      <c r="F171" s="17">
        <f t="shared" si="4"/>
        <v>0</v>
      </c>
    </row>
    <row r="172" spans="1:6" ht="22.8" x14ac:dyDescent="0.2">
      <c r="A172" s="14">
        <v>25</v>
      </c>
      <c r="B172" s="18" t="s">
        <v>120</v>
      </c>
      <c r="C172" s="16" t="s">
        <v>36</v>
      </c>
      <c r="D172" s="15">
        <v>3</v>
      </c>
      <c r="E172" s="17"/>
      <c r="F172" s="17">
        <f t="shared" si="4"/>
        <v>0</v>
      </c>
    </row>
    <row r="173" spans="1:6" ht="12" x14ac:dyDescent="0.2">
      <c r="A173" s="14">
        <v>26</v>
      </c>
      <c r="B173" s="18" t="s">
        <v>91</v>
      </c>
      <c r="C173" s="16" t="s">
        <v>48</v>
      </c>
      <c r="D173" s="15">
        <v>1</v>
      </c>
      <c r="E173" s="17"/>
      <c r="F173" s="17">
        <f t="shared" si="4"/>
        <v>0</v>
      </c>
    </row>
    <row r="174" spans="1:6" ht="22.8" x14ac:dyDescent="0.2">
      <c r="A174" s="14">
        <v>27</v>
      </c>
      <c r="B174" s="18" t="s">
        <v>121</v>
      </c>
      <c r="C174" s="16" t="s">
        <v>93</v>
      </c>
      <c r="D174" s="15">
        <v>0.73</v>
      </c>
      <c r="E174" s="17"/>
      <c r="F174" s="17">
        <f t="shared" si="4"/>
        <v>0</v>
      </c>
    </row>
    <row r="175" spans="1:6" ht="34.200000000000003" x14ac:dyDescent="0.2">
      <c r="A175" s="14">
        <v>28</v>
      </c>
      <c r="B175" s="18" t="s">
        <v>122</v>
      </c>
      <c r="C175" s="16" t="s">
        <v>93</v>
      </c>
      <c r="D175" s="15">
        <v>0.73</v>
      </c>
      <c r="E175" s="17"/>
      <c r="F175" s="17">
        <f t="shared" si="4"/>
        <v>0</v>
      </c>
    </row>
    <row r="176" spans="1:6" ht="12" x14ac:dyDescent="0.25">
      <c r="A176" s="9"/>
      <c r="B176" s="10" t="s">
        <v>123</v>
      </c>
      <c r="C176" s="10"/>
      <c r="D176" s="10"/>
      <c r="E176" s="11"/>
      <c r="F176" s="12">
        <f>SUM(F148:F175)</f>
        <v>0</v>
      </c>
    </row>
    <row r="177" spans="1:6" ht="12" x14ac:dyDescent="0.25">
      <c r="B177" s="7" t="s">
        <v>124</v>
      </c>
      <c r="C177" s="7"/>
    </row>
    <row r="178" spans="1:6" ht="22.8" x14ac:dyDescent="0.2">
      <c r="A178" s="14">
        <v>29</v>
      </c>
      <c r="B178" s="18" t="s">
        <v>244</v>
      </c>
      <c r="C178" s="16" t="s">
        <v>25</v>
      </c>
      <c r="D178" s="15">
        <v>18</v>
      </c>
      <c r="E178" s="17"/>
      <c r="F178" s="17">
        <f t="shared" ref="F178:F195" si="5">ROUND(D178*E178,2)</f>
        <v>0</v>
      </c>
    </row>
    <row r="179" spans="1:6" ht="22.8" x14ac:dyDescent="0.2">
      <c r="A179" s="14">
        <v>30</v>
      </c>
      <c r="B179" s="18" t="s">
        <v>100</v>
      </c>
      <c r="C179" s="16" t="s">
        <v>25</v>
      </c>
      <c r="D179" s="15">
        <v>10</v>
      </c>
      <c r="E179" s="17"/>
      <c r="F179" s="17">
        <f t="shared" si="5"/>
        <v>0</v>
      </c>
    </row>
    <row r="180" spans="1:6" ht="22.8" x14ac:dyDescent="0.2">
      <c r="A180" s="14">
        <v>31</v>
      </c>
      <c r="B180" s="18" t="s">
        <v>101</v>
      </c>
      <c r="C180" s="16" t="s">
        <v>25</v>
      </c>
      <c r="D180" s="15">
        <v>8</v>
      </c>
      <c r="E180" s="17"/>
      <c r="F180" s="17">
        <f t="shared" si="5"/>
        <v>0</v>
      </c>
    </row>
    <row r="181" spans="1:6" ht="22.8" x14ac:dyDescent="0.2">
      <c r="A181" s="14">
        <v>32</v>
      </c>
      <c r="B181" s="18" t="s">
        <v>106</v>
      </c>
      <c r="C181" s="16" t="s">
        <v>48</v>
      </c>
      <c r="D181" s="15">
        <v>1</v>
      </c>
      <c r="E181" s="17"/>
      <c r="F181" s="17">
        <f t="shared" si="5"/>
        <v>0</v>
      </c>
    </row>
    <row r="182" spans="1:6" ht="12" x14ac:dyDescent="0.2">
      <c r="A182" s="14">
        <v>33</v>
      </c>
      <c r="B182" s="18" t="s">
        <v>107</v>
      </c>
      <c r="C182" s="16" t="s">
        <v>48</v>
      </c>
      <c r="D182" s="15">
        <v>1</v>
      </c>
      <c r="E182" s="17"/>
      <c r="F182" s="17">
        <f t="shared" si="5"/>
        <v>0</v>
      </c>
    </row>
    <row r="183" spans="1:6" ht="34.200000000000003" x14ac:dyDescent="0.2">
      <c r="A183" s="14">
        <v>34</v>
      </c>
      <c r="B183" s="18" t="s">
        <v>108</v>
      </c>
      <c r="C183" s="16" t="s">
        <v>93</v>
      </c>
      <c r="D183" s="15">
        <v>0.18</v>
      </c>
      <c r="E183" s="17"/>
      <c r="F183" s="17">
        <f t="shared" si="5"/>
        <v>0</v>
      </c>
    </row>
    <row r="184" spans="1:6" ht="22.8" x14ac:dyDescent="0.2">
      <c r="A184" s="14">
        <v>35</v>
      </c>
      <c r="B184" s="18" t="s">
        <v>109</v>
      </c>
      <c r="C184" s="16" t="s">
        <v>25</v>
      </c>
      <c r="D184" s="15">
        <v>10</v>
      </c>
      <c r="E184" s="17"/>
      <c r="F184" s="17">
        <f t="shared" si="5"/>
        <v>0</v>
      </c>
    </row>
    <row r="185" spans="1:6" ht="22.8" x14ac:dyDescent="0.2">
      <c r="A185" s="14">
        <v>36</v>
      </c>
      <c r="B185" s="18" t="s">
        <v>110</v>
      </c>
      <c r="C185" s="16" t="s">
        <v>25</v>
      </c>
      <c r="D185" s="15">
        <v>8</v>
      </c>
      <c r="E185" s="17"/>
      <c r="F185" s="17">
        <f t="shared" si="5"/>
        <v>0</v>
      </c>
    </row>
    <row r="186" spans="1:6" ht="12" x14ac:dyDescent="0.2">
      <c r="A186" s="14">
        <v>37</v>
      </c>
      <c r="B186" s="18" t="s">
        <v>125</v>
      </c>
      <c r="C186" s="16" t="s">
        <v>48</v>
      </c>
      <c r="D186" s="15">
        <v>3</v>
      </c>
      <c r="E186" s="17"/>
      <c r="F186" s="17">
        <f t="shared" si="5"/>
        <v>0</v>
      </c>
    </row>
    <row r="187" spans="1:6" ht="46.8" customHeight="1" x14ac:dyDescent="0.2">
      <c r="A187" s="14">
        <v>38</v>
      </c>
      <c r="B187" s="18" t="s">
        <v>126</v>
      </c>
      <c r="C187" s="16" t="s">
        <v>48</v>
      </c>
      <c r="D187" s="15">
        <v>3</v>
      </c>
      <c r="E187" s="17"/>
      <c r="F187" s="17">
        <f t="shared" si="5"/>
        <v>0</v>
      </c>
    </row>
    <row r="188" spans="1:6" ht="22.8" x14ac:dyDescent="0.2">
      <c r="A188" s="14">
        <v>39</v>
      </c>
      <c r="B188" s="18" t="s">
        <v>232</v>
      </c>
      <c r="C188" s="16" t="s">
        <v>36</v>
      </c>
      <c r="D188" s="15">
        <v>14</v>
      </c>
      <c r="E188" s="17"/>
      <c r="F188" s="17">
        <f t="shared" si="5"/>
        <v>0</v>
      </c>
    </row>
    <row r="189" spans="1:6" ht="12" x14ac:dyDescent="0.2">
      <c r="A189" s="14">
        <v>40</v>
      </c>
      <c r="B189" s="18" t="s">
        <v>127</v>
      </c>
      <c r="C189" s="16" t="s">
        <v>36</v>
      </c>
      <c r="D189" s="15">
        <v>3</v>
      </c>
      <c r="E189" s="17"/>
      <c r="F189" s="17">
        <f t="shared" si="5"/>
        <v>0</v>
      </c>
    </row>
    <row r="190" spans="1:6" ht="12" x14ac:dyDescent="0.2">
      <c r="A190" s="14">
        <v>41</v>
      </c>
      <c r="B190" s="18" t="s">
        <v>118</v>
      </c>
      <c r="C190" s="16" t="s">
        <v>36</v>
      </c>
      <c r="D190" s="15">
        <v>5</v>
      </c>
      <c r="E190" s="17"/>
      <c r="F190" s="17">
        <f t="shared" si="5"/>
        <v>0</v>
      </c>
    </row>
    <row r="191" spans="1:6" ht="12" x14ac:dyDescent="0.2">
      <c r="A191" s="14">
        <v>42</v>
      </c>
      <c r="B191" s="18" t="s">
        <v>119</v>
      </c>
      <c r="C191" s="16" t="s">
        <v>36</v>
      </c>
      <c r="D191" s="15">
        <v>3</v>
      </c>
      <c r="E191" s="17"/>
      <c r="F191" s="17">
        <f t="shared" si="5"/>
        <v>0</v>
      </c>
    </row>
    <row r="192" spans="1:6" ht="22.8" x14ac:dyDescent="0.2">
      <c r="A192" s="14">
        <v>43</v>
      </c>
      <c r="B192" s="18" t="s">
        <v>243</v>
      </c>
      <c r="C192" s="16" t="s">
        <v>36</v>
      </c>
      <c r="D192" s="15">
        <v>3</v>
      </c>
      <c r="E192" s="17"/>
      <c r="F192" s="17">
        <f t="shared" si="5"/>
        <v>0</v>
      </c>
    </row>
    <row r="193" spans="1:6" ht="12" x14ac:dyDescent="0.2">
      <c r="A193" s="14">
        <v>44</v>
      </c>
      <c r="B193" s="18" t="s">
        <v>91</v>
      </c>
      <c r="C193" s="16" t="s">
        <v>48</v>
      </c>
      <c r="D193" s="15">
        <v>1</v>
      </c>
      <c r="E193" s="17"/>
      <c r="F193" s="17">
        <f t="shared" si="5"/>
        <v>0</v>
      </c>
    </row>
    <row r="194" spans="1:6" ht="22.8" x14ac:dyDescent="0.2">
      <c r="A194" s="14">
        <v>45</v>
      </c>
      <c r="B194" s="18" t="s">
        <v>121</v>
      </c>
      <c r="C194" s="16" t="s">
        <v>93</v>
      </c>
      <c r="D194" s="15">
        <v>0.18</v>
      </c>
      <c r="E194" s="17"/>
      <c r="F194" s="17">
        <f t="shared" si="5"/>
        <v>0</v>
      </c>
    </row>
    <row r="195" spans="1:6" ht="34.799999999999997" customHeight="1" thickBot="1" x14ac:dyDescent="0.25">
      <c r="A195" s="14">
        <v>46</v>
      </c>
      <c r="B195" s="18" t="s">
        <v>122</v>
      </c>
      <c r="C195" s="16" t="s">
        <v>93</v>
      </c>
      <c r="D195" s="15">
        <v>0.18</v>
      </c>
      <c r="E195" s="17"/>
      <c r="F195" s="19">
        <f t="shared" si="5"/>
        <v>0</v>
      </c>
    </row>
    <row r="196" spans="1:6" ht="12.6" thickBot="1" x14ac:dyDescent="0.3">
      <c r="A196" s="9"/>
      <c r="B196" s="10" t="s">
        <v>128</v>
      </c>
      <c r="C196" s="10"/>
      <c r="D196" s="10"/>
      <c r="E196" s="11"/>
      <c r="F196" s="24">
        <f>SUM(F178:F195)</f>
        <v>0</v>
      </c>
    </row>
    <row r="197" spans="1:6" ht="12" x14ac:dyDescent="0.25">
      <c r="A197" s="7"/>
      <c r="B197" s="7"/>
      <c r="C197" s="7"/>
      <c r="D197" s="26" t="s">
        <v>13</v>
      </c>
      <c r="E197" s="27"/>
      <c r="F197" s="25">
        <f>SUM(F176,F196)</f>
        <v>0</v>
      </c>
    </row>
    <row r="198" spans="1:6" ht="12" x14ac:dyDescent="0.25">
      <c r="A198" s="13"/>
      <c r="B198" s="10" t="s">
        <v>39</v>
      </c>
      <c r="C198" s="10" t="s">
        <v>40</v>
      </c>
      <c r="D198" s="10"/>
      <c r="E198" s="11"/>
      <c r="F198" s="22">
        <f>ROUND(F197*0.21,2)</f>
        <v>0</v>
      </c>
    </row>
    <row r="199" spans="1:6" ht="12.6" thickBot="1" x14ac:dyDescent="0.3">
      <c r="A199" s="10"/>
      <c r="B199" s="10"/>
      <c r="C199" s="10"/>
      <c r="D199" s="26" t="s">
        <v>41</v>
      </c>
      <c r="E199" s="27"/>
      <c r="F199" s="23">
        <f>F197+F198</f>
        <v>0</v>
      </c>
    </row>
    <row r="200" spans="1:6" ht="12" x14ac:dyDescent="0.25">
      <c r="A200" s="1" t="s">
        <v>233</v>
      </c>
      <c r="B200" s="7"/>
      <c r="C200" s="7"/>
      <c r="D200" s="7"/>
      <c r="E200" s="8"/>
      <c r="F200" s="8"/>
    </row>
    <row r="203" spans="1:6" ht="14.55" customHeight="1" x14ac:dyDescent="0.25">
      <c r="B203" s="28" t="s">
        <v>129</v>
      </c>
      <c r="C203" s="28"/>
      <c r="D203" s="28"/>
      <c r="E203" s="28"/>
    </row>
    <row r="204" spans="1:6" x14ac:dyDescent="0.2">
      <c r="C204" s="3"/>
    </row>
    <row r="206" spans="1:6" ht="12" x14ac:dyDescent="0.2">
      <c r="A206" s="4" t="s">
        <v>2</v>
      </c>
      <c r="B206" s="29" t="s">
        <v>3</v>
      </c>
      <c r="C206" s="29"/>
      <c r="D206" s="29"/>
      <c r="E206" s="30"/>
      <c r="F206" s="30"/>
    </row>
    <row r="207" spans="1:6" ht="12" x14ac:dyDescent="0.2">
      <c r="A207" s="4" t="s">
        <v>4</v>
      </c>
      <c r="B207" s="29" t="s">
        <v>3</v>
      </c>
      <c r="C207" s="29"/>
      <c r="D207" s="29"/>
      <c r="E207" s="30"/>
      <c r="F207" s="30"/>
    </row>
    <row r="208" spans="1:6" ht="12" x14ac:dyDescent="0.2">
      <c r="A208" s="4" t="s">
        <v>5</v>
      </c>
      <c r="B208" s="29" t="s">
        <v>130</v>
      </c>
      <c r="C208" s="29"/>
      <c r="D208" s="29"/>
      <c r="E208" s="30"/>
      <c r="F208" s="30"/>
    </row>
    <row r="209" spans="1:6" ht="12" x14ac:dyDescent="0.25">
      <c r="A209" s="5"/>
      <c r="E209" s="6" t="s">
        <v>7</v>
      </c>
      <c r="F209" s="6">
        <f>F263</f>
        <v>0</v>
      </c>
    </row>
    <row r="210" spans="1:6" x14ac:dyDescent="0.2">
      <c r="A210" s="34" t="s">
        <v>8</v>
      </c>
      <c r="B210" s="34" t="s">
        <v>9</v>
      </c>
      <c r="C210" s="34" t="s">
        <v>10</v>
      </c>
      <c r="D210" s="36" t="s">
        <v>11</v>
      </c>
      <c r="E210" s="38" t="s">
        <v>44</v>
      </c>
      <c r="F210" s="31" t="s">
        <v>45</v>
      </c>
    </row>
    <row r="211" spans="1:6" x14ac:dyDescent="0.2">
      <c r="A211" s="35"/>
      <c r="B211" s="35"/>
      <c r="C211" s="35"/>
      <c r="D211" s="37"/>
      <c r="E211" s="39"/>
      <c r="F211" s="32"/>
    </row>
    <row r="212" spans="1:6" ht="34.200000000000003" x14ac:dyDescent="0.2">
      <c r="A212" s="14">
        <v>1</v>
      </c>
      <c r="B212" s="18" t="s">
        <v>257</v>
      </c>
      <c r="C212" s="16" t="s">
        <v>36</v>
      </c>
      <c r="D212" s="15">
        <v>1</v>
      </c>
      <c r="E212" s="17"/>
      <c r="F212" s="17">
        <f t="shared" ref="F212:F243" si="6">ROUND(D212*E212,2)</f>
        <v>0</v>
      </c>
    </row>
    <row r="213" spans="1:6" ht="60" customHeight="1" x14ac:dyDescent="0.2">
      <c r="A213" s="14">
        <v>2</v>
      </c>
      <c r="B213" s="18" t="s">
        <v>131</v>
      </c>
      <c r="C213" s="16" t="s">
        <v>36</v>
      </c>
      <c r="D213" s="15">
        <v>1</v>
      </c>
      <c r="E213" s="17"/>
      <c r="F213" s="17">
        <f t="shared" si="6"/>
        <v>0</v>
      </c>
    </row>
    <row r="214" spans="1:6" ht="34.200000000000003" x14ac:dyDescent="0.2">
      <c r="A214" s="14">
        <v>3</v>
      </c>
      <c r="B214" s="18" t="s">
        <v>258</v>
      </c>
      <c r="C214" s="16" t="s">
        <v>36</v>
      </c>
      <c r="D214" s="15">
        <v>1</v>
      </c>
      <c r="E214" s="17"/>
      <c r="F214" s="17">
        <f t="shared" si="6"/>
        <v>0</v>
      </c>
    </row>
    <row r="215" spans="1:6" ht="34.200000000000003" x14ac:dyDescent="0.2">
      <c r="A215" s="14">
        <v>4</v>
      </c>
      <c r="B215" s="18" t="s">
        <v>252</v>
      </c>
      <c r="C215" s="16" t="s">
        <v>48</v>
      </c>
      <c r="D215" s="15">
        <v>1</v>
      </c>
      <c r="E215" s="17"/>
      <c r="F215" s="17">
        <f t="shared" si="6"/>
        <v>0</v>
      </c>
    </row>
    <row r="216" spans="1:6" ht="22.8" x14ac:dyDescent="0.2">
      <c r="A216" s="14">
        <v>5</v>
      </c>
      <c r="B216" s="18" t="s">
        <v>259</v>
      </c>
      <c r="C216" s="16" t="s">
        <v>36</v>
      </c>
      <c r="D216" s="15">
        <v>1</v>
      </c>
      <c r="E216" s="17"/>
      <c r="F216" s="17">
        <f t="shared" si="6"/>
        <v>0</v>
      </c>
    </row>
    <row r="217" spans="1:6" ht="12" x14ac:dyDescent="0.2">
      <c r="A217" s="14">
        <v>6</v>
      </c>
      <c r="B217" s="18" t="s">
        <v>132</v>
      </c>
      <c r="C217" s="16" t="s">
        <v>48</v>
      </c>
      <c r="D217" s="15">
        <v>1</v>
      </c>
      <c r="E217" s="17"/>
      <c r="F217" s="17">
        <f t="shared" si="6"/>
        <v>0</v>
      </c>
    </row>
    <row r="218" spans="1:6" ht="22.8" x14ac:dyDescent="0.2">
      <c r="A218" s="14">
        <v>7</v>
      </c>
      <c r="B218" s="18" t="s">
        <v>133</v>
      </c>
      <c r="C218" s="16" t="s">
        <v>20</v>
      </c>
      <c r="D218" s="15">
        <v>5.26</v>
      </c>
      <c r="E218" s="17"/>
      <c r="F218" s="17">
        <f t="shared" si="6"/>
        <v>0</v>
      </c>
    </row>
    <row r="219" spans="1:6" ht="12" x14ac:dyDescent="0.2">
      <c r="A219" s="14">
        <v>8</v>
      </c>
      <c r="B219" s="18" t="s">
        <v>134</v>
      </c>
      <c r="C219" s="16" t="s">
        <v>25</v>
      </c>
      <c r="D219" s="15">
        <v>7</v>
      </c>
      <c r="E219" s="17"/>
      <c r="F219" s="17">
        <f t="shared" si="6"/>
        <v>0</v>
      </c>
    </row>
    <row r="220" spans="1:6" ht="12" x14ac:dyDescent="0.2">
      <c r="A220" s="14">
        <v>9</v>
      </c>
      <c r="B220" s="18" t="s">
        <v>135</v>
      </c>
      <c r="C220" s="16" t="s">
        <v>25</v>
      </c>
      <c r="D220" s="15">
        <v>5</v>
      </c>
      <c r="E220" s="17"/>
      <c r="F220" s="17">
        <f t="shared" si="6"/>
        <v>0</v>
      </c>
    </row>
    <row r="221" spans="1:6" ht="22.8" x14ac:dyDescent="0.2">
      <c r="A221" s="14">
        <v>10</v>
      </c>
      <c r="B221" s="18" t="s">
        <v>136</v>
      </c>
      <c r="C221" s="16" t="s">
        <v>20</v>
      </c>
      <c r="D221" s="15">
        <v>3.14</v>
      </c>
      <c r="E221" s="17"/>
      <c r="F221" s="17">
        <f t="shared" si="6"/>
        <v>0</v>
      </c>
    </row>
    <row r="222" spans="1:6" ht="12" x14ac:dyDescent="0.2">
      <c r="A222" s="14">
        <v>11</v>
      </c>
      <c r="B222" s="18" t="s">
        <v>137</v>
      </c>
      <c r="C222" s="16" t="s">
        <v>25</v>
      </c>
      <c r="D222" s="15">
        <v>5</v>
      </c>
      <c r="E222" s="17"/>
      <c r="F222" s="17">
        <f t="shared" si="6"/>
        <v>0</v>
      </c>
    </row>
    <row r="223" spans="1:6" ht="22.8" x14ac:dyDescent="0.2">
      <c r="A223" s="14">
        <v>12</v>
      </c>
      <c r="B223" s="18" t="s">
        <v>138</v>
      </c>
      <c r="C223" s="16" t="s">
        <v>20</v>
      </c>
      <c r="D223" s="15">
        <v>7.5</v>
      </c>
      <c r="E223" s="17"/>
      <c r="F223" s="17">
        <f t="shared" si="6"/>
        <v>0</v>
      </c>
    </row>
    <row r="224" spans="1:6" ht="12" x14ac:dyDescent="0.2">
      <c r="A224" s="14">
        <v>13</v>
      </c>
      <c r="B224" s="18" t="s">
        <v>139</v>
      </c>
      <c r="C224" s="16" t="s">
        <v>25</v>
      </c>
      <c r="D224" s="15">
        <v>2</v>
      </c>
      <c r="E224" s="17"/>
      <c r="F224" s="17">
        <f t="shared" si="6"/>
        <v>0</v>
      </c>
    </row>
    <row r="225" spans="1:6" ht="12" x14ac:dyDescent="0.2">
      <c r="A225" s="14">
        <v>14</v>
      </c>
      <c r="B225" s="18" t="s">
        <v>140</v>
      </c>
      <c r="C225" s="16" t="s">
        <v>25</v>
      </c>
      <c r="D225" s="15">
        <v>6</v>
      </c>
      <c r="E225" s="17"/>
      <c r="F225" s="17">
        <f t="shared" si="6"/>
        <v>0</v>
      </c>
    </row>
    <row r="226" spans="1:6" ht="34.200000000000003" x14ac:dyDescent="0.2">
      <c r="A226" s="14">
        <v>15</v>
      </c>
      <c r="B226" s="18" t="s">
        <v>260</v>
      </c>
      <c r="C226" s="16" t="s">
        <v>36</v>
      </c>
      <c r="D226" s="15">
        <v>2</v>
      </c>
      <c r="E226" s="17"/>
      <c r="F226" s="17">
        <f t="shared" si="6"/>
        <v>0</v>
      </c>
    </row>
    <row r="227" spans="1:6" ht="12" x14ac:dyDescent="0.2">
      <c r="A227" s="14">
        <v>16</v>
      </c>
      <c r="B227" s="18" t="s">
        <v>142</v>
      </c>
      <c r="C227" s="16" t="s">
        <v>36</v>
      </c>
      <c r="D227" s="15">
        <v>2</v>
      </c>
      <c r="E227" s="17"/>
      <c r="F227" s="17">
        <f t="shared" si="6"/>
        <v>0</v>
      </c>
    </row>
    <row r="228" spans="1:6" ht="34.200000000000003" x14ac:dyDescent="0.2">
      <c r="A228" s="14">
        <v>17</v>
      </c>
      <c r="B228" s="18" t="s">
        <v>143</v>
      </c>
      <c r="C228" s="16" t="s">
        <v>36</v>
      </c>
      <c r="D228" s="15">
        <v>2</v>
      </c>
      <c r="E228" s="17"/>
      <c r="F228" s="17">
        <f t="shared" si="6"/>
        <v>0</v>
      </c>
    </row>
    <row r="229" spans="1:6" ht="12" x14ac:dyDescent="0.2">
      <c r="A229" s="14">
        <v>18</v>
      </c>
      <c r="B229" s="18" t="s">
        <v>144</v>
      </c>
      <c r="C229" s="16" t="s">
        <v>36</v>
      </c>
      <c r="D229" s="15">
        <v>1</v>
      </c>
      <c r="E229" s="17"/>
      <c r="F229" s="17">
        <f t="shared" si="6"/>
        <v>0</v>
      </c>
    </row>
    <row r="230" spans="1:6" ht="12" x14ac:dyDescent="0.2">
      <c r="A230" s="14">
        <v>19</v>
      </c>
      <c r="B230" s="18" t="s">
        <v>145</v>
      </c>
      <c r="C230" s="16" t="s">
        <v>36</v>
      </c>
      <c r="D230" s="15">
        <v>1</v>
      </c>
      <c r="E230" s="17"/>
      <c r="F230" s="17">
        <f t="shared" si="6"/>
        <v>0</v>
      </c>
    </row>
    <row r="231" spans="1:6" ht="34.200000000000003" x14ac:dyDescent="0.2">
      <c r="A231" s="14">
        <v>20</v>
      </c>
      <c r="B231" s="18" t="s">
        <v>261</v>
      </c>
      <c r="C231" s="16" t="s">
        <v>36</v>
      </c>
      <c r="D231" s="15">
        <v>1</v>
      </c>
      <c r="E231" s="17"/>
      <c r="F231" s="17">
        <f t="shared" si="6"/>
        <v>0</v>
      </c>
    </row>
    <row r="232" spans="1:6" ht="12" x14ac:dyDescent="0.2">
      <c r="A232" s="14">
        <v>21</v>
      </c>
      <c r="B232" s="18" t="s">
        <v>146</v>
      </c>
      <c r="C232" s="16" t="s">
        <v>36</v>
      </c>
      <c r="D232" s="15">
        <v>1</v>
      </c>
      <c r="E232" s="17"/>
      <c r="F232" s="17">
        <f t="shared" si="6"/>
        <v>0</v>
      </c>
    </row>
    <row r="233" spans="1:6" ht="34.200000000000003" x14ac:dyDescent="0.2">
      <c r="A233" s="14">
        <v>22</v>
      </c>
      <c r="B233" s="18" t="s">
        <v>141</v>
      </c>
      <c r="C233" s="16" t="s">
        <v>36</v>
      </c>
      <c r="D233" s="15">
        <v>2</v>
      </c>
      <c r="E233" s="17"/>
      <c r="F233" s="17">
        <f t="shared" si="6"/>
        <v>0</v>
      </c>
    </row>
    <row r="234" spans="1:6" ht="12" x14ac:dyDescent="0.2">
      <c r="A234" s="14">
        <v>23</v>
      </c>
      <c r="B234" s="18" t="s">
        <v>147</v>
      </c>
      <c r="C234" s="16" t="s">
        <v>36</v>
      </c>
      <c r="D234" s="15">
        <v>2</v>
      </c>
      <c r="E234" s="17"/>
      <c r="F234" s="17">
        <f t="shared" si="6"/>
        <v>0</v>
      </c>
    </row>
    <row r="235" spans="1:6" ht="34.200000000000003" x14ac:dyDescent="0.2">
      <c r="A235" s="14">
        <v>24</v>
      </c>
      <c r="B235" s="18" t="s">
        <v>261</v>
      </c>
      <c r="C235" s="16" t="s">
        <v>36</v>
      </c>
      <c r="D235" s="15">
        <v>2</v>
      </c>
      <c r="E235" s="17"/>
      <c r="F235" s="17">
        <f t="shared" si="6"/>
        <v>0</v>
      </c>
    </row>
    <row r="236" spans="1:6" ht="12" x14ac:dyDescent="0.2">
      <c r="A236" s="14">
        <v>25</v>
      </c>
      <c r="B236" s="18" t="s">
        <v>148</v>
      </c>
      <c r="C236" s="16" t="s">
        <v>36</v>
      </c>
      <c r="D236" s="15">
        <v>2</v>
      </c>
      <c r="E236" s="17"/>
      <c r="F236" s="17">
        <f t="shared" si="6"/>
        <v>0</v>
      </c>
    </row>
    <row r="237" spans="1:6" ht="34.200000000000003" x14ac:dyDescent="0.2">
      <c r="A237" s="14">
        <v>26</v>
      </c>
      <c r="B237" s="18" t="s">
        <v>260</v>
      </c>
      <c r="C237" s="16" t="s">
        <v>36</v>
      </c>
      <c r="D237" s="15">
        <v>4</v>
      </c>
      <c r="E237" s="17"/>
      <c r="F237" s="17">
        <f t="shared" si="6"/>
        <v>0</v>
      </c>
    </row>
    <row r="238" spans="1:6" ht="12" x14ac:dyDescent="0.2">
      <c r="A238" s="14">
        <v>27</v>
      </c>
      <c r="B238" s="18" t="s">
        <v>149</v>
      </c>
      <c r="C238" s="16" t="s">
        <v>36</v>
      </c>
      <c r="D238" s="15">
        <v>4</v>
      </c>
      <c r="E238" s="17"/>
      <c r="F238" s="17">
        <f t="shared" si="6"/>
        <v>0</v>
      </c>
    </row>
    <row r="239" spans="1:6" ht="34.200000000000003" x14ac:dyDescent="0.2">
      <c r="A239" s="14">
        <v>28</v>
      </c>
      <c r="B239" s="18" t="s">
        <v>150</v>
      </c>
      <c r="C239" s="16" t="s">
        <v>36</v>
      </c>
      <c r="D239" s="15">
        <v>5</v>
      </c>
      <c r="E239" s="17"/>
      <c r="F239" s="17">
        <f t="shared" si="6"/>
        <v>0</v>
      </c>
    </row>
    <row r="240" spans="1:6" ht="12" x14ac:dyDescent="0.2">
      <c r="A240" s="14">
        <v>29</v>
      </c>
      <c r="B240" s="18" t="s">
        <v>151</v>
      </c>
      <c r="C240" s="16" t="s">
        <v>36</v>
      </c>
      <c r="D240" s="15">
        <v>5</v>
      </c>
      <c r="E240" s="17"/>
      <c r="F240" s="17">
        <f t="shared" si="6"/>
        <v>0</v>
      </c>
    </row>
    <row r="241" spans="1:6" ht="34.200000000000003" x14ac:dyDescent="0.2">
      <c r="A241" s="14">
        <v>30</v>
      </c>
      <c r="B241" s="18" t="s">
        <v>152</v>
      </c>
      <c r="C241" s="16" t="s">
        <v>36</v>
      </c>
      <c r="D241" s="15">
        <v>4</v>
      </c>
      <c r="E241" s="17"/>
      <c r="F241" s="17">
        <f t="shared" si="6"/>
        <v>0</v>
      </c>
    </row>
    <row r="242" spans="1:6" ht="12" x14ac:dyDescent="0.2">
      <c r="A242" s="14">
        <v>31</v>
      </c>
      <c r="B242" s="18" t="s">
        <v>153</v>
      </c>
      <c r="C242" s="16" t="s">
        <v>36</v>
      </c>
      <c r="D242" s="15">
        <v>4</v>
      </c>
      <c r="E242" s="17"/>
      <c r="F242" s="17">
        <f t="shared" si="6"/>
        <v>0</v>
      </c>
    </row>
    <row r="243" spans="1:6" ht="34.200000000000003" x14ac:dyDescent="0.2">
      <c r="A243" s="14">
        <v>32</v>
      </c>
      <c r="B243" s="18" t="s">
        <v>152</v>
      </c>
      <c r="C243" s="16" t="s">
        <v>36</v>
      </c>
      <c r="D243" s="15">
        <v>11</v>
      </c>
      <c r="E243" s="17"/>
      <c r="F243" s="17">
        <f t="shared" si="6"/>
        <v>0</v>
      </c>
    </row>
    <row r="244" spans="1:6" ht="12" x14ac:dyDescent="0.2">
      <c r="A244" s="14">
        <v>33</v>
      </c>
      <c r="B244" s="18" t="s">
        <v>154</v>
      </c>
      <c r="C244" s="16" t="s">
        <v>36</v>
      </c>
      <c r="D244" s="15">
        <v>11</v>
      </c>
      <c r="E244" s="17"/>
      <c r="F244" s="17">
        <f t="shared" ref="F244:F260" si="7">ROUND(D244*E244,2)</f>
        <v>0</v>
      </c>
    </row>
    <row r="245" spans="1:6" ht="12" x14ac:dyDescent="0.2">
      <c r="A245" s="14">
        <v>34</v>
      </c>
      <c r="B245" s="18" t="s">
        <v>155</v>
      </c>
      <c r="C245" s="16" t="s">
        <v>36</v>
      </c>
      <c r="D245" s="15">
        <v>1</v>
      </c>
      <c r="E245" s="17"/>
      <c r="F245" s="17">
        <f t="shared" si="7"/>
        <v>0</v>
      </c>
    </row>
    <row r="246" spans="1:6" ht="34.200000000000003" x14ac:dyDescent="0.2">
      <c r="A246" s="14">
        <v>35</v>
      </c>
      <c r="B246" s="18" t="s">
        <v>156</v>
      </c>
      <c r="C246" s="16" t="s">
        <v>16</v>
      </c>
      <c r="D246" s="15">
        <v>9.5000000000000001E-2</v>
      </c>
      <c r="E246" s="17"/>
      <c r="F246" s="17">
        <f t="shared" si="7"/>
        <v>0</v>
      </c>
    </row>
    <row r="247" spans="1:6" ht="22.8" x14ac:dyDescent="0.2">
      <c r="A247" s="14">
        <v>36</v>
      </c>
      <c r="B247" s="18" t="s">
        <v>157</v>
      </c>
      <c r="C247" s="16" t="s">
        <v>20</v>
      </c>
      <c r="D247" s="15">
        <v>5</v>
      </c>
      <c r="E247" s="17"/>
      <c r="F247" s="17">
        <f t="shared" si="7"/>
        <v>0</v>
      </c>
    </row>
    <row r="248" spans="1:6" ht="22.8" x14ac:dyDescent="0.2">
      <c r="A248" s="14">
        <v>37</v>
      </c>
      <c r="B248" s="18" t="s">
        <v>158</v>
      </c>
      <c r="C248" s="16" t="s">
        <v>36</v>
      </c>
      <c r="D248" s="15">
        <v>1</v>
      </c>
      <c r="E248" s="17"/>
      <c r="F248" s="17">
        <f t="shared" si="7"/>
        <v>0</v>
      </c>
    </row>
    <row r="249" spans="1:6" ht="22.8" x14ac:dyDescent="0.2">
      <c r="A249" s="14">
        <v>38</v>
      </c>
      <c r="B249" s="18" t="s">
        <v>159</v>
      </c>
      <c r="C249" s="16" t="s">
        <v>36</v>
      </c>
      <c r="D249" s="15">
        <v>1</v>
      </c>
      <c r="E249" s="17"/>
      <c r="F249" s="17">
        <f t="shared" si="7"/>
        <v>0</v>
      </c>
    </row>
    <row r="250" spans="1:6" ht="12" x14ac:dyDescent="0.2">
      <c r="A250" s="14">
        <v>39</v>
      </c>
      <c r="B250" s="18" t="s">
        <v>160</v>
      </c>
      <c r="C250" s="16" t="s">
        <v>36</v>
      </c>
      <c r="D250" s="15">
        <v>1</v>
      </c>
      <c r="E250" s="17"/>
      <c r="F250" s="17">
        <f t="shared" si="7"/>
        <v>0</v>
      </c>
    </row>
    <row r="251" spans="1:6" ht="34.200000000000003" x14ac:dyDescent="0.2">
      <c r="A251" s="14">
        <v>40</v>
      </c>
      <c r="B251" s="18" t="s">
        <v>161</v>
      </c>
      <c r="C251" s="16" t="s">
        <v>36</v>
      </c>
      <c r="D251" s="15">
        <v>9</v>
      </c>
      <c r="E251" s="17"/>
      <c r="F251" s="17">
        <f t="shared" si="7"/>
        <v>0</v>
      </c>
    </row>
    <row r="252" spans="1:6" ht="12" x14ac:dyDescent="0.2">
      <c r="A252" s="14">
        <v>41</v>
      </c>
      <c r="B252" s="18" t="s">
        <v>162</v>
      </c>
      <c r="C252" s="16" t="s">
        <v>36</v>
      </c>
      <c r="D252" s="15">
        <v>9</v>
      </c>
      <c r="E252" s="17"/>
      <c r="F252" s="17">
        <f t="shared" si="7"/>
        <v>0</v>
      </c>
    </row>
    <row r="253" spans="1:6" ht="34.200000000000003" x14ac:dyDescent="0.2">
      <c r="A253" s="14">
        <v>42</v>
      </c>
      <c r="B253" s="18" t="s">
        <v>163</v>
      </c>
      <c r="C253" s="16" t="s">
        <v>36</v>
      </c>
      <c r="D253" s="15">
        <v>8</v>
      </c>
      <c r="E253" s="17"/>
      <c r="F253" s="17">
        <f t="shared" si="7"/>
        <v>0</v>
      </c>
    </row>
    <row r="254" spans="1:6" ht="12" x14ac:dyDescent="0.2">
      <c r="A254" s="14">
        <v>43</v>
      </c>
      <c r="B254" s="18" t="s">
        <v>164</v>
      </c>
      <c r="C254" s="16" t="s">
        <v>36</v>
      </c>
      <c r="D254" s="15">
        <v>7</v>
      </c>
      <c r="E254" s="17"/>
      <c r="F254" s="17">
        <f t="shared" si="7"/>
        <v>0</v>
      </c>
    </row>
    <row r="255" spans="1:6" ht="12" x14ac:dyDescent="0.2">
      <c r="A255" s="14">
        <v>44</v>
      </c>
      <c r="B255" s="18" t="s">
        <v>165</v>
      </c>
      <c r="C255" s="16" t="s">
        <v>36</v>
      </c>
      <c r="D255" s="15">
        <v>1</v>
      </c>
      <c r="E255" s="17"/>
      <c r="F255" s="17">
        <f t="shared" si="7"/>
        <v>0</v>
      </c>
    </row>
    <row r="256" spans="1:6" ht="22.8" x14ac:dyDescent="0.2">
      <c r="A256" s="14">
        <v>45</v>
      </c>
      <c r="B256" s="18" t="s">
        <v>166</v>
      </c>
      <c r="C256" s="16" t="s">
        <v>36</v>
      </c>
      <c r="D256" s="15">
        <v>1</v>
      </c>
      <c r="E256" s="17"/>
      <c r="F256" s="17">
        <f t="shared" si="7"/>
        <v>0</v>
      </c>
    </row>
    <row r="257" spans="1:6" ht="34.200000000000003" x14ac:dyDescent="0.2">
      <c r="A257" s="14">
        <v>46</v>
      </c>
      <c r="B257" s="18" t="s">
        <v>167</v>
      </c>
      <c r="C257" s="16" t="s">
        <v>48</v>
      </c>
      <c r="D257" s="15">
        <v>1</v>
      </c>
      <c r="E257" s="17"/>
      <c r="F257" s="17">
        <f t="shared" si="7"/>
        <v>0</v>
      </c>
    </row>
    <row r="258" spans="1:6" ht="22.8" x14ac:dyDescent="0.2">
      <c r="A258" s="14">
        <v>47</v>
      </c>
      <c r="B258" s="18" t="s">
        <v>168</v>
      </c>
      <c r="C258" s="16" t="s">
        <v>36</v>
      </c>
      <c r="D258" s="15">
        <v>2</v>
      </c>
      <c r="E258" s="17"/>
      <c r="F258" s="17">
        <f t="shared" si="7"/>
        <v>0</v>
      </c>
    </row>
    <row r="259" spans="1:6" ht="12" x14ac:dyDescent="0.2">
      <c r="A259" s="14">
        <v>48</v>
      </c>
      <c r="B259" s="18" t="s">
        <v>169</v>
      </c>
      <c r="C259" s="16" t="s">
        <v>36</v>
      </c>
      <c r="D259" s="15">
        <v>2</v>
      </c>
      <c r="E259" s="17"/>
      <c r="F259" s="17">
        <f t="shared" si="7"/>
        <v>0</v>
      </c>
    </row>
    <row r="260" spans="1:6" ht="12.6" thickBot="1" x14ac:dyDescent="0.25">
      <c r="A260" s="14">
        <v>49</v>
      </c>
      <c r="B260" s="18" t="s">
        <v>170</v>
      </c>
      <c r="C260" s="16" t="s">
        <v>48</v>
      </c>
      <c r="D260" s="15">
        <v>1</v>
      </c>
      <c r="E260" s="17"/>
      <c r="F260" s="19">
        <f t="shared" si="7"/>
        <v>0</v>
      </c>
    </row>
    <row r="261" spans="1:6" ht="12" x14ac:dyDescent="0.25">
      <c r="A261" s="13"/>
      <c r="B261" s="10"/>
      <c r="C261" s="10"/>
      <c r="D261" s="26" t="s">
        <v>13</v>
      </c>
      <c r="E261" s="27"/>
      <c r="F261" s="20">
        <f>SUM(F212:F260)</f>
        <v>0</v>
      </c>
    </row>
    <row r="262" spans="1:6" ht="12" x14ac:dyDescent="0.25">
      <c r="A262" s="13"/>
      <c r="B262" s="10" t="s">
        <v>39</v>
      </c>
      <c r="C262" s="10" t="s">
        <v>40</v>
      </c>
      <c r="D262" s="10"/>
      <c r="E262" s="11"/>
      <c r="F262" s="22">
        <f>ROUND(F261*0.21,2)</f>
        <v>0</v>
      </c>
    </row>
    <row r="263" spans="1:6" ht="12.6" thickBot="1" x14ac:dyDescent="0.3">
      <c r="A263" s="10"/>
      <c r="B263" s="10"/>
      <c r="C263" s="10"/>
      <c r="D263" s="26" t="s">
        <v>41</v>
      </c>
      <c r="E263" s="27"/>
      <c r="F263" s="23">
        <f>F261+F262</f>
        <v>0</v>
      </c>
    </row>
    <row r="264" spans="1:6" ht="12" x14ac:dyDescent="0.25">
      <c r="A264" s="7"/>
      <c r="B264" s="7"/>
      <c r="C264" s="7"/>
      <c r="D264" s="7"/>
      <c r="E264" s="8"/>
      <c r="F264" s="8"/>
    </row>
    <row r="267" spans="1:6" ht="14.55" customHeight="1" x14ac:dyDescent="0.25">
      <c r="B267" s="28" t="s">
        <v>171</v>
      </c>
      <c r="C267" s="28"/>
      <c r="D267" s="28"/>
      <c r="E267" s="28"/>
    </row>
    <row r="268" spans="1:6" x14ac:dyDescent="0.2">
      <c r="C268" s="3"/>
    </row>
    <row r="270" spans="1:6" ht="12" x14ac:dyDescent="0.2">
      <c r="A270" s="4" t="s">
        <v>2</v>
      </c>
      <c r="B270" s="29" t="s">
        <v>3</v>
      </c>
      <c r="C270" s="29"/>
      <c r="D270" s="29"/>
      <c r="E270" s="30"/>
      <c r="F270" s="30"/>
    </row>
    <row r="271" spans="1:6" ht="12" x14ac:dyDescent="0.2">
      <c r="A271" s="4" t="s">
        <v>4</v>
      </c>
      <c r="B271" s="29" t="s">
        <v>3</v>
      </c>
      <c r="C271" s="29"/>
      <c r="D271" s="29"/>
      <c r="E271" s="30"/>
      <c r="F271" s="30"/>
    </row>
    <row r="272" spans="1:6" ht="12" x14ac:dyDescent="0.2">
      <c r="A272" s="4" t="s">
        <v>5</v>
      </c>
      <c r="B272" s="29" t="s">
        <v>172</v>
      </c>
      <c r="C272" s="29"/>
      <c r="D272" s="29"/>
      <c r="E272" s="30"/>
      <c r="F272" s="30"/>
    </row>
    <row r="273" spans="1:6" ht="12" x14ac:dyDescent="0.25">
      <c r="A273" s="5"/>
      <c r="E273" s="6"/>
      <c r="F273" s="6"/>
    </row>
    <row r="274" spans="1:6" x14ac:dyDescent="0.2">
      <c r="A274" s="34" t="s">
        <v>8</v>
      </c>
      <c r="B274" s="34" t="s">
        <v>9</v>
      </c>
      <c r="C274" s="34" t="s">
        <v>10</v>
      </c>
      <c r="D274" s="36" t="s">
        <v>11</v>
      </c>
      <c r="E274" s="38" t="s">
        <v>44</v>
      </c>
      <c r="F274" s="31" t="s">
        <v>45</v>
      </c>
    </row>
    <row r="275" spans="1:6" x14ac:dyDescent="0.2">
      <c r="A275" s="35"/>
      <c r="B275" s="35"/>
      <c r="C275" s="35"/>
      <c r="D275" s="37"/>
      <c r="E275" s="39"/>
      <c r="F275" s="32"/>
    </row>
    <row r="276" spans="1:6" ht="12" x14ac:dyDescent="0.25">
      <c r="B276" s="7" t="s">
        <v>173</v>
      </c>
      <c r="C276" s="7"/>
    </row>
    <row r="277" spans="1:6" ht="22.8" x14ac:dyDescent="0.2">
      <c r="A277" s="14">
        <v>1</v>
      </c>
      <c r="B277" s="18" t="s">
        <v>174</v>
      </c>
      <c r="C277" s="16" t="s">
        <v>36</v>
      </c>
      <c r="D277" s="15">
        <v>1</v>
      </c>
      <c r="E277" s="17"/>
      <c r="F277" s="17">
        <f t="shared" ref="F277:F303" si="8">ROUND(D277*E277,2)</f>
        <v>0</v>
      </c>
    </row>
    <row r="278" spans="1:6" ht="12" x14ac:dyDescent="0.2">
      <c r="A278" s="14">
        <v>2</v>
      </c>
      <c r="B278" s="18" t="s">
        <v>175</v>
      </c>
      <c r="C278" s="16" t="s">
        <v>36</v>
      </c>
      <c r="D278" s="15">
        <v>1</v>
      </c>
      <c r="E278" s="17"/>
      <c r="F278" s="17">
        <f t="shared" si="8"/>
        <v>0</v>
      </c>
    </row>
    <row r="279" spans="1:6" ht="12" x14ac:dyDescent="0.2">
      <c r="A279" s="14">
        <v>3</v>
      </c>
      <c r="B279" s="18" t="s">
        <v>176</v>
      </c>
      <c r="C279" s="16" t="s">
        <v>36</v>
      </c>
      <c r="D279" s="15">
        <v>1</v>
      </c>
      <c r="E279" s="17"/>
      <c r="F279" s="17">
        <f t="shared" si="8"/>
        <v>0</v>
      </c>
    </row>
    <row r="280" spans="1:6" ht="138" customHeight="1" x14ac:dyDescent="0.2">
      <c r="A280" s="14">
        <v>4</v>
      </c>
      <c r="B280" s="18" t="s">
        <v>177</v>
      </c>
      <c r="C280" s="16" t="s">
        <v>36</v>
      </c>
      <c r="D280" s="15">
        <v>1</v>
      </c>
      <c r="E280" s="17"/>
      <c r="F280" s="17">
        <f t="shared" si="8"/>
        <v>0</v>
      </c>
    </row>
    <row r="281" spans="1:6" ht="139.19999999999999" customHeight="1" x14ac:dyDescent="0.2">
      <c r="A281" s="14">
        <v>5</v>
      </c>
      <c r="B281" s="18" t="s">
        <v>178</v>
      </c>
      <c r="C281" s="16" t="s">
        <v>36</v>
      </c>
      <c r="D281" s="15">
        <v>1</v>
      </c>
      <c r="E281" s="17"/>
      <c r="F281" s="17">
        <f t="shared" si="8"/>
        <v>0</v>
      </c>
    </row>
    <row r="282" spans="1:6" ht="22.8" x14ac:dyDescent="0.2">
      <c r="A282" s="14">
        <v>6</v>
      </c>
      <c r="B282" s="18" t="s">
        <v>99</v>
      </c>
      <c r="C282" s="16" t="s">
        <v>25</v>
      </c>
      <c r="D282" s="15">
        <v>338</v>
      </c>
      <c r="E282" s="17"/>
      <c r="F282" s="17">
        <f t="shared" si="8"/>
        <v>0</v>
      </c>
    </row>
    <row r="283" spans="1:6" ht="22.8" x14ac:dyDescent="0.2">
      <c r="A283" s="14">
        <v>7</v>
      </c>
      <c r="B283" s="18" t="s">
        <v>179</v>
      </c>
      <c r="C283" s="16" t="s">
        <v>25</v>
      </c>
      <c r="D283" s="15">
        <v>310</v>
      </c>
      <c r="E283" s="17"/>
      <c r="F283" s="17">
        <f t="shared" si="8"/>
        <v>0</v>
      </c>
    </row>
    <row r="284" spans="1:6" ht="22.8" x14ac:dyDescent="0.2">
      <c r="A284" s="14">
        <v>8</v>
      </c>
      <c r="B284" s="18" t="s">
        <v>180</v>
      </c>
      <c r="C284" s="16" t="s">
        <v>25</v>
      </c>
      <c r="D284" s="15">
        <v>12</v>
      </c>
      <c r="E284" s="17"/>
      <c r="F284" s="17">
        <f t="shared" si="8"/>
        <v>0</v>
      </c>
    </row>
    <row r="285" spans="1:6" ht="22.8" x14ac:dyDescent="0.2">
      <c r="A285" s="14">
        <v>9</v>
      </c>
      <c r="B285" s="18" t="s">
        <v>181</v>
      </c>
      <c r="C285" s="16" t="s">
        <v>25</v>
      </c>
      <c r="D285" s="15">
        <v>16</v>
      </c>
      <c r="E285" s="17"/>
      <c r="F285" s="17">
        <f t="shared" si="8"/>
        <v>0</v>
      </c>
    </row>
    <row r="286" spans="1:6" ht="22.8" x14ac:dyDescent="0.2">
      <c r="A286" s="14">
        <v>10</v>
      </c>
      <c r="B286" s="18" t="s">
        <v>106</v>
      </c>
      <c r="C286" s="16" t="s">
        <v>48</v>
      </c>
      <c r="D286" s="15">
        <v>1</v>
      </c>
      <c r="E286" s="17"/>
      <c r="F286" s="17">
        <f t="shared" si="8"/>
        <v>0</v>
      </c>
    </row>
    <row r="287" spans="1:6" ht="12" x14ac:dyDescent="0.2">
      <c r="A287" s="14">
        <v>11</v>
      </c>
      <c r="B287" s="18" t="s">
        <v>182</v>
      </c>
      <c r="C287" s="16" t="s">
        <v>93</v>
      </c>
      <c r="D287" s="15">
        <v>0.3</v>
      </c>
      <c r="E287" s="17"/>
      <c r="F287" s="17">
        <f t="shared" si="8"/>
        <v>0</v>
      </c>
    </row>
    <row r="288" spans="1:6" ht="12" x14ac:dyDescent="0.2">
      <c r="A288" s="14">
        <v>12</v>
      </c>
      <c r="B288" s="18" t="s">
        <v>183</v>
      </c>
      <c r="C288" s="16" t="s">
        <v>25</v>
      </c>
      <c r="D288" s="15">
        <v>30</v>
      </c>
      <c r="E288" s="17"/>
      <c r="F288" s="17">
        <f t="shared" si="8"/>
        <v>0</v>
      </c>
    </row>
    <row r="289" spans="1:6" ht="12" x14ac:dyDescent="0.2">
      <c r="A289" s="14">
        <v>13</v>
      </c>
      <c r="B289" s="18" t="s">
        <v>235</v>
      </c>
      <c r="C289" s="16" t="s">
        <v>36</v>
      </c>
      <c r="D289" s="15">
        <v>18</v>
      </c>
      <c r="E289" s="17"/>
      <c r="F289" s="17">
        <f t="shared" si="8"/>
        <v>0</v>
      </c>
    </row>
    <row r="290" spans="1:6" ht="22.8" x14ac:dyDescent="0.2">
      <c r="A290" s="14">
        <v>14</v>
      </c>
      <c r="B290" s="18" t="s">
        <v>116</v>
      </c>
      <c r="C290" s="16" t="s">
        <v>36</v>
      </c>
      <c r="D290" s="15">
        <v>6</v>
      </c>
      <c r="E290" s="17"/>
      <c r="F290" s="17">
        <f t="shared" si="8"/>
        <v>0</v>
      </c>
    </row>
    <row r="291" spans="1:6" ht="12" x14ac:dyDescent="0.2">
      <c r="A291" s="14">
        <v>15</v>
      </c>
      <c r="B291" s="18" t="s">
        <v>184</v>
      </c>
      <c r="C291" s="16" t="s">
        <v>36</v>
      </c>
      <c r="D291" s="15">
        <v>2</v>
      </c>
      <c r="E291" s="17"/>
      <c r="F291" s="17">
        <f t="shared" si="8"/>
        <v>0</v>
      </c>
    </row>
    <row r="292" spans="1:6" ht="12" x14ac:dyDescent="0.2">
      <c r="A292" s="14">
        <v>16</v>
      </c>
      <c r="B292" s="18" t="s">
        <v>185</v>
      </c>
      <c r="C292" s="16" t="s">
        <v>36</v>
      </c>
      <c r="D292" s="15">
        <v>4</v>
      </c>
      <c r="E292" s="17"/>
      <c r="F292" s="17">
        <f t="shared" si="8"/>
        <v>0</v>
      </c>
    </row>
    <row r="293" spans="1:6" ht="34.200000000000003" x14ac:dyDescent="0.2">
      <c r="A293" s="14">
        <v>17</v>
      </c>
      <c r="B293" s="18" t="s">
        <v>108</v>
      </c>
      <c r="C293" s="16" t="s">
        <v>93</v>
      </c>
      <c r="D293" s="15">
        <v>1.1399999999999999</v>
      </c>
      <c r="E293" s="17"/>
      <c r="F293" s="17">
        <f t="shared" si="8"/>
        <v>0</v>
      </c>
    </row>
    <row r="294" spans="1:6" ht="12" x14ac:dyDescent="0.2">
      <c r="A294" s="14">
        <v>18</v>
      </c>
      <c r="B294" s="18" t="s">
        <v>186</v>
      </c>
      <c r="C294" s="16" t="s">
        <v>25</v>
      </c>
      <c r="D294" s="15">
        <v>84</v>
      </c>
      <c r="E294" s="17"/>
      <c r="F294" s="17">
        <f t="shared" si="8"/>
        <v>0</v>
      </c>
    </row>
    <row r="295" spans="1:6" ht="12" x14ac:dyDescent="0.2">
      <c r="A295" s="14">
        <v>19</v>
      </c>
      <c r="B295" s="18" t="s">
        <v>187</v>
      </c>
      <c r="C295" s="16" t="s">
        <v>25</v>
      </c>
      <c r="D295" s="15">
        <v>30</v>
      </c>
      <c r="E295" s="17"/>
      <c r="F295" s="17">
        <f t="shared" si="8"/>
        <v>0</v>
      </c>
    </row>
    <row r="296" spans="1:6" ht="22.8" x14ac:dyDescent="0.2">
      <c r="A296" s="14">
        <v>20</v>
      </c>
      <c r="B296" s="18" t="s">
        <v>188</v>
      </c>
      <c r="C296" s="16" t="s">
        <v>36</v>
      </c>
      <c r="D296" s="15">
        <v>4</v>
      </c>
      <c r="E296" s="17"/>
      <c r="F296" s="17">
        <f t="shared" si="8"/>
        <v>0</v>
      </c>
    </row>
    <row r="297" spans="1:6" ht="12" x14ac:dyDescent="0.2">
      <c r="A297" s="14">
        <v>21</v>
      </c>
      <c r="B297" s="18" t="s">
        <v>189</v>
      </c>
      <c r="C297" s="16" t="s">
        <v>36</v>
      </c>
      <c r="D297" s="15">
        <v>4</v>
      </c>
      <c r="E297" s="17"/>
      <c r="F297" s="17">
        <f t="shared" si="8"/>
        <v>0</v>
      </c>
    </row>
    <row r="298" spans="1:6" ht="12" x14ac:dyDescent="0.2">
      <c r="A298" s="14">
        <v>22</v>
      </c>
      <c r="B298" s="18" t="s">
        <v>190</v>
      </c>
      <c r="C298" s="16" t="s">
        <v>36</v>
      </c>
      <c r="D298" s="15">
        <v>1</v>
      </c>
      <c r="E298" s="17"/>
      <c r="F298" s="17">
        <f t="shared" si="8"/>
        <v>0</v>
      </c>
    </row>
    <row r="299" spans="1:6" ht="12" x14ac:dyDescent="0.2">
      <c r="A299" s="14">
        <v>23</v>
      </c>
      <c r="B299" s="18" t="s">
        <v>191</v>
      </c>
      <c r="C299" s="16" t="s">
        <v>192</v>
      </c>
      <c r="D299" s="15">
        <v>1</v>
      </c>
      <c r="E299" s="17"/>
      <c r="F299" s="17">
        <f t="shared" si="8"/>
        <v>0</v>
      </c>
    </row>
    <row r="300" spans="1:6" ht="12" x14ac:dyDescent="0.2">
      <c r="A300" s="14">
        <v>24</v>
      </c>
      <c r="B300" s="18" t="s">
        <v>193</v>
      </c>
      <c r="C300" s="16" t="s">
        <v>48</v>
      </c>
      <c r="D300" s="15">
        <v>1</v>
      </c>
      <c r="E300" s="17"/>
      <c r="F300" s="17">
        <f t="shared" si="8"/>
        <v>0</v>
      </c>
    </row>
    <row r="301" spans="1:6" ht="12" x14ac:dyDescent="0.2">
      <c r="A301" s="14">
        <v>25</v>
      </c>
      <c r="B301" s="18" t="s">
        <v>194</v>
      </c>
      <c r="C301" s="16" t="s">
        <v>48</v>
      </c>
      <c r="D301" s="15">
        <v>1</v>
      </c>
      <c r="E301" s="17"/>
      <c r="F301" s="17">
        <f t="shared" si="8"/>
        <v>0</v>
      </c>
    </row>
    <row r="302" spans="1:6" ht="12" x14ac:dyDescent="0.2">
      <c r="A302" s="14">
        <v>26</v>
      </c>
      <c r="B302" s="18" t="s">
        <v>195</v>
      </c>
      <c r="C302" s="16" t="s">
        <v>36</v>
      </c>
      <c r="D302" s="15">
        <v>12</v>
      </c>
      <c r="E302" s="17"/>
      <c r="F302" s="17">
        <f t="shared" si="8"/>
        <v>0</v>
      </c>
    </row>
    <row r="303" spans="1:6" ht="25.8" customHeight="1" thickBot="1" x14ac:dyDescent="0.25">
      <c r="A303" s="14">
        <v>27</v>
      </c>
      <c r="B303" s="18" t="s">
        <v>236</v>
      </c>
      <c r="C303" s="16" t="s">
        <v>36</v>
      </c>
      <c r="D303" s="15">
        <v>4</v>
      </c>
      <c r="E303" s="17"/>
      <c r="F303" s="19">
        <f t="shared" si="8"/>
        <v>0</v>
      </c>
    </row>
    <row r="304" spans="1:6" ht="12.6" thickBot="1" x14ac:dyDescent="0.3">
      <c r="A304" s="9"/>
      <c r="B304" s="10" t="s">
        <v>196</v>
      </c>
      <c r="C304" s="10"/>
      <c r="D304" s="10"/>
      <c r="E304" s="11"/>
      <c r="F304" s="24">
        <f>SUM(F277:F303)</f>
        <v>0</v>
      </c>
    </row>
    <row r="305" spans="1:6" ht="12" x14ac:dyDescent="0.25">
      <c r="A305" s="7"/>
      <c r="B305" s="7"/>
      <c r="C305" s="7"/>
      <c r="D305" s="26" t="s">
        <v>13</v>
      </c>
      <c r="E305" s="27"/>
      <c r="F305" s="25">
        <f>SUM(F304)</f>
        <v>0</v>
      </c>
    </row>
    <row r="306" spans="1:6" ht="12" x14ac:dyDescent="0.25">
      <c r="A306" s="13"/>
      <c r="B306" s="10" t="s">
        <v>39</v>
      </c>
      <c r="C306" s="10" t="s">
        <v>40</v>
      </c>
      <c r="D306" s="10"/>
      <c r="E306" s="11"/>
      <c r="F306" s="22">
        <f>ROUND(F305*0.21,2)</f>
        <v>0</v>
      </c>
    </row>
    <row r="307" spans="1:6" ht="12.6" thickBot="1" x14ac:dyDescent="0.3">
      <c r="A307" s="10"/>
      <c r="B307" s="10"/>
      <c r="C307" s="10"/>
      <c r="D307" s="26" t="s">
        <v>41</v>
      </c>
      <c r="E307" s="27"/>
      <c r="F307" s="23">
        <f>F305+F306</f>
        <v>0</v>
      </c>
    </row>
    <row r="308" spans="1:6" ht="12" x14ac:dyDescent="0.25">
      <c r="A308" s="7"/>
      <c r="B308" s="7"/>
      <c r="C308" s="7"/>
      <c r="D308" s="7"/>
      <c r="E308" s="8"/>
      <c r="F308" s="8"/>
    </row>
    <row r="312" spans="1:6" ht="14.55" customHeight="1" x14ac:dyDescent="0.25">
      <c r="B312" s="28" t="s">
        <v>197</v>
      </c>
      <c r="C312" s="28"/>
      <c r="D312" s="28"/>
    </row>
    <row r="313" spans="1:6" x14ac:dyDescent="0.2">
      <c r="C313" s="3"/>
    </row>
    <row r="315" spans="1:6" ht="12" x14ac:dyDescent="0.2">
      <c r="A315" s="4" t="s">
        <v>2</v>
      </c>
      <c r="B315" s="29" t="s">
        <v>198</v>
      </c>
      <c r="C315" s="29"/>
      <c r="D315" s="29"/>
      <c r="E315" s="30"/>
      <c r="F315" s="30"/>
    </row>
    <row r="316" spans="1:6" ht="12" x14ac:dyDescent="0.2">
      <c r="A316" s="4" t="s">
        <v>4</v>
      </c>
      <c r="B316" s="29" t="s">
        <v>75</v>
      </c>
      <c r="C316" s="29"/>
      <c r="D316" s="29"/>
      <c r="E316" s="30"/>
      <c r="F316" s="30"/>
    </row>
    <row r="317" spans="1:6" ht="12" x14ac:dyDescent="0.2">
      <c r="A317" s="4" t="s">
        <v>5</v>
      </c>
      <c r="B317" s="29" t="s">
        <v>199</v>
      </c>
      <c r="C317" s="29"/>
      <c r="D317" s="29"/>
      <c r="E317" s="30"/>
      <c r="F317" s="30"/>
    </row>
    <row r="318" spans="1:6" ht="12" x14ac:dyDescent="0.25">
      <c r="A318" s="5"/>
      <c r="E318" s="6"/>
      <c r="F318" s="6"/>
    </row>
    <row r="319" spans="1:6" x14ac:dyDescent="0.2">
      <c r="A319" s="34" t="s">
        <v>8</v>
      </c>
      <c r="B319" s="34" t="s">
        <v>9</v>
      </c>
      <c r="C319" s="34" t="s">
        <v>10</v>
      </c>
      <c r="D319" s="36" t="s">
        <v>11</v>
      </c>
      <c r="E319" s="38" t="s">
        <v>44</v>
      </c>
      <c r="F319" s="31" t="s">
        <v>45</v>
      </c>
    </row>
    <row r="320" spans="1:6" x14ac:dyDescent="0.2">
      <c r="A320" s="35"/>
      <c r="B320" s="35"/>
      <c r="C320" s="35"/>
      <c r="D320" s="37"/>
      <c r="E320" s="39"/>
      <c r="F320" s="32"/>
    </row>
    <row r="321" spans="1:6" ht="34.200000000000003" x14ac:dyDescent="0.2">
      <c r="A321" s="14">
        <v>1</v>
      </c>
      <c r="B321" s="18" t="s">
        <v>237</v>
      </c>
      <c r="C321" s="16" t="s">
        <v>93</v>
      </c>
      <c r="D321" s="15">
        <v>1</v>
      </c>
      <c r="E321" s="17"/>
      <c r="F321" s="17">
        <f t="shared" ref="F321:F344" si="9">ROUND(D321*E321,2)</f>
        <v>0</v>
      </c>
    </row>
    <row r="322" spans="1:6" ht="22.8" x14ac:dyDescent="0.2">
      <c r="A322" s="14">
        <v>2</v>
      </c>
      <c r="B322" s="18" t="s">
        <v>200</v>
      </c>
      <c r="C322" s="16" t="s">
        <v>36</v>
      </c>
      <c r="D322" s="15">
        <v>1</v>
      </c>
      <c r="E322" s="17"/>
      <c r="F322" s="17">
        <f t="shared" si="9"/>
        <v>0</v>
      </c>
    </row>
    <row r="323" spans="1:6" ht="22.8" x14ac:dyDescent="0.2">
      <c r="A323" s="14">
        <v>3</v>
      </c>
      <c r="B323" s="18" t="s">
        <v>201</v>
      </c>
      <c r="C323" s="16" t="s">
        <v>36</v>
      </c>
      <c r="D323" s="15">
        <v>1</v>
      </c>
      <c r="E323" s="17"/>
      <c r="F323" s="17">
        <f t="shared" si="9"/>
        <v>0</v>
      </c>
    </row>
    <row r="324" spans="1:6" ht="22.8" x14ac:dyDescent="0.2">
      <c r="A324" s="14">
        <v>4</v>
      </c>
      <c r="B324" s="18" t="s">
        <v>202</v>
      </c>
      <c r="C324" s="16" t="s">
        <v>203</v>
      </c>
      <c r="D324" s="15">
        <v>0.09</v>
      </c>
      <c r="E324" s="17"/>
      <c r="F324" s="17">
        <f t="shared" si="9"/>
        <v>0</v>
      </c>
    </row>
    <row r="325" spans="1:6" ht="22.8" x14ac:dyDescent="0.2">
      <c r="A325" s="14">
        <v>5</v>
      </c>
      <c r="B325" s="18" t="s">
        <v>204</v>
      </c>
      <c r="C325" s="16" t="s">
        <v>203</v>
      </c>
      <c r="D325" s="15">
        <v>7.0000000000000007E-2</v>
      </c>
      <c r="E325" s="17"/>
      <c r="F325" s="17">
        <f t="shared" si="9"/>
        <v>0</v>
      </c>
    </row>
    <row r="326" spans="1:6" ht="22.8" x14ac:dyDescent="0.2">
      <c r="A326" s="14">
        <v>6</v>
      </c>
      <c r="B326" s="18" t="s">
        <v>205</v>
      </c>
      <c r="C326" s="16" t="s">
        <v>203</v>
      </c>
      <c r="D326" s="15">
        <v>0.03</v>
      </c>
      <c r="E326" s="17"/>
      <c r="F326" s="17">
        <f t="shared" si="9"/>
        <v>0</v>
      </c>
    </row>
    <row r="327" spans="1:6" ht="22.8" x14ac:dyDescent="0.2">
      <c r="A327" s="14">
        <v>7</v>
      </c>
      <c r="B327" s="18" t="s">
        <v>206</v>
      </c>
      <c r="C327" s="16" t="s">
        <v>36</v>
      </c>
      <c r="D327" s="15">
        <v>6</v>
      </c>
      <c r="E327" s="17"/>
      <c r="F327" s="17">
        <f t="shared" si="9"/>
        <v>0</v>
      </c>
    </row>
    <row r="328" spans="1:6" ht="22.8" x14ac:dyDescent="0.2">
      <c r="A328" s="14">
        <v>8</v>
      </c>
      <c r="B328" s="18" t="s">
        <v>207</v>
      </c>
      <c r="C328" s="16" t="s">
        <v>203</v>
      </c>
      <c r="D328" s="15">
        <v>0.03</v>
      </c>
      <c r="E328" s="17"/>
      <c r="F328" s="17">
        <f t="shared" si="9"/>
        <v>0</v>
      </c>
    </row>
    <row r="329" spans="1:6" ht="22.8" x14ac:dyDescent="0.2">
      <c r="A329" s="14">
        <v>9</v>
      </c>
      <c r="B329" s="18" t="s">
        <v>208</v>
      </c>
      <c r="C329" s="16" t="s">
        <v>203</v>
      </c>
      <c r="D329" s="15">
        <v>0.05</v>
      </c>
      <c r="E329" s="17"/>
      <c r="F329" s="17">
        <f t="shared" si="9"/>
        <v>0</v>
      </c>
    </row>
    <row r="330" spans="1:6" ht="22.8" x14ac:dyDescent="0.2">
      <c r="A330" s="14">
        <v>10</v>
      </c>
      <c r="B330" s="18" t="s">
        <v>209</v>
      </c>
      <c r="C330" s="16" t="s">
        <v>93</v>
      </c>
      <c r="D330" s="15">
        <v>1.5</v>
      </c>
      <c r="E330" s="17"/>
      <c r="F330" s="17">
        <f t="shared" si="9"/>
        <v>0</v>
      </c>
    </row>
    <row r="331" spans="1:6" ht="22.8" x14ac:dyDescent="0.2">
      <c r="A331" s="14">
        <v>11</v>
      </c>
      <c r="B331" s="18" t="s">
        <v>210</v>
      </c>
      <c r="C331" s="16" t="s">
        <v>93</v>
      </c>
      <c r="D331" s="15">
        <v>1.5</v>
      </c>
      <c r="E331" s="17"/>
      <c r="F331" s="17">
        <f t="shared" si="9"/>
        <v>0</v>
      </c>
    </row>
    <row r="332" spans="1:6" ht="34.200000000000003" x14ac:dyDescent="0.2">
      <c r="A332" s="14">
        <v>12</v>
      </c>
      <c r="B332" s="18" t="s">
        <v>238</v>
      </c>
      <c r="C332" s="16" t="s">
        <v>93</v>
      </c>
      <c r="D332" s="15">
        <v>2.5</v>
      </c>
      <c r="E332" s="17"/>
      <c r="F332" s="17">
        <f t="shared" si="9"/>
        <v>0</v>
      </c>
    </row>
    <row r="333" spans="1:6" ht="34.200000000000003" x14ac:dyDescent="0.2">
      <c r="A333" s="14">
        <v>13</v>
      </c>
      <c r="B333" s="18" t="s">
        <v>253</v>
      </c>
      <c r="C333" s="16" t="s">
        <v>93</v>
      </c>
      <c r="D333" s="15">
        <v>2</v>
      </c>
      <c r="E333" s="17"/>
      <c r="F333" s="17">
        <f t="shared" si="9"/>
        <v>0</v>
      </c>
    </row>
    <row r="334" spans="1:6" ht="34.200000000000003" x14ac:dyDescent="0.2">
      <c r="A334" s="14">
        <v>14</v>
      </c>
      <c r="B334" s="18" t="s">
        <v>239</v>
      </c>
      <c r="C334" s="16" t="s">
        <v>93</v>
      </c>
      <c r="D334" s="15">
        <v>0.2</v>
      </c>
      <c r="E334" s="17"/>
      <c r="F334" s="17">
        <f t="shared" si="9"/>
        <v>0</v>
      </c>
    </row>
    <row r="335" spans="1:6" ht="34.200000000000003" x14ac:dyDescent="0.2">
      <c r="A335" s="14">
        <v>15</v>
      </c>
      <c r="B335" s="18" t="s">
        <v>211</v>
      </c>
      <c r="C335" s="16" t="s">
        <v>93</v>
      </c>
      <c r="D335" s="15">
        <v>3</v>
      </c>
      <c r="E335" s="17"/>
      <c r="F335" s="17">
        <f t="shared" si="9"/>
        <v>0</v>
      </c>
    </row>
    <row r="336" spans="1:6" ht="22.8" x14ac:dyDescent="0.2">
      <c r="A336" s="14">
        <v>16</v>
      </c>
      <c r="B336" s="18" t="s">
        <v>212</v>
      </c>
      <c r="C336" s="16" t="s">
        <v>93</v>
      </c>
      <c r="D336" s="15">
        <v>0.8</v>
      </c>
      <c r="E336" s="17"/>
      <c r="F336" s="17">
        <f t="shared" si="9"/>
        <v>0</v>
      </c>
    </row>
    <row r="337" spans="1:6" ht="34.200000000000003" x14ac:dyDescent="0.2">
      <c r="A337" s="14">
        <v>17</v>
      </c>
      <c r="B337" s="18" t="s">
        <v>213</v>
      </c>
      <c r="C337" s="16" t="s">
        <v>93</v>
      </c>
      <c r="D337" s="15">
        <v>0.2</v>
      </c>
      <c r="E337" s="17"/>
      <c r="F337" s="17">
        <f t="shared" si="9"/>
        <v>0</v>
      </c>
    </row>
    <row r="338" spans="1:6" ht="22.8" x14ac:dyDescent="0.2">
      <c r="A338" s="14">
        <v>18</v>
      </c>
      <c r="B338" s="18" t="s">
        <v>214</v>
      </c>
      <c r="C338" s="16" t="s">
        <v>203</v>
      </c>
      <c r="D338" s="15">
        <v>0.1</v>
      </c>
      <c r="E338" s="17"/>
      <c r="F338" s="17">
        <f t="shared" si="9"/>
        <v>0</v>
      </c>
    </row>
    <row r="339" spans="1:6" ht="12" x14ac:dyDescent="0.2">
      <c r="A339" s="14">
        <v>19</v>
      </c>
      <c r="B339" s="18" t="s">
        <v>215</v>
      </c>
      <c r="C339" s="16" t="s">
        <v>203</v>
      </c>
      <c r="D339" s="15">
        <v>0.1</v>
      </c>
      <c r="E339" s="17"/>
      <c r="F339" s="17">
        <f t="shared" si="9"/>
        <v>0</v>
      </c>
    </row>
    <row r="340" spans="1:6" ht="35.4" customHeight="1" x14ac:dyDescent="0.2">
      <c r="A340" s="14">
        <v>20</v>
      </c>
      <c r="B340" s="18" t="s">
        <v>240</v>
      </c>
      <c r="C340" s="16" t="s">
        <v>36</v>
      </c>
      <c r="D340" s="15">
        <v>1</v>
      </c>
      <c r="E340" s="17"/>
      <c r="F340" s="17">
        <f t="shared" si="9"/>
        <v>0</v>
      </c>
    </row>
    <row r="341" spans="1:6" ht="12" x14ac:dyDescent="0.2">
      <c r="A341" s="14">
        <v>21</v>
      </c>
      <c r="B341" s="18" t="s">
        <v>216</v>
      </c>
      <c r="C341" s="16" t="s">
        <v>36</v>
      </c>
      <c r="D341" s="15">
        <v>2</v>
      </c>
      <c r="E341" s="17"/>
      <c r="F341" s="17">
        <f t="shared" si="9"/>
        <v>0</v>
      </c>
    </row>
    <row r="342" spans="1:6" ht="22.8" x14ac:dyDescent="0.2">
      <c r="A342" s="14">
        <v>22</v>
      </c>
      <c r="B342" s="18" t="s">
        <v>217</v>
      </c>
      <c r="C342" s="16" t="s">
        <v>36</v>
      </c>
      <c r="D342" s="15">
        <v>2</v>
      </c>
      <c r="E342" s="17"/>
      <c r="F342" s="17">
        <f t="shared" si="9"/>
        <v>0</v>
      </c>
    </row>
    <row r="343" spans="1:6" ht="12" x14ac:dyDescent="0.2">
      <c r="A343" s="14">
        <v>23</v>
      </c>
      <c r="B343" s="18" t="s">
        <v>218</v>
      </c>
      <c r="C343" s="16" t="s">
        <v>36</v>
      </c>
      <c r="D343" s="15">
        <v>9</v>
      </c>
      <c r="E343" s="17"/>
      <c r="F343" s="17">
        <f t="shared" si="9"/>
        <v>0</v>
      </c>
    </row>
    <row r="344" spans="1:6" ht="12.6" thickBot="1" x14ac:dyDescent="0.25">
      <c r="A344" s="14">
        <v>24</v>
      </c>
      <c r="B344" s="18" t="s">
        <v>219</v>
      </c>
      <c r="C344" s="16" t="s">
        <v>36</v>
      </c>
      <c r="D344" s="15">
        <v>9</v>
      </c>
      <c r="E344" s="17"/>
      <c r="F344" s="19">
        <f t="shared" si="9"/>
        <v>0</v>
      </c>
    </row>
    <row r="345" spans="1:6" ht="12" x14ac:dyDescent="0.25">
      <c r="A345" s="13"/>
      <c r="B345" s="10"/>
      <c r="C345" s="10"/>
      <c r="D345" s="26" t="s">
        <v>13</v>
      </c>
      <c r="E345" s="27"/>
      <c r="F345" s="20">
        <f>SUM(F321:F344)</f>
        <v>0</v>
      </c>
    </row>
    <row r="346" spans="1:6" ht="12" x14ac:dyDescent="0.25">
      <c r="A346" s="13"/>
      <c r="B346" s="10" t="s">
        <v>39</v>
      </c>
      <c r="C346" s="10" t="s">
        <v>40</v>
      </c>
      <c r="D346" s="10"/>
      <c r="E346" s="11"/>
      <c r="F346" s="22">
        <f>ROUND(F345*0.21,2)</f>
        <v>0</v>
      </c>
    </row>
    <row r="347" spans="1:6" ht="12.6" thickBot="1" x14ac:dyDescent="0.3">
      <c r="A347" s="10"/>
      <c r="B347" s="10"/>
      <c r="C347" s="10"/>
      <c r="D347" s="26" t="s">
        <v>41</v>
      </c>
      <c r="E347" s="27"/>
      <c r="F347" s="23">
        <f>F345+F346</f>
        <v>0</v>
      </c>
    </row>
    <row r="348" spans="1:6" ht="12" x14ac:dyDescent="0.25">
      <c r="A348" s="1" t="s">
        <v>233</v>
      </c>
      <c r="B348" s="7"/>
      <c r="C348" s="7"/>
      <c r="D348" s="7"/>
      <c r="E348" s="8"/>
      <c r="F348" s="8"/>
    </row>
    <row r="349" spans="1:6" ht="12" thickBot="1" x14ac:dyDescent="0.25"/>
    <row r="350" spans="1:6" ht="25.8" customHeight="1" thickBot="1" x14ac:dyDescent="0.3">
      <c r="C350" s="44" t="s">
        <v>241</v>
      </c>
      <c r="D350" s="45"/>
      <c r="E350" s="45"/>
      <c r="F350" s="48">
        <f>SUM(F40,F100,F132,F197,F261,F305,F345)</f>
        <v>0</v>
      </c>
    </row>
    <row r="351" spans="1:6" ht="12.6" thickBot="1" x14ac:dyDescent="0.3">
      <c r="D351" s="43"/>
      <c r="E351" s="42"/>
      <c r="F351" s="49"/>
    </row>
    <row r="352" spans="1:6" ht="13.8" thickBot="1" x14ac:dyDescent="0.3">
      <c r="C352" s="46" t="s">
        <v>242</v>
      </c>
      <c r="D352" s="47"/>
      <c r="E352" s="47"/>
      <c r="F352" s="48">
        <f>SUM(F42,F102,F134,F199,F263,F307,F347)</f>
        <v>0</v>
      </c>
    </row>
  </sheetData>
  <mergeCells count="86">
    <mergeCell ref="C350:E350"/>
    <mergeCell ref="C352:E352"/>
    <mergeCell ref="A11:A12"/>
    <mergeCell ref="B11:B12"/>
    <mergeCell ref="C11:C12"/>
    <mergeCell ref="D11:D12"/>
    <mergeCell ref="B7:F7"/>
    <mergeCell ref="B8:F8"/>
    <mergeCell ref="B9:F9"/>
    <mergeCell ref="E11:E12"/>
    <mergeCell ref="F11:F12"/>
    <mergeCell ref="B107:F107"/>
    <mergeCell ref="B108:F108"/>
    <mergeCell ref="B109:F109"/>
    <mergeCell ref="B51:F51"/>
    <mergeCell ref="D102:E102"/>
    <mergeCell ref="B104:D104"/>
    <mergeCell ref="A53:A54"/>
    <mergeCell ref="B53:B54"/>
    <mergeCell ref="C53:C54"/>
    <mergeCell ref="D53:D54"/>
    <mergeCell ref="E53:E54"/>
    <mergeCell ref="E111:E112"/>
    <mergeCell ref="F111:F112"/>
    <mergeCell ref="B141:F141"/>
    <mergeCell ref="B142:F142"/>
    <mergeCell ref="A111:A112"/>
    <mergeCell ref="B111:B112"/>
    <mergeCell ref="C111:C112"/>
    <mergeCell ref="D111:D112"/>
    <mergeCell ref="D132:E132"/>
    <mergeCell ref="D134:E134"/>
    <mergeCell ref="B138:D138"/>
    <mergeCell ref="F145:F146"/>
    <mergeCell ref="B206:F206"/>
    <mergeCell ref="B207:F207"/>
    <mergeCell ref="B208:F208"/>
    <mergeCell ref="B143:F143"/>
    <mergeCell ref="D197:E197"/>
    <mergeCell ref="D199:E199"/>
    <mergeCell ref="B203:E203"/>
    <mergeCell ref="A145:A146"/>
    <mergeCell ref="B145:B146"/>
    <mergeCell ref="C145:C146"/>
    <mergeCell ref="D145:D146"/>
    <mergeCell ref="E145:E146"/>
    <mergeCell ref="E210:E211"/>
    <mergeCell ref="F210:F211"/>
    <mergeCell ref="B270:F270"/>
    <mergeCell ref="B271:F271"/>
    <mergeCell ref="A210:A211"/>
    <mergeCell ref="B210:B211"/>
    <mergeCell ref="C210:C211"/>
    <mergeCell ref="D210:D211"/>
    <mergeCell ref="D261:E261"/>
    <mergeCell ref="D263:E263"/>
    <mergeCell ref="B267:E267"/>
    <mergeCell ref="F274:F275"/>
    <mergeCell ref="B272:F272"/>
    <mergeCell ref="A274:A275"/>
    <mergeCell ref="B274:B275"/>
    <mergeCell ref="C274:C275"/>
    <mergeCell ref="D274:D275"/>
    <mergeCell ref="E274:E275"/>
    <mergeCell ref="A319:A320"/>
    <mergeCell ref="B319:B320"/>
    <mergeCell ref="C319:C320"/>
    <mergeCell ref="D319:D320"/>
    <mergeCell ref="E319:E320"/>
    <mergeCell ref="B4:E4"/>
    <mergeCell ref="D40:E40"/>
    <mergeCell ref="H10:L10"/>
    <mergeCell ref="B46:E46"/>
    <mergeCell ref="D100:E100"/>
    <mergeCell ref="F53:F54"/>
    <mergeCell ref="B49:F49"/>
    <mergeCell ref="B50:F50"/>
    <mergeCell ref="D305:E305"/>
    <mergeCell ref="D307:E307"/>
    <mergeCell ref="B312:D312"/>
    <mergeCell ref="D345:E345"/>
    <mergeCell ref="D347:E347"/>
    <mergeCell ref="B315:F315"/>
    <mergeCell ref="B316:F316"/>
    <mergeCell ref="F319:F320"/>
    <mergeCell ref="B317:F317"/>
  </mergeCells>
  <pageMargins left="0.54166666666666663" right="0.1388888888888889" top="0.54166666666666663" bottom="0.54166666666666663" header="0.3" footer="0.3"/>
  <pageSetup paperSize="9" orientation="landscape" r:id="rId1"/>
  <rowBreaks count="1" manualBreakCount="1">
    <brk id="35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E3BA0E-DAA3-4A5B-A1CB-A57749CB8AB1}">
  <ds:schemaRefs>
    <ds:schemaRef ds:uri="http://schemas.microsoft.com/office/2006/metadata/properties"/>
    <ds:schemaRef ds:uri="http://schemas.microsoft.com/office/infopath/2007/PartnerControls"/>
    <ds:schemaRef ds:uri="10d82443-09d3-40b0-8c83-26301ffc3ad6"/>
    <ds:schemaRef ds:uri="ee1859fd-5c03-4aad-a8ae-84688b43cbdc"/>
  </ds:schemaRefs>
</ds:datastoreItem>
</file>

<file path=customXml/itemProps2.xml><?xml version="1.0" encoding="utf-8"?>
<ds:datastoreItem xmlns:ds="http://schemas.openxmlformats.org/officeDocument/2006/customXml" ds:itemID="{277359E0-0C69-43A2-BC3E-5A120F4ED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766FA0-CFAD-4262-821B-22271B068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Agnė Gerikaitė</dc:creator>
  <cp:keywords/>
  <dc:description/>
  <cp:lastModifiedBy>Vilija Kazanavičiūtė</cp:lastModifiedBy>
  <cp:revision/>
  <dcterms:created xsi:type="dcterms:W3CDTF">2025-02-19T06:25:33Z</dcterms:created>
  <dcterms:modified xsi:type="dcterms:W3CDTF">2025-03-14T11:40:30Z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