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Terminis popierius/"/>
    </mc:Choice>
  </mc:AlternateContent>
  <xr:revisionPtr revIDLastSave="29" documentId="11_2C7B86F6CC934ECA729EC3231B1BD5A2FC1475A6" xr6:coauthVersionLast="47" xr6:coauthVersionMax="47" xr10:uidLastSave="{5924530A-25CD-4AA3-8AC2-8EC2D62263FB}"/>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2" i="1" l="1"/>
  <c r="F402" i="1"/>
  <c r="F403" i="1" s="1"/>
  <c r="G401" i="1"/>
  <c r="F401" i="1"/>
  <c r="F397" i="1"/>
  <c r="G387" i="1"/>
  <c r="G386" i="1"/>
  <c r="F382" i="1"/>
  <c r="F386" i="1" s="1"/>
  <c r="F387" i="1" s="1"/>
  <c r="F388" i="1" s="1"/>
  <c r="G372" i="1"/>
  <c r="G371" i="1"/>
  <c r="F367" i="1"/>
  <c r="F371" i="1" s="1"/>
  <c r="F372" i="1" s="1"/>
  <c r="F373" i="1" s="1"/>
  <c r="G357" i="1"/>
  <c r="F352" i="1"/>
  <c r="G356" i="1" s="1"/>
  <c r="G342" i="1"/>
  <c r="G341" i="1"/>
  <c r="F337" i="1"/>
  <c r="F341" i="1" s="1"/>
  <c r="F342" i="1" s="1"/>
  <c r="F343" i="1" s="1"/>
  <c r="G327" i="1"/>
  <c r="F322" i="1"/>
  <c r="G326" i="1" s="1"/>
  <c r="G312" i="1"/>
  <c r="F307" i="1"/>
  <c r="F311" i="1" s="1"/>
  <c r="F312" i="1" s="1"/>
  <c r="F313" i="1" s="1"/>
  <c r="G297" i="1"/>
  <c r="F292" i="1"/>
  <c r="G296" i="1" s="1"/>
  <c r="G282" i="1"/>
  <c r="F277" i="1"/>
  <c r="F281" i="1" s="1"/>
  <c r="F282" i="1" s="1"/>
  <c r="F283" i="1" s="1"/>
  <c r="G267" i="1"/>
  <c r="F262" i="1"/>
  <c r="G266" i="1" s="1"/>
  <c r="G252" i="1"/>
  <c r="G251" i="1"/>
  <c r="F247" i="1"/>
  <c r="F251" i="1" s="1"/>
  <c r="F252" i="1" s="1"/>
  <c r="F253" i="1" s="1"/>
  <c r="G237" i="1"/>
  <c r="F232" i="1"/>
  <c r="G236" i="1" s="1"/>
  <c r="G222" i="1"/>
  <c r="G221" i="1"/>
  <c r="F217" i="1"/>
  <c r="F221" i="1" s="1"/>
  <c r="F222" i="1" s="1"/>
  <c r="F223" i="1" s="1"/>
  <c r="G207" i="1"/>
  <c r="F202" i="1"/>
  <c r="G206" i="1" s="1"/>
  <c r="G192" i="1"/>
  <c r="G191" i="1"/>
  <c r="F187" i="1"/>
  <c r="F191" i="1" s="1"/>
  <c r="F192" i="1" s="1"/>
  <c r="F193" i="1" s="1"/>
  <c r="G177" i="1"/>
  <c r="F172" i="1"/>
  <c r="G176" i="1" s="1"/>
  <c r="G162" i="1"/>
  <c r="G161" i="1"/>
  <c r="F157" i="1"/>
  <c r="F161" i="1" s="1"/>
  <c r="F162" i="1" s="1"/>
  <c r="F163" i="1" s="1"/>
  <c r="G147" i="1"/>
  <c r="F142" i="1"/>
  <c r="G146" i="1" s="1"/>
  <c r="G132" i="1"/>
  <c r="G131" i="1"/>
  <c r="F127" i="1"/>
  <c r="F131" i="1" s="1"/>
  <c r="F132" i="1" s="1"/>
  <c r="F133" i="1" s="1"/>
  <c r="G117" i="1"/>
  <c r="F112" i="1"/>
  <c r="G116" i="1" s="1"/>
  <c r="G102" i="1"/>
  <c r="G101" i="1"/>
  <c r="F97" i="1"/>
  <c r="F101" i="1" s="1"/>
  <c r="F102" i="1" s="1"/>
  <c r="F103" i="1" s="1"/>
  <c r="G87" i="1"/>
  <c r="F82" i="1"/>
  <c r="G86" i="1" s="1"/>
  <c r="G72" i="1"/>
  <c r="G71" i="1"/>
  <c r="F67" i="1"/>
  <c r="F71" i="1" s="1"/>
  <c r="F72" i="1" s="1"/>
  <c r="F73" i="1" s="1"/>
  <c r="G57" i="1"/>
  <c r="F52" i="1"/>
  <c r="G56" i="1" s="1"/>
  <c r="G42" i="1"/>
  <c r="G41" i="1"/>
  <c r="F37" i="1"/>
  <c r="F41" i="1" s="1"/>
  <c r="F42" i="1" s="1"/>
  <c r="F43" i="1" s="1"/>
  <c r="G281" i="1" l="1"/>
  <c r="G311" i="1"/>
  <c r="F56" i="1"/>
  <c r="F57" i="1" s="1"/>
  <c r="F58" i="1" s="1"/>
  <c r="F86" i="1"/>
  <c r="F87" i="1" s="1"/>
  <c r="F88" i="1" s="1"/>
  <c r="F116" i="1"/>
  <c r="F117" i="1" s="1"/>
  <c r="F118" i="1" s="1"/>
  <c r="F146" i="1"/>
  <c r="F147" i="1" s="1"/>
  <c r="F148" i="1" s="1"/>
  <c r="F176" i="1"/>
  <c r="F177" i="1" s="1"/>
  <c r="F178" i="1" s="1"/>
  <c r="F206" i="1"/>
  <c r="F207" i="1" s="1"/>
  <c r="F208" i="1" s="1"/>
  <c r="F236" i="1"/>
  <c r="F237" i="1" s="1"/>
  <c r="F238" i="1" s="1"/>
  <c r="F266" i="1"/>
  <c r="F267" i="1" s="1"/>
  <c r="F268" i="1" s="1"/>
  <c r="F296" i="1"/>
  <c r="F297" i="1" s="1"/>
  <c r="F298" i="1" s="1"/>
  <c r="F326" i="1"/>
  <c r="F327" i="1" s="1"/>
  <c r="F328" i="1" s="1"/>
  <c r="F356" i="1"/>
  <c r="F357" i="1" s="1"/>
  <c r="F358" i="1" s="1"/>
</calcChain>
</file>

<file path=xl/sharedStrings.xml><?xml version="1.0" encoding="utf-8"?>
<sst xmlns="http://schemas.openxmlformats.org/spreadsheetml/2006/main" count="699" uniqueCount="262">
  <si>
    <t>PIRKIMO SĄLYGŲ PRIEDAS "PASIŪLYMO FORMA"</t>
  </si>
  <si>
    <t>TERMINIS POPIERIUS MEDICININIAMS SPAUSDINTUVAMS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</si>
  <si>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</si>
  <si>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</si>
  <si>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</si>
  <si>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</si>
  <si>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</si>
  <si>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</si>
  <si>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</si>
  <si>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</si>
  <si>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</si>
  <si>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</si>
  <si>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</si>
  <si>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</si>
  <si>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</si>
  <si>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</si>
  <si>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</si>
  <si>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</si>
  <si>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</si>
  <si>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</si>
  <si>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</si>
  <si>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</si>
  <si>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</si>
  <si>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</si>
  <si>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</si>
  <si>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</si>
  <si>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</si>
  <si>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TERMINIS POPIERIUS</t>
  </si>
  <si>
    <t>Tiekėjo pasiūlymas:</t>
  </si>
  <si>
    <t>Nr.</t>
  </si>
  <si>
    <t>Pavadinimas</t>
  </si>
  <si>
    <t>Kiekis</t>
  </si>
  <si>
    <t>Mato vienetas</t>
  </si>
  <si>
    <t>Suma be PVM, Eur</t>
  </si>
  <si>
    <t>Gamintojas</t>
  </si>
  <si>
    <t>Siūloma tiksli Prekės parametro reikšmė</t>
  </si>
  <si>
    <t>1.</t>
  </si>
  <si>
    <t>Terminis popierius</t>
  </si>
  <si>
    <t>1.1.</t>
  </si>
  <si>
    <t>Terminis popierius su grafiniu tinkleliu</t>
  </si>
  <si>
    <t>vnt.</t>
  </si>
  <si>
    <t>1.1.1.</t>
  </si>
  <si>
    <t xml:space="preserve"> Tinkantis elektrokardiografui Mindray R12 (A4 formato, Z-fold)</t>
  </si>
  <si>
    <t>1.1.2.</t>
  </si>
  <si>
    <t xml:space="preserve"> Matmenys 210mm x 295mm x150(+-50)</t>
  </si>
  <si>
    <t>1.1.3.</t>
  </si>
  <si>
    <t>Taikytini minimalūs aplinkos apsaugos kriterijai ir atitinka produktui nustatytus ir aplinkos ministro įsakymu patvirtintus minimalius aplinkos apsaugos kriterijus, nurodytus Tvarkos aprašo 2 priede(I ir II skyriai)</t>
  </si>
  <si>
    <t>Suma be PVM</t>
  </si>
  <si>
    <t>Taikomas PVM dydis (%)</t>
  </si>
  <si>
    <t>PVM suma</t>
  </si>
  <si>
    <t>Suma su PVM</t>
  </si>
  <si>
    <t>2. DALIS</t>
  </si>
  <si>
    <t>2.</t>
  </si>
  <si>
    <t>2.1.</t>
  </si>
  <si>
    <t xml:space="preserve">Terminis popierius su grafiniu tinkleliu  </t>
  </si>
  <si>
    <t>2.1.1.</t>
  </si>
  <si>
    <t xml:space="preserve">Tinkantis elektrokardiografui Esaote P80  </t>
  </si>
  <si>
    <t>2.1.2.</t>
  </si>
  <si>
    <t xml:space="preserve">Matmenys 90 mm x 28 m  </t>
  </si>
  <si>
    <t>2.1.3.</t>
  </si>
  <si>
    <t>3. DALIS</t>
  </si>
  <si>
    <t>3.</t>
  </si>
  <si>
    <t>3.1.</t>
  </si>
  <si>
    <t>3.1.1.</t>
  </si>
  <si>
    <t xml:space="preserve">Tinkantis elektrokardiografui Schiler CARDIOVIT AT-1  </t>
  </si>
  <si>
    <t>3.1.2.</t>
  </si>
  <si>
    <t xml:space="preserve">Matmenys 90mm x 90mm x 400  </t>
  </si>
  <si>
    <t>3.1.3.</t>
  </si>
  <si>
    <t>4. DALIS</t>
  </si>
  <si>
    <t>4.</t>
  </si>
  <si>
    <t>4.1.</t>
  </si>
  <si>
    <t>4.1.1.</t>
  </si>
  <si>
    <t xml:space="preserve">Tinkantis elektrokardiografui Bionet Cardiotouch 3000  </t>
  </si>
  <si>
    <t>4.1.2.</t>
  </si>
  <si>
    <t xml:space="preserve">Matmenys 215 mm x 20 m  </t>
  </si>
  <si>
    <t>4.1.3.</t>
  </si>
  <si>
    <t>5. DALIS</t>
  </si>
  <si>
    <t>5.</t>
  </si>
  <si>
    <t>5.1.</t>
  </si>
  <si>
    <t>5.1.1.</t>
  </si>
  <si>
    <t xml:space="preserve">Tinkantis elektrokardiografui Kenz 108  </t>
  </si>
  <si>
    <t>5.1.2.</t>
  </si>
  <si>
    <t xml:space="preserve">Matmenys 50 mm x 30 m  </t>
  </si>
  <si>
    <t>5.1.3.</t>
  </si>
  <si>
    <t>6. DALIS</t>
  </si>
  <si>
    <t>6.</t>
  </si>
  <si>
    <t>6.1.</t>
  </si>
  <si>
    <t>6.1.1.</t>
  </si>
  <si>
    <t>Tinkantis elektrokardiografui Lumed Euroecg 12view ( Z-fold)</t>
  </si>
  <si>
    <t>6.1.2.</t>
  </si>
  <si>
    <t>Matmenys 215mm(±1) x 295mmx(100-150)</t>
  </si>
  <si>
    <t>6.1.3.</t>
  </si>
  <si>
    <t>7. DALIS</t>
  </si>
  <si>
    <t>7.</t>
  </si>
  <si>
    <t>7.1.</t>
  </si>
  <si>
    <t>7.1.1.</t>
  </si>
  <si>
    <t xml:space="preserve">Tinkantis elektrokardiografui Mortara ELI 280  </t>
  </si>
  <si>
    <t>7.1.2.</t>
  </si>
  <si>
    <t>Matmenys 210 mmx 300mm x 200</t>
  </si>
  <si>
    <t>7.1.3.</t>
  </si>
  <si>
    <t>8. DALIS</t>
  </si>
  <si>
    <t>8.</t>
  </si>
  <si>
    <t>8.1.</t>
  </si>
  <si>
    <t xml:space="preserve">Terminis popierius  </t>
  </si>
  <si>
    <t>8.1.1.</t>
  </si>
  <si>
    <t xml:space="preserve">Tinkantis defibriliatoriui Lifepak 20  </t>
  </si>
  <si>
    <t>8.1.2.</t>
  </si>
  <si>
    <t>8.1.3.</t>
  </si>
  <si>
    <t>9. DALIS</t>
  </si>
  <si>
    <t>9.</t>
  </si>
  <si>
    <t>9.1.</t>
  </si>
  <si>
    <t>9.1.1.</t>
  </si>
  <si>
    <t xml:space="preserve">Tinkantis defibriliatoriui Philips Heartstart  </t>
  </si>
  <si>
    <t>9.1.2.</t>
  </si>
  <si>
    <t>9.1.3.</t>
  </si>
  <si>
    <t>10. DALIS</t>
  </si>
  <si>
    <t>10.</t>
  </si>
  <si>
    <t>10.1.</t>
  </si>
  <si>
    <t>10.1.1.</t>
  </si>
  <si>
    <t xml:space="preserve">Tinkantis kardiotokografui GE Corometrics 4305  </t>
  </si>
  <si>
    <t>10.1.2.</t>
  </si>
  <si>
    <t>Matmenys 152 mm x 90 mm x 150</t>
  </si>
  <si>
    <t>10.1.3.</t>
  </si>
  <si>
    <t>11. DALIS</t>
  </si>
  <si>
    <t>11.</t>
  </si>
  <si>
    <t>11.1.</t>
  </si>
  <si>
    <t>11.1.1.</t>
  </si>
  <si>
    <t xml:space="preserve">Tinkantis kardiotokografui Philips Avalon FM20/FM30  </t>
  </si>
  <si>
    <t>11.1.2.</t>
  </si>
  <si>
    <t xml:space="preserve">Matmenys 150 mm x 100 mm x 150  </t>
  </si>
  <si>
    <t>11.1.3.</t>
  </si>
  <si>
    <t>12. DALIS</t>
  </si>
  <si>
    <t>12.</t>
  </si>
  <si>
    <t>12.1.</t>
  </si>
  <si>
    <t>12.1.1.</t>
  </si>
  <si>
    <t xml:space="preserve">Tinkantis kardiotokografui GE Corometrics 172/171  </t>
  </si>
  <si>
    <t>12.1.2.</t>
  </si>
  <si>
    <t>Matmenys152 mm x 90 mm x 150(±10)</t>
  </si>
  <si>
    <t>12.1.3.</t>
  </si>
  <si>
    <t>13. DALIS</t>
  </si>
  <si>
    <t>13.</t>
  </si>
  <si>
    <t>13.1.</t>
  </si>
  <si>
    <t>13.1.1.</t>
  </si>
  <si>
    <t xml:space="preserve">Tinkantis spirometrui Spirolab 7/MIR  </t>
  </si>
  <si>
    <t>13.1.2.</t>
  </si>
  <si>
    <t xml:space="preserve">Matmenys112 mm x 25 m  </t>
  </si>
  <si>
    <t>13.1.3.</t>
  </si>
  <si>
    <t>14. DALIS</t>
  </si>
  <si>
    <t>14.</t>
  </si>
  <si>
    <t>14.1.</t>
  </si>
  <si>
    <t>14.1.1.</t>
  </si>
  <si>
    <t xml:space="preserve">Tinkantis ultragarsinio šlapimo pūslės skaneriui Vita Scan PD  </t>
  </si>
  <si>
    <t>14.1.2.</t>
  </si>
  <si>
    <t xml:space="preserve">Matmenys plotis 110mm  </t>
  </si>
  <si>
    <t>14.1.3.</t>
  </si>
  <si>
    <t>15. DALIS</t>
  </si>
  <si>
    <t>15.</t>
  </si>
  <si>
    <t>15.1.</t>
  </si>
  <si>
    <t>15.1.1.</t>
  </si>
  <si>
    <t xml:space="preserve">Tinkantis ultragarso sistemoms naudojamiems SONY 110S terminiams spausdintuvams  </t>
  </si>
  <si>
    <t>15.1.2.</t>
  </si>
  <si>
    <t xml:space="preserve">Matmenys110 mm x 20 m  </t>
  </si>
  <si>
    <t>15.1.3.</t>
  </si>
  <si>
    <t>16. DALIS</t>
  </si>
  <si>
    <t>16.</t>
  </si>
  <si>
    <t>16.1.</t>
  </si>
  <si>
    <t>16.1.1.</t>
  </si>
  <si>
    <t xml:space="preserve">Tinkantis sterilizatoriaus BMT Sterivap 669-2 spausdintuvui  </t>
  </si>
  <si>
    <t>16.1.2.</t>
  </si>
  <si>
    <t>16.1.3.</t>
  </si>
  <si>
    <t>17. DALIS</t>
  </si>
  <si>
    <t>17.</t>
  </si>
  <si>
    <t>17.1.</t>
  </si>
  <si>
    <t>17.1.1.</t>
  </si>
  <si>
    <t xml:space="preserve">Tinkantis sterilizatoriaus Lautenschlager ZentraCert 5200 ,plovimo dezinfekavimo mašinoms KEN IWD521 ,alkotesterio Drager Alcotester 7510 spausdintuvams,alkotesterio Lion Alcometer 500,terminiam spausdintuvui AP 1300,klausos aparatui Oto Read Sanibel MPT-II  </t>
  </si>
  <si>
    <t>17.1.2.</t>
  </si>
  <si>
    <t>Matmenys plotis 57(±1)mm</t>
  </si>
  <si>
    <t>17.1.3.</t>
  </si>
  <si>
    <t>18. DALIS</t>
  </si>
  <si>
    <t>18.</t>
  </si>
  <si>
    <t>18.1.</t>
  </si>
  <si>
    <t>18.1.1.</t>
  </si>
  <si>
    <t xml:space="preserve">Tinkantis echoskopui Mylab Twice Sony UPP110HG  </t>
  </si>
  <si>
    <t>18.1.2.</t>
  </si>
  <si>
    <t xml:space="preserve">Matmenys 110x20  </t>
  </si>
  <si>
    <t>18.1.3.</t>
  </si>
  <si>
    <t>19. DALIS</t>
  </si>
  <si>
    <t>19.</t>
  </si>
  <si>
    <t>19.1.</t>
  </si>
  <si>
    <t>19.1.1.</t>
  </si>
  <si>
    <t xml:space="preserve">Tinkantis aparatui Anfinity SONY UPP-84 HG  </t>
  </si>
  <si>
    <t>19.1.2.</t>
  </si>
  <si>
    <t xml:space="preserve">Matmenys 84mmx12,5m  </t>
  </si>
  <si>
    <t>19.1.3.</t>
  </si>
  <si>
    <t>20. DALIS</t>
  </si>
  <si>
    <t>20.</t>
  </si>
  <si>
    <t>20.1.</t>
  </si>
  <si>
    <t>20.1.1.</t>
  </si>
  <si>
    <t xml:space="preserve">Tinkantis fetalmonitoriui Avalon Philips (H.P) Avalon FM (FM20/FM30)  </t>
  </si>
  <si>
    <t>20.1.2.</t>
  </si>
  <si>
    <t>Matmenys 150mmx100mmx150</t>
  </si>
  <si>
    <t>20.1.3.</t>
  </si>
  <si>
    <t>21. DALIS</t>
  </si>
  <si>
    <t>21.</t>
  </si>
  <si>
    <t>21.1.</t>
  </si>
  <si>
    <t>21.1.1.</t>
  </si>
  <si>
    <t xml:space="preserve">Tinkantis kardiografui BeneHeart R12/R12A (Euro ekg 12 VIEW)  </t>
  </si>
  <si>
    <t>21.1.2.</t>
  </si>
  <si>
    <t>Matmenys 210mmx295mmx150</t>
  </si>
  <si>
    <t>21.1.3.</t>
  </si>
  <si>
    <t>22. DALIS</t>
  </si>
  <si>
    <t>22.</t>
  </si>
  <si>
    <t>22.1.</t>
  </si>
  <si>
    <t>22.1.1.</t>
  </si>
  <si>
    <t>Tinkantis elektrokardiografui Esaote P80</t>
  </si>
  <si>
    <t>22.1.2.</t>
  </si>
  <si>
    <t>Matmenys90mmx70mmx400</t>
  </si>
  <si>
    <t>22.1.3.</t>
  </si>
  <si>
    <t>23. DALIS</t>
  </si>
  <si>
    <t>23.</t>
  </si>
  <si>
    <t>23.1.</t>
  </si>
  <si>
    <t>23.1.1.</t>
  </si>
  <si>
    <t>Tinkantis aparatui Schiler AT101/Esaote P-8000</t>
  </si>
  <si>
    <t>23.1.2.</t>
  </si>
  <si>
    <t>Matmenys 80mmx70mmx315</t>
  </si>
  <si>
    <t>23.1.3.</t>
  </si>
  <si>
    <t>24. DALIS</t>
  </si>
  <si>
    <t>24.</t>
  </si>
  <si>
    <t>24.1.</t>
  </si>
  <si>
    <t>24.1.1.</t>
  </si>
  <si>
    <t>Tinkantis kardiografui BTL8 ,Z-fold,A4,1pc</t>
  </si>
  <si>
    <t>24.1.2.</t>
  </si>
  <si>
    <t>Matmenys 210mmx280mmx100</t>
  </si>
  <si>
    <t>24.1.3.</t>
  </si>
  <si>
    <t>25. DALIS</t>
  </si>
  <si>
    <t>25.</t>
  </si>
  <si>
    <t>25.1.</t>
  </si>
  <si>
    <t>25.1.1.</t>
  </si>
  <si>
    <t>Tinkantis kardiografui EDAN SE 1200</t>
  </si>
  <si>
    <t>25.1.2.</t>
  </si>
  <si>
    <t>Matmenys 215mmx280mm</t>
  </si>
  <si>
    <t>25.1.3.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</si>
  <si>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</si>
  <si>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</si>
  <si>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</si>
  <si>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</si>
  <si>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</si>
  <si>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</si>
  <si>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</si>
  <si>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</si>
  <si>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</si>
  <si>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</si>
  <si>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</si>
  <si>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</si>
  <si>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</si>
  <si>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</si>
  <si>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</si>
  <si>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</si>
  <si>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</si>
  <si>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</si>
  <si>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9397-1 2025-02-21 14:41:55</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</si>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</sst>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03"/>
  <sheetViews>
    <sheetView tabSelected="1" topLeftCell="A50" workbookViewId="0">
      <selection activeCell="H1" sqref="H1:H1048576"/>
    </sheetView>
  </sheetViews>
  <sheetFormatPr defaultColWidth="10.875" defaultRowHeight="15" x14ac:dyDescent="0.25"/>
  <cols>
    <col min="1" max="1" width="9.125" style="1" customWidth="1"/>
    <col min="2" max="2" width="78" style="11" customWidth="1"/>
    <col min="3" max="6" width="29.375" style="1" customWidth="1"/>
    <col min="7" max="7" width="20.5" style="1" customWidth="1"/>
    <col min="8" max="8" width="26.5" style="11" customWidth="1"/>
    <col min="9" max="15" width="25" style="1" customWidth="1"/>
    <col min="16" max="16" width="10.875" style="1" customWidth="1"/>
    <col min="17" max="16384" width="10.875" style="1"/>
  </cols>
  <sheetData>
    <row r="2" spans="1:6" x14ac:dyDescent="0.25">
      <c r="A2" s="12" t="s">
        <v>0</v>
      </c>
      <c r="B2" s="24"/>
    </row>
    <row r="3" spans="1:6" x14ac:dyDescent="0.25">
      <c r="B3" s="25"/>
    </row>
    <row r="4" spans="1:6" x14ac:dyDescent="0.25">
      <c r="A4" s="12" t="s">
        <v>1</v>
      </c>
      <c r="B4" s="24"/>
    </row>
    <row r="5" spans="1:6" x14ac:dyDescent="0.25">
      <c r="A5" s="2"/>
      <c r="B5" s="24"/>
    </row>
    <row r="6" spans="1:6" x14ac:dyDescent="0.25">
      <c r="A6" s="1" t="s">
        <v>2</v>
      </c>
      <c r="B6" s="26" t="s">
        <v>3</v>
      </c>
    </row>
    <row r="7" spans="1:6" x14ac:dyDescent="0.25">
      <c r="B7" s="24"/>
    </row>
    <row r="8" spans="1:6" x14ac:dyDescent="0.25">
      <c r="A8" s="3" t="s">
        <v>4</v>
      </c>
      <c r="B8" s="27"/>
    </row>
    <row r="9" spans="1:6" x14ac:dyDescent="0.25">
      <c r="A9" s="3" t="s">
        <v>5</v>
      </c>
      <c r="B9" s="27"/>
    </row>
    <row r="10" spans="1:6" x14ac:dyDescent="0.25">
      <c r="A10" s="3" t="s">
        <v>6</v>
      </c>
      <c r="B10" s="27"/>
    </row>
    <row r="12" spans="1:6" ht="15.75" x14ac:dyDescent="0.25">
      <c r="A12" s="35" t="s">
        <v>7</v>
      </c>
      <c r="B12" s="36"/>
      <c r="C12" s="32"/>
      <c r="D12" s="33"/>
      <c r="E12" s="33"/>
      <c r="F12" s="34"/>
    </row>
    <row r="13" spans="1:6" ht="15.95" customHeight="1" x14ac:dyDescent="0.25">
      <c r="A13" s="40" t="s">
        <v>8</v>
      </c>
      <c r="B13" s="41"/>
      <c r="C13" s="32"/>
      <c r="D13" s="33"/>
      <c r="E13" s="33"/>
      <c r="F13" s="34"/>
    </row>
    <row r="14" spans="1:6" ht="15.95" customHeight="1" x14ac:dyDescent="0.25">
      <c r="A14" s="40" t="s">
        <v>9</v>
      </c>
      <c r="B14" s="41"/>
      <c r="C14" s="32"/>
      <c r="D14" s="33"/>
      <c r="E14" s="33"/>
      <c r="F14" s="34"/>
    </row>
    <row r="15" spans="1:6" ht="15.95" customHeight="1" x14ac:dyDescent="0.25">
      <c r="A15" s="35" t="s">
        <v>10</v>
      </c>
      <c r="B15" s="36"/>
      <c r="C15" s="32"/>
      <c r="D15" s="33"/>
      <c r="E15" s="33"/>
      <c r="F15" s="34"/>
    </row>
    <row r="16" spans="1:6" ht="63" customHeight="1" x14ac:dyDescent="0.25">
      <c r="A16" s="44" t="s">
        <v>11</v>
      </c>
      <c r="B16" s="41"/>
      <c r="C16" s="32"/>
      <c r="D16" s="33"/>
      <c r="E16" s="33"/>
      <c r="F16" s="34"/>
    </row>
    <row r="17" spans="1:6" ht="15.95" customHeight="1" x14ac:dyDescent="0.25">
      <c r="A17" s="35" t="s">
        <v>12</v>
      </c>
      <c r="B17" s="36"/>
      <c r="C17" s="32"/>
      <c r="D17" s="33"/>
      <c r="E17" s="33"/>
      <c r="F17" s="34"/>
    </row>
    <row r="18" spans="1:6" ht="15.95" customHeight="1" x14ac:dyDescent="0.25">
      <c r="A18" s="35" t="s">
        <v>13</v>
      </c>
      <c r="B18" s="36"/>
      <c r="C18" s="32"/>
      <c r="D18" s="33"/>
      <c r="E18" s="33"/>
      <c r="F18" s="34"/>
    </row>
    <row r="19" spans="1:6" ht="48" customHeight="1" x14ac:dyDescent="0.25">
      <c r="A19" s="35" t="s">
        <v>14</v>
      </c>
      <c r="B19" s="36"/>
      <c r="C19" s="32"/>
      <c r="D19" s="33"/>
      <c r="E19" s="33"/>
      <c r="F19" s="34"/>
    </row>
    <row r="20" spans="1:6" ht="54.95" customHeight="1" x14ac:dyDescent="0.25">
      <c r="A20" s="35" t="s">
        <v>15</v>
      </c>
      <c r="B20" s="36"/>
      <c r="C20" s="32"/>
      <c r="D20" s="33"/>
      <c r="E20" s="33"/>
      <c r="F20" s="34"/>
    </row>
    <row r="21" spans="1:6" ht="71.099999999999994" customHeight="1" x14ac:dyDescent="0.25">
      <c r="A21" s="37" t="s">
        <v>16</v>
      </c>
      <c r="B21" s="38"/>
      <c r="C21" s="42"/>
      <c r="D21" s="43"/>
      <c r="E21" s="43"/>
      <c r="F21" s="43"/>
    </row>
    <row r="22" spans="1:6" ht="18" customHeight="1" x14ac:dyDescent="0.25">
      <c r="A22" s="4"/>
      <c r="B22" s="4"/>
      <c r="C22" s="5"/>
      <c r="D22" s="5"/>
      <c r="E22" s="5"/>
      <c r="F22" s="5"/>
    </row>
    <row r="23" spans="1:6" x14ac:dyDescent="0.25">
      <c r="A23" s="45"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x14ac:dyDescent="0.25">
      <c r="A27" s="31" t="s">
        <v>21</v>
      </c>
      <c r="B27" s="31"/>
      <c r="C27" s="31"/>
      <c r="D27" s="31"/>
      <c r="E27" s="31"/>
      <c r="F27" s="31"/>
    </row>
    <row r="28" spans="1:6" ht="32.1" customHeight="1" x14ac:dyDescent="0.25">
      <c r="A28" s="39" t="s">
        <v>22</v>
      </c>
      <c r="B28" s="31"/>
      <c r="C28" s="31"/>
      <c r="D28" s="31"/>
      <c r="E28" s="31"/>
      <c r="F28" s="31"/>
    </row>
    <row r="29" spans="1:6" x14ac:dyDescent="0.25">
      <c r="A29" s="31" t="s">
        <v>23</v>
      </c>
      <c r="B29" s="31"/>
      <c r="C29" s="31"/>
      <c r="D29" s="31"/>
      <c r="E29" s="31"/>
      <c r="F29" s="31"/>
    </row>
    <row r="30" spans="1:6" x14ac:dyDescent="0.25">
      <c r="A30" s="13" t="s">
        <v>24</v>
      </c>
      <c r="D30" s="14"/>
    </row>
    <row r="31" spans="1:6" x14ac:dyDescent="0.25">
      <c r="A31" s="13" t="s">
        <v>25</v>
      </c>
    </row>
    <row r="32" spans="1:6" x14ac:dyDescent="0.25">
      <c r="A32" s="12" t="s">
        <v>26</v>
      </c>
      <c r="B32" s="26" t="s">
        <v>27</v>
      </c>
    </row>
    <row r="34" spans="1:8" x14ac:dyDescent="0.25">
      <c r="A34" s="12" t="s">
        <v>28</v>
      </c>
    </row>
    <row r="35" spans="1:8" ht="30" x14ac:dyDescent="0.25">
      <c r="A35" s="15" t="s">
        <v>29</v>
      </c>
      <c r="B35" s="28" t="s">
        <v>30</v>
      </c>
      <c r="C35" s="15" t="s">
        <v>31</v>
      </c>
      <c r="D35" s="15" t="s">
        <v>32</v>
      </c>
      <c r="E35" s="15" t="s">
        <v>261</v>
      </c>
      <c r="F35" s="15" t="s">
        <v>33</v>
      </c>
      <c r="G35" s="15" t="s">
        <v>34</v>
      </c>
      <c r="H35" s="28" t="s">
        <v>35</v>
      </c>
    </row>
    <row r="36" spans="1:8" x14ac:dyDescent="0.25">
      <c r="A36" s="15" t="s">
        <v>36</v>
      </c>
      <c r="B36" s="28" t="s">
        <v>37</v>
      </c>
      <c r="C36" s="16"/>
      <c r="D36" s="16"/>
      <c r="E36" s="16"/>
      <c r="F36" s="16"/>
      <c r="G36" s="16"/>
      <c r="H36" s="29"/>
    </row>
    <row r="37" spans="1:8" x14ac:dyDescent="0.25">
      <c r="A37" s="16" t="s">
        <v>38</v>
      </c>
      <c r="B37" s="29" t="s">
        <v>39</v>
      </c>
      <c r="C37" s="16">
        <v>1200</v>
      </c>
      <c r="D37" s="16" t="s">
        <v>40</v>
      </c>
      <c r="E37" s="17"/>
      <c r="F37" s="16" t="str">
        <f>IF(ISBLANK(E37),"", PRODUCT(C37,E37))</f>
        <v/>
      </c>
      <c r="G37" s="18"/>
      <c r="H37" s="29"/>
    </row>
    <row r="38" spans="1:8" x14ac:dyDescent="0.25">
      <c r="A38" s="16" t="s">
        <v>41</v>
      </c>
      <c r="B38" s="29" t="s">
        <v>42</v>
      </c>
      <c r="C38" s="16"/>
      <c r="D38" s="16"/>
      <c r="E38" s="16"/>
      <c r="F38" s="16"/>
      <c r="G38" s="16"/>
      <c r="H38" s="30"/>
    </row>
    <row r="39" spans="1:8" x14ac:dyDescent="0.25">
      <c r="A39" s="16" t="s">
        <v>43</v>
      </c>
      <c r="B39" s="29" t="s">
        <v>44</v>
      </c>
      <c r="C39" s="16"/>
      <c r="D39" s="16"/>
      <c r="E39" s="16"/>
      <c r="F39" s="16"/>
      <c r="G39" s="16"/>
      <c r="H39" s="30"/>
    </row>
    <row r="40" spans="1:8" ht="45" x14ac:dyDescent="0.25">
      <c r="A40" s="16" t="s">
        <v>45</v>
      </c>
      <c r="B40" s="29" t="s">
        <v>46</v>
      </c>
      <c r="C40" s="16"/>
      <c r="D40" s="16"/>
      <c r="E40" s="16"/>
      <c r="F40" s="16"/>
      <c r="G40" s="16"/>
      <c r="H40" s="30"/>
    </row>
    <row r="41" spans="1:8" x14ac:dyDescent="0.25">
      <c r="E41" s="15" t="s">
        <v>47</v>
      </c>
      <c r="F41" s="15" t="str">
        <f>IF((COUNT(C37:C40)&lt;&gt;COUNT(F37:F40)),"", ROUND(SUM(F37:F40),2))</f>
        <v/>
      </c>
      <c r="G41" s="13" t="str">
        <f>IF((COUNT(C37:C40)&lt;&gt;COUNT(F37:F40)),"Neužpildytos visų objektų kainos", "")</f>
        <v>Neužpildytos visų objektų kainos</v>
      </c>
    </row>
    <row r="42" spans="1:8" x14ac:dyDescent="0.25">
      <c r="C42" s="15" t="s">
        <v>48</v>
      </c>
      <c r="D42" s="18"/>
      <c r="E42" s="15" t="s">
        <v>49</v>
      </c>
      <c r="F42" s="15" t="str">
        <f>IF(OR(F41="",D42=""),"", ROUND(PRODUCT(D42,F41)/100,2))</f>
        <v/>
      </c>
      <c r="G42" s="13" t="str">
        <f>IF(D42="", "Nurodykite taikomą PVM dydį", "")</f>
        <v>Nurodykite taikomą PVM dydį</v>
      </c>
    </row>
    <row r="43" spans="1:8" x14ac:dyDescent="0.25">
      <c r="E43" s="15" t="s">
        <v>50</v>
      </c>
      <c r="F43" s="15">
        <f>IF(ISBLANK(F42), "", ROUND(SUM(F41:F42),2))</f>
        <v>0</v>
      </c>
    </row>
    <row r="47" spans="1:8" x14ac:dyDescent="0.25">
      <c r="A47" s="12" t="s">
        <v>51</v>
      </c>
      <c r="B47" s="26" t="s">
        <v>27</v>
      </c>
    </row>
    <row r="49" spans="1:8" x14ac:dyDescent="0.25">
      <c r="A49" s="12" t="s">
        <v>28</v>
      </c>
    </row>
    <row r="50" spans="1:8" ht="30" x14ac:dyDescent="0.25">
      <c r="A50" s="15" t="s">
        <v>29</v>
      </c>
      <c r="B50" s="28" t="s">
        <v>30</v>
      </c>
      <c r="C50" s="15" t="s">
        <v>31</v>
      </c>
      <c r="D50" s="15" t="s">
        <v>32</v>
      </c>
      <c r="E50" s="15" t="s">
        <v>261</v>
      </c>
      <c r="F50" s="15" t="s">
        <v>33</v>
      </c>
      <c r="G50" s="15" t="s">
        <v>34</v>
      </c>
      <c r="H50" s="28" t="s">
        <v>35</v>
      </c>
    </row>
    <row r="51" spans="1:8" x14ac:dyDescent="0.25">
      <c r="A51" s="15" t="s">
        <v>52</v>
      </c>
      <c r="B51" s="28" t="s">
        <v>27</v>
      </c>
      <c r="C51" s="16"/>
      <c r="D51" s="16"/>
      <c r="E51" s="16"/>
      <c r="F51" s="16"/>
      <c r="G51" s="16"/>
      <c r="H51" s="29"/>
    </row>
    <row r="52" spans="1:8" x14ac:dyDescent="0.25">
      <c r="A52" s="16" t="s">
        <v>53</v>
      </c>
      <c r="B52" s="29" t="s">
        <v>54</v>
      </c>
      <c r="C52" s="16">
        <v>200</v>
      </c>
      <c r="D52" s="16" t="s">
        <v>40</v>
      </c>
      <c r="E52" s="17"/>
      <c r="F52" s="16" t="str">
        <f>IF(ISBLANK(E52),"", PRODUCT(C52,E52))</f>
        <v/>
      </c>
      <c r="G52" s="18"/>
      <c r="H52" s="29"/>
    </row>
    <row r="53" spans="1:8" x14ac:dyDescent="0.25">
      <c r="A53" s="16" t="s">
        <v>55</v>
      </c>
      <c r="B53" s="29" t="s">
        <v>56</v>
      </c>
      <c r="C53" s="16"/>
      <c r="D53" s="16"/>
      <c r="E53" s="16"/>
      <c r="F53" s="16"/>
      <c r="G53" s="16"/>
      <c r="H53" s="30"/>
    </row>
    <row r="54" spans="1:8" x14ac:dyDescent="0.25">
      <c r="A54" s="16" t="s">
        <v>57</v>
      </c>
      <c r="B54" s="29" t="s">
        <v>58</v>
      </c>
      <c r="C54" s="16"/>
      <c r="D54" s="16"/>
      <c r="E54" s="16"/>
      <c r="F54" s="16"/>
      <c r="G54" s="16"/>
      <c r="H54" s="30"/>
    </row>
    <row r="55" spans="1:8" ht="45" x14ac:dyDescent="0.25">
      <c r="A55" s="16" t="s">
        <v>59</v>
      </c>
      <c r="B55" s="29" t="s">
        <v>46</v>
      </c>
      <c r="C55" s="16"/>
      <c r="D55" s="16"/>
      <c r="E55" s="16"/>
      <c r="F55" s="16"/>
      <c r="G55" s="16"/>
      <c r="H55" s="30"/>
    </row>
    <row r="56" spans="1:8" x14ac:dyDescent="0.25">
      <c r="E56" s="15" t="s">
        <v>47</v>
      </c>
      <c r="F56" s="15" t="str">
        <f>IF((COUNT(C52:C55)&lt;&gt;COUNT(F52:F55)),"", ROUND(SUM(F52:F55),2))</f>
        <v/>
      </c>
      <c r="G56" s="13" t="str">
        <f>IF((COUNT(C52:C55)&lt;&gt;COUNT(F52:F55)),"Neužpildytos visų objektų kainos", "")</f>
        <v>Neužpildytos visų objektų kainos</v>
      </c>
    </row>
    <row r="57" spans="1:8" x14ac:dyDescent="0.25">
      <c r="C57" s="15" t="s">
        <v>48</v>
      </c>
      <c r="D57" s="18"/>
      <c r="E57" s="15" t="s">
        <v>49</v>
      </c>
      <c r="F57" s="15" t="str">
        <f>IF(OR(F56="",D57=""),"", ROUND(PRODUCT(D57,F56)/100,2))</f>
        <v/>
      </c>
      <c r="G57" s="13" t="str">
        <f>IF(D57="", "Nurodykite taikomą PVM dydį", "")</f>
        <v>Nurodykite taikomą PVM dydį</v>
      </c>
    </row>
    <row r="58" spans="1:8" x14ac:dyDescent="0.25">
      <c r="E58" s="15" t="s">
        <v>50</v>
      </c>
      <c r="F58" s="15">
        <f>IF(ISBLANK(F57), "", ROUND(SUM(F56:F57),2))</f>
        <v>0</v>
      </c>
    </row>
    <row r="62" spans="1:8" x14ac:dyDescent="0.25">
      <c r="A62" s="12" t="s">
        <v>60</v>
      </c>
      <c r="B62" s="26" t="s">
        <v>27</v>
      </c>
    </row>
    <row r="64" spans="1:8" x14ac:dyDescent="0.25">
      <c r="A64" s="12" t="s">
        <v>28</v>
      </c>
    </row>
    <row r="65" spans="1:8" ht="30" x14ac:dyDescent="0.25">
      <c r="A65" s="15" t="s">
        <v>29</v>
      </c>
      <c r="B65" s="28" t="s">
        <v>30</v>
      </c>
      <c r="C65" s="15" t="s">
        <v>31</v>
      </c>
      <c r="D65" s="15" t="s">
        <v>32</v>
      </c>
      <c r="E65" s="15" t="s">
        <v>261</v>
      </c>
      <c r="F65" s="15" t="s">
        <v>33</v>
      </c>
      <c r="G65" s="15" t="s">
        <v>34</v>
      </c>
      <c r="H65" s="28" t="s">
        <v>35</v>
      </c>
    </row>
    <row r="66" spans="1:8" x14ac:dyDescent="0.25">
      <c r="A66" s="15" t="s">
        <v>61</v>
      </c>
      <c r="B66" s="28" t="s">
        <v>27</v>
      </c>
      <c r="C66" s="16"/>
      <c r="D66" s="16"/>
      <c r="E66" s="16"/>
      <c r="F66" s="16"/>
      <c r="G66" s="16"/>
      <c r="H66" s="29"/>
    </row>
    <row r="67" spans="1:8" x14ac:dyDescent="0.25">
      <c r="A67" s="16" t="s">
        <v>62</v>
      </c>
      <c r="B67" s="29" t="s">
        <v>54</v>
      </c>
      <c r="C67" s="16">
        <v>200</v>
      </c>
      <c r="D67" s="16" t="s">
        <v>40</v>
      </c>
      <c r="E67" s="17"/>
      <c r="F67" s="16" t="str">
        <f>IF(ISBLANK(E67),"", PRODUCT(C67,E67))</f>
        <v/>
      </c>
      <c r="G67" s="18"/>
      <c r="H67" s="29"/>
    </row>
    <row r="68" spans="1:8" x14ac:dyDescent="0.25">
      <c r="A68" s="16" t="s">
        <v>63</v>
      </c>
      <c r="B68" s="29" t="s">
        <v>64</v>
      </c>
      <c r="C68" s="16"/>
      <c r="D68" s="16"/>
      <c r="E68" s="16"/>
      <c r="F68" s="16"/>
      <c r="G68" s="16"/>
      <c r="H68" s="30"/>
    </row>
    <row r="69" spans="1:8" x14ac:dyDescent="0.25">
      <c r="A69" s="16" t="s">
        <v>65</v>
      </c>
      <c r="B69" s="29" t="s">
        <v>66</v>
      </c>
      <c r="C69" s="16"/>
      <c r="D69" s="16"/>
      <c r="E69" s="16"/>
      <c r="F69" s="16"/>
      <c r="G69" s="16"/>
      <c r="H69" s="30"/>
    </row>
    <row r="70" spans="1:8" ht="45" x14ac:dyDescent="0.25">
      <c r="A70" s="16" t="s">
        <v>67</v>
      </c>
      <c r="B70" s="29" t="s">
        <v>46</v>
      </c>
      <c r="C70" s="16"/>
      <c r="D70" s="16"/>
      <c r="E70" s="16"/>
      <c r="F70" s="16"/>
      <c r="G70" s="16"/>
      <c r="H70" s="30"/>
    </row>
    <row r="71" spans="1:8" x14ac:dyDescent="0.25">
      <c r="E71" s="15" t="s">
        <v>47</v>
      </c>
      <c r="F71" s="15" t="str">
        <f>IF((COUNT(C67:C70)&lt;&gt;COUNT(F67:F70)),"", ROUND(SUM(F67:F70),2))</f>
        <v/>
      </c>
      <c r="G71" s="13" t="str">
        <f>IF((COUNT(C67:C70)&lt;&gt;COUNT(F67:F70)),"Neužpildytos visų objektų kainos", "")</f>
        <v>Neužpildytos visų objektų kainos</v>
      </c>
    </row>
    <row r="72" spans="1:8" x14ac:dyDescent="0.25">
      <c r="C72" s="15" t="s">
        <v>48</v>
      </c>
      <c r="D72" s="18"/>
      <c r="E72" s="15" t="s">
        <v>49</v>
      </c>
      <c r="F72" s="15" t="str">
        <f>IF(OR(F71="",D72=""),"", ROUND(PRODUCT(D72,F71)/100,2))</f>
        <v/>
      </c>
      <c r="G72" s="13" t="str">
        <f>IF(D72="", "Nurodykite taikomą PVM dydį", "")</f>
        <v>Nurodykite taikomą PVM dydį</v>
      </c>
    </row>
    <row r="73" spans="1:8" x14ac:dyDescent="0.25">
      <c r="E73" s="15" t="s">
        <v>50</v>
      </c>
      <c r="F73" s="15">
        <f>IF(ISBLANK(F72), "", ROUND(SUM(F71:F72),2))</f>
        <v>0</v>
      </c>
    </row>
    <row r="77" spans="1:8" x14ac:dyDescent="0.25">
      <c r="A77" s="12" t="s">
        <v>68</v>
      </c>
      <c r="B77" s="26" t="s">
        <v>27</v>
      </c>
    </row>
    <row r="79" spans="1:8" x14ac:dyDescent="0.25">
      <c r="A79" s="12" t="s">
        <v>28</v>
      </c>
    </row>
    <row r="80" spans="1:8" ht="30" x14ac:dyDescent="0.25">
      <c r="A80" s="15" t="s">
        <v>29</v>
      </c>
      <c r="B80" s="28" t="s">
        <v>30</v>
      </c>
      <c r="C80" s="15" t="s">
        <v>31</v>
      </c>
      <c r="D80" s="15" t="s">
        <v>32</v>
      </c>
      <c r="E80" s="15" t="s">
        <v>261</v>
      </c>
      <c r="F80" s="15" t="s">
        <v>33</v>
      </c>
      <c r="G80" s="15" t="s">
        <v>34</v>
      </c>
      <c r="H80" s="28" t="s">
        <v>35</v>
      </c>
    </row>
    <row r="81" spans="1:8" x14ac:dyDescent="0.25">
      <c r="A81" s="15" t="s">
        <v>69</v>
      </c>
      <c r="B81" s="28" t="s">
        <v>27</v>
      </c>
      <c r="C81" s="16"/>
      <c r="D81" s="16"/>
      <c r="E81" s="16"/>
      <c r="F81" s="16"/>
      <c r="G81" s="16"/>
      <c r="H81" s="29"/>
    </row>
    <row r="82" spans="1:8" x14ac:dyDescent="0.25">
      <c r="A82" s="16" t="s">
        <v>70</v>
      </c>
      <c r="B82" s="29" t="s">
        <v>39</v>
      </c>
      <c r="C82" s="16">
        <v>100</v>
      </c>
      <c r="D82" s="16" t="s">
        <v>40</v>
      </c>
      <c r="E82" s="17"/>
      <c r="F82" s="16" t="str">
        <f>IF(ISBLANK(E82),"", PRODUCT(C82,E82))</f>
        <v/>
      </c>
      <c r="G82" s="18"/>
      <c r="H82" s="29"/>
    </row>
    <row r="83" spans="1:8" x14ac:dyDescent="0.25">
      <c r="A83" s="16" t="s">
        <v>71</v>
      </c>
      <c r="B83" s="29" t="s">
        <v>72</v>
      </c>
      <c r="C83" s="16"/>
      <c r="D83" s="16"/>
      <c r="E83" s="16"/>
      <c r="F83" s="16"/>
      <c r="G83" s="16"/>
      <c r="H83" s="30"/>
    </row>
    <row r="84" spans="1:8" x14ac:dyDescent="0.25">
      <c r="A84" s="16" t="s">
        <v>73</v>
      </c>
      <c r="B84" s="29" t="s">
        <v>74</v>
      </c>
      <c r="C84" s="16"/>
      <c r="D84" s="16"/>
      <c r="E84" s="16"/>
      <c r="F84" s="16"/>
      <c r="G84" s="16"/>
      <c r="H84" s="30"/>
    </row>
    <row r="85" spans="1:8" ht="45" x14ac:dyDescent="0.25">
      <c r="A85" s="16" t="s">
        <v>75</v>
      </c>
      <c r="B85" s="29" t="s">
        <v>46</v>
      </c>
      <c r="C85" s="16"/>
      <c r="D85" s="16"/>
      <c r="E85" s="16"/>
      <c r="F85" s="16"/>
      <c r="G85" s="16"/>
      <c r="H85" s="30"/>
    </row>
    <row r="86" spans="1:8" x14ac:dyDescent="0.25">
      <c r="E86" s="15" t="s">
        <v>47</v>
      </c>
      <c r="F86" s="15" t="str">
        <f>IF((COUNT(C82:C85)&lt;&gt;COUNT(F82:F85)),"", ROUND(SUM(F82:F85),2))</f>
        <v/>
      </c>
      <c r="G86" s="13" t="str">
        <f>IF((COUNT(C82:C85)&lt;&gt;COUNT(F82:F85)),"Neužpildytos visų objektų kainos", "")</f>
        <v>Neužpildytos visų objektų kainos</v>
      </c>
    </row>
    <row r="87" spans="1:8" x14ac:dyDescent="0.25">
      <c r="C87" s="15" t="s">
        <v>48</v>
      </c>
      <c r="D87" s="18"/>
      <c r="E87" s="15" t="s">
        <v>49</v>
      </c>
      <c r="F87" s="15" t="str">
        <f>IF(OR(F86="",D87=""),"", ROUND(PRODUCT(D87,F86)/100,2))</f>
        <v/>
      </c>
      <c r="G87" s="13" t="str">
        <f>IF(D87="", "Nurodykite taikomą PVM dydį", "")</f>
        <v>Nurodykite taikomą PVM dydį</v>
      </c>
    </row>
    <row r="88" spans="1:8" x14ac:dyDescent="0.25">
      <c r="E88" s="15" t="s">
        <v>50</v>
      </c>
      <c r="F88" s="15">
        <f>IF(ISBLANK(F87), "", ROUND(SUM(F86:F87),2))</f>
        <v>0</v>
      </c>
    </row>
    <row r="92" spans="1:8" x14ac:dyDescent="0.25">
      <c r="A92" s="12" t="s">
        <v>76</v>
      </c>
      <c r="B92" s="26" t="s">
        <v>27</v>
      </c>
    </row>
    <row r="94" spans="1:8" x14ac:dyDescent="0.25">
      <c r="A94" s="12" t="s">
        <v>28</v>
      </c>
    </row>
    <row r="95" spans="1:8" ht="30" x14ac:dyDescent="0.25">
      <c r="A95" s="15" t="s">
        <v>29</v>
      </c>
      <c r="B95" s="28" t="s">
        <v>30</v>
      </c>
      <c r="C95" s="15" t="s">
        <v>31</v>
      </c>
      <c r="D95" s="15" t="s">
        <v>32</v>
      </c>
      <c r="E95" s="15" t="s">
        <v>261</v>
      </c>
      <c r="F95" s="15" t="s">
        <v>33</v>
      </c>
      <c r="G95" s="15" t="s">
        <v>34</v>
      </c>
      <c r="H95" s="28" t="s">
        <v>35</v>
      </c>
    </row>
    <row r="96" spans="1:8" x14ac:dyDescent="0.25">
      <c r="A96" s="15" t="s">
        <v>77</v>
      </c>
      <c r="B96" s="28" t="s">
        <v>27</v>
      </c>
      <c r="C96" s="16"/>
      <c r="D96" s="16"/>
      <c r="E96" s="16"/>
      <c r="F96" s="16"/>
      <c r="G96" s="16"/>
      <c r="H96" s="29"/>
    </row>
    <row r="97" spans="1:8" x14ac:dyDescent="0.25">
      <c r="A97" s="16" t="s">
        <v>78</v>
      </c>
      <c r="B97" s="29" t="s">
        <v>39</v>
      </c>
      <c r="C97" s="16">
        <v>20</v>
      </c>
      <c r="D97" s="16" t="s">
        <v>40</v>
      </c>
      <c r="E97" s="17"/>
      <c r="F97" s="16" t="str">
        <f>IF(ISBLANK(E97),"", PRODUCT(C97,E97))</f>
        <v/>
      </c>
      <c r="G97" s="18"/>
      <c r="H97" s="29"/>
    </row>
    <row r="98" spans="1:8" x14ac:dyDescent="0.25">
      <c r="A98" s="16" t="s">
        <v>79</v>
      </c>
      <c r="B98" s="29" t="s">
        <v>80</v>
      </c>
      <c r="C98" s="16"/>
      <c r="D98" s="16"/>
      <c r="E98" s="16"/>
      <c r="F98" s="16"/>
      <c r="G98" s="16"/>
      <c r="H98" s="30"/>
    </row>
    <row r="99" spans="1:8" x14ac:dyDescent="0.25">
      <c r="A99" s="16" t="s">
        <v>81</v>
      </c>
      <c r="B99" s="29" t="s">
        <v>82</v>
      </c>
      <c r="C99" s="16"/>
      <c r="D99" s="16"/>
      <c r="E99" s="16"/>
      <c r="F99" s="16"/>
      <c r="G99" s="16"/>
      <c r="H99" s="30"/>
    </row>
    <row r="100" spans="1:8" ht="45" x14ac:dyDescent="0.25">
      <c r="A100" s="16" t="s">
        <v>83</v>
      </c>
      <c r="B100" s="29" t="s">
        <v>46</v>
      </c>
      <c r="C100" s="16"/>
      <c r="D100" s="16"/>
      <c r="E100" s="16"/>
      <c r="F100" s="16"/>
      <c r="G100" s="16"/>
      <c r="H100" s="30"/>
    </row>
    <row r="101" spans="1:8" x14ac:dyDescent="0.25">
      <c r="E101" s="15" t="s">
        <v>47</v>
      </c>
      <c r="F101" s="15" t="str">
        <f>IF((COUNT(C97:C100)&lt;&gt;COUNT(F97:F100)),"", ROUND(SUM(F97:F100),2))</f>
        <v/>
      </c>
      <c r="G101" s="13" t="str">
        <f>IF((COUNT(C97:C100)&lt;&gt;COUNT(F97:F100)),"Neužpildytos visų objektų kainos", "")</f>
        <v>Neužpildytos visų objektų kainos</v>
      </c>
    </row>
    <row r="102" spans="1:8" x14ac:dyDescent="0.25">
      <c r="C102" s="15" t="s">
        <v>48</v>
      </c>
      <c r="D102" s="18"/>
      <c r="E102" s="15" t="s">
        <v>49</v>
      </c>
      <c r="F102" s="15" t="str">
        <f>IF(OR(F101="",D102=""),"", ROUND(PRODUCT(D102,F101)/100,2))</f>
        <v/>
      </c>
      <c r="G102" s="13" t="str">
        <f>IF(D102="", "Nurodykite taikomą PVM dydį", "")</f>
        <v>Nurodykite taikomą PVM dydį</v>
      </c>
    </row>
    <row r="103" spans="1:8" x14ac:dyDescent="0.25">
      <c r="E103" s="15" t="s">
        <v>50</v>
      </c>
      <c r="F103" s="15">
        <f>IF(ISBLANK(F102), "", ROUND(SUM(F101:F102),2))</f>
        <v>0</v>
      </c>
    </row>
    <row r="107" spans="1:8" x14ac:dyDescent="0.25">
      <c r="A107" s="12" t="s">
        <v>84</v>
      </c>
      <c r="B107" s="26" t="s">
        <v>27</v>
      </c>
    </row>
    <row r="109" spans="1:8" x14ac:dyDescent="0.25">
      <c r="A109" s="12" t="s">
        <v>28</v>
      </c>
    </row>
    <row r="110" spans="1:8" ht="30" x14ac:dyDescent="0.25">
      <c r="A110" s="15" t="s">
        <v>29</v>
      </c>
      <c r="B110" s="28" t="s">
        <v>30</v>
      </c>
      <c r="C110" s="15" t="s">
        <v>31</v>
      </c>
      <c r="D110" s="15" t="s">
        <v>32</v>
      </c>
      <c r="E110" s="15" t="s">
        <v>261</v>
      </c>
      <c r="F110" s="15" t="s">
        <v>33</v>
      </c>
      <c r="G110" s="15" t="s">
        <v>34</v>
      </c>
      <c r="H110" s="28" t="s">
        <v>35</v>
      </c>
    </row>
    <row r="111" spans="1:8" x14ac:dyDescent="0.25">
      <c r="A111" s="15" t="s">
        <v>85</v>
      </c>
      <c r="B111" s="28" t="s">
        <v>27</v>
      </c>
      <c r="C111" s="16"/>
      <c r="D111" s="16"/>
      <c r="E111" s="16"/>
      <c r="F111" s="16"/>
      <c r="G111" s="16"/>
      <c r="H111" s="29"/>
    </row>
    <row r="112" spans="1:8" x14ac:dyDescent="0.25">
      <c r="A112" s="16" t="s">
        <v>86</v>
      </c>
      <c r="B112" s="29" t="s">
        <v>39</v>
      </c>
      <c r="C112" s="16">
        <v>100</v>
      </c>
      <c r="D112" s="16" t="s">
        <v>40</v>
      </c>
      <c r="E112" s="17"/>
      <c r="F112" s="16" t="str">
        <f>IF(ISBLANK(E112),"", PRODUCT(C112,E112))</f>
        <v/>
      </c>
      <c r="G112" s="18"/>
      <c r="H112" s="29"/>
    </row>
    <row r="113" spans="1:8" x14ac:dyDescent="0.25">
      <c r="A113" s="16" t="s">
        <v>87</v>
      </c>
      <c r="B113" s="29" t="s">
        <v>88</v>
      </c>
      <c r="C113" s="16"/>
      <c r="D113" s="16"/>
      <c r="E113" s="16"/>
      <c r="F113" s="16"/>
      <c r="G113" s="16"/>
      <c r="H113" s="30"/>
    </row>
    <row r="114" spans="1:8" x14ac:dyDescent="0.25">
      <c r="A114" s="16" t="s">
        <v>89</v>
      </c>
      <c r="B114" s="29" t="s">
        <v>90</v>
      </c>
      <c r="C114" s="16"/>
      <c r="D114" s="16"/>
      <c r="E114" s="16"/>
      <c r="F114" s="16"/>
      <c r="G114" s="16"/>
      <c r="H114" s="30"/>
    </row>
    <row r="115" spans="1:8" ht="45" x14ac:dyDescent="0.25">
      <c r="A115" s="16" t="s">
        <v>91</v>
      </c>
      <c r="B115" s="29" t="s">
        <v>46</v>
      </c>
      <c r="C115" s="16"/>
      <c r="D115" s="16"/>
      <c r="E115" s="16"/>
      <c r="F115" s="16"/>
      <c r="G115" s="16"/>
      <c r="H115" s="30"/>
    </row>
    <row r="116" spans="1:8" x14ac:dyDescent="0.25">
      <c r="E116" s="15" t="s">
        <v>47</v>
      </c>
      <c r="F116" s="15" t="str">
        <f>IF((COUNT(C112:C115)&lt;&gt;COUNT(F112:F115)),"", ROUND(SUM(F112:F115),2))</f>
        <v/>
      </c>
      <c r="G116" s="13" t="str">
        <f>IF((COUNT(C112:C115)&lt;&gt;COUNT(F112:F115)),"Neužpildytos visų objektų kainos", "")</f>
        <v>Neužpildytos visų objektų kainos</v>
      </c>
    </row>
    <row r="117" spans="1:8" x14ac:dyDescent="0.25">
      <c r="C117" s="15" t="s">
        <v>48</v>
      </c>
      <c r="D117" s="18"/>
      <c r="E117" s="15" t="s">
        <v>49</v>
      </c>
      <c r="F117" s="15" t="str">
        <f>IF(OR(F116="",D117=""),"", ROUND(PRODUCT(D117,F116)/100,2))</f>
        <v/>
      </c>
      <c r="G117" s="13" t="str">
        <f>IF(D117="", "Nurodykite taikomą PVM dydį", "")</f>
        <v>Nurodykite taikomą PVM dydį</v>
      </c>
    </row>
    <row r="118" spans="1:8" x14ac:dyDescent="0.25">
      <c r="E118" s="15" t="s">
        <v>50</v>
      </c>
      <c r="F118" s="15">
        <f>IF(ISBLANK(F117), "", ROUND(SUM(F116:F117),2))</f>
        <v>0</v>
      </c>
    </row>
    <row r="122" spans="1:8" x14ac:dyDescent="0.25">
      <c r="A122" s="12" t="s">
        <v>92</v>
      </c>
      <c r="B122" s="26" t="s">
        <v>27</v>
      </c>
    </row>
    <row r="124" spans="1:8" x14ac:dyDescent="0.25">
      <c r="A124" s="12" t="s">
        <v>28</v>
      </c>
    </row>
    <row r="125" spans="1:8" ht="30" x14ac:dyDescent="0.25">
      <c r="A125" s="15" t="s">
        <v>29</v>
      </c>
      <c r="B125" s="28" t="s">
        <v>30</v>
      </c>
      <c r="C125" s="15" t="s">
        <v>31</v>
      </c>
      <c r="D125" s="15" t="s">
        <v>32</v>
      </c>
      <c r="E125" s="15" t="s">
        <v>261</v>
      </c>
      <c r="F125" s="15" t="s">
        <v>33</v>
      </c>
      <c r="G125" s="15" t="s">
        <v>34</v>
      </c>
      <c r="H125" s="28" t="s">
        <v>35</v>
      </c>
    </row>
    <row r="126" spans="1:8" x14ac:dyDescent="0.25">
      <c r="A126" s="15" t="s">
        <v>93</v>
      </c>
      <c r="B126" s="28" t="s">
        <v>27</v>
      </c>
      <c r="C126" s="16"/>
      <c r="D126" s="16"/>
      <c r="E126" s="16"/>
      <c r="F126" s="16"/>
      <c r="G126" s="16"/>
      <c r="H126" s="29"/>
    </row>
    <row r="127" spans="1:8" x14ac:dyDescent="0.25">
      <c r="A127" s="16" t="s">
        <v>94</v>
      </c>
      <c r="B127" s="29" t="s">
        <v>54</v>
      </c>
      <c r="C127" s="16">
        <v>100</v>
      </c>
      <c r="D127" s="16" t="s">
        <v>40</v>
      </c>
      <c r="E127" s="17"/>
      <c r="F127" s="16" t="str">
        <f>IF(ISBLANK(E127),"", PRODUCT(C127,E127))</f>
        <v/>
      </c>
      <c r="G127" s="18"/>
      <c r="H127" s="29"/>
    </row>
    <row r="128" spans="1:8" x14ac:dyDescent="0.25">
      <c r="A128" s="16" t="s">
        <v>95</v>
      </c>
      <c r="B128" s="29" t="s">
        <v>96</v>
      </c>
      <c r="C128" s="16"/>
      <c r="D128" s="16"/>
      <c r="E128" s="16"/>
      <c r="F128" s="16"/>
      <c r="G128" s="16"/>
      <c r="H128" s="30"/>
    </row>
    <row r="129" spans="1:8" x14ac:dyDescent="0.25">
      <c r="A129" s="16" t="s">
        <v>97</v>
      </c>
      <c r="B129" s="29" t="s">
        <v>98</v>
      </c>
      <c r="C129" s="16"/>
      <c r="D129" s="16"/>
      <c r="E129" s="16"/>
      <c r="F129" s="16"/>
      <c r="G129" s="16"/>
      <c r="H129" s="30"/>
    </row>
    <row r="130" spans="1:8" ht="45" x14ac:dyDescent="0.25">
      <c r="A130" s="16" t="s">
        <v>99</v>
      </c>
      <c r="B130" s="29" t="s">
        <v>46</v>
      </c>
      <c r="C130" s="16"/>
      <c r="D130" s="16"/>
      <c r="E130" s="16"/>
      <c r="F130" s="16"/>
      <c r="G130" s="16"/>
      <c r="H130" s="30"/>
    </row>
    <row r="131" spans="1:8" x14ac:dyDescent="0.25">
      <c r="E131" s="15" t="s">
        <v>47</v>
      </c>
      <c r="F131" s="15" t="str">
        <f>IF((COUNT(C127:C130)&lt;&gt;COUNT(F127:F130)),"", ROUND(SUM(F127:F130),2))</f>
        <v/>
      </c>
      <c r="G131" s="13" t="str">
        <f>IF((COUNT(C127:C130)&lt;&gt;COUNT(F127:F130)),"Neužpildytos visų objektų kainos", "")</f>
        <v>Neužpildytos visų objektų kainos</v>
      </c>
    </row>
    <row r="132" spans="1:8" x14ac:dyDescent="0.25">
      <c r="C132" s="15" t="s">
        <v>48</v>
      </c>
      <c r="D132" s="18"/>
      <c r="E132" s="15" t="s">
        <v>49</v>
      </c>
      <c r="F132" s="15" t="str">
        <f>IF(OR(F131="",D132=""),"", ROUND(PRODUCT(D132,F131)/100,2))</f>
        <v/>
      </c>
      <c r="G132" s="13" t="str">
        <f>IF(D132="", "Nurodykite taikomą PVM dydį", "")</f>
        <v>Nurodykite taikomą PVM dydį</v>
      </c>
    </row>
    <row r="133" spans="1:8" x14ac:dyDescent="0.25">
      <c r="E133" s="15" t="s">
        <v>50</v>
      </c>
      <c r="F133" s="15">
        <f>IF(ISBLANK(F132), "", ROUND(SUM(F131:F132),2))</f>
        <v>0</v>
      </c>
    </row>
    <row r="137" spans="1:8" x14ac:dyDescent="0.25">
      <c r="A137" s="12" t="s">
        <v>100</v>
      </c>
      <c r="B137" s="26" t="s">
        <v>27</v>
      </c>
    </row>
    <row r="139" spans="1:8" x14ac:dyDescent="0.25">
      <c r="A139" s="12" t="s">
        <v>28</v>
      </c>
    </row>
    <row r="140" spans="1:8" ht="30" x14ac:dyDescent="0.25">
      <c r="A140" s="15" t="s">
        <v>29</v>
      </c>
      <c r="B140" s="28" t="s">
        <v>30</v>
      </c>
      <c r="C140" s="15" t="s">
        <v>31</v>
      </c>
      <c r="D140" s="15" t="s">
        <v>32</v>
      </c>
      <c r="E140" s="15" t="s">
        <v>261</v>
      </c>
      <c r="F140" s="15" t="s">
        <v>33</v>
      </c>
      <c r="G140" s="15" t="s">
        <v>34</v>
      </c>
      <c r="H140" s="28" t="s">
        <v>35</v>
      </c>
    </row>
    <row r="141" spans="1:8" x14ac:dyDescent="0.25">
      <c r="A141" s="15" t="s">
        <v>101</v>
      </c>
      <c r="B141" s="28" t="s">
        <v>27</v>
      </c>
      <c r="C141" s="16"/>
      <c r="D141" s="16"/>
      <c r="E141" s="16"/>
      <c r="F141" s="16"/>
      <c r="G141" s="16"/>
      <c r="H141" s="29"/>
    </row>
    <row r="142" spans="1:8" x14ac:dyDescent="0.25">
      <c r="A142" s="16" t="s">
        <v>102</v>
      </c>
      <c r="B142" s="29" t="s">
        <v>103</v>
      </c>
      <c r="C142" s="16">
        <v>50</v>
      </c>
      <c r="D142" s="16" t="s">
        <v>40</v>
      </c>
      <c r="E142" s="17"/>
      <c r="F142" s="16" t="str">
        <f>IF(ISBLANK(E142),"", PRODUCT(C142,E142))</f>
        <v/>
      </c>
      <c r="G142" s="18"/>
      <c r="H142" s="29"/>
    </row>
    <row r="143" spans="1:8" x14ac:dyDescent="0.25">
      <c r="A143" s="16" t="s">
        <v>104</v>
      </c>
      <c r="B143" s="29" t="s">
        <v>105</v>
      </c>
      <c r="C143" s="16"/>
      <c r="D143" s="16"/>
      <c r="E143" s="16"/>
      <c r="F143" s="16"/>
      <c r="G143" s="16"/>
      <c r="H143" s="30"/>
    </row>
    <row r="144" spans="1:8" x14ac:dyDescent="0.25">
      <c r="A144" s="16" t="s">
        <v>106</v>
      </c>
      <c r="B144" s="29" t="s">
        <v>82</v>
      </c>
      <c r="C144" s="16"/>
      <c r="D144" s="16"/>
      <c r="E144" s="16"/>
      <c r="F144" s="16"/>
      <c r="G144" s="16"/>
      <c r="H144" s="30"/>
    </row>
    <row r="145" spans="1:8" ht="45" x14ac:dyDescent="0.25">
      <c r="A145" s="16" t="s">
        <v>107</v>
      </c>
      <c r="B145" s="29" t="s">
        <v>46</v>
      </c>
      <c r="C145" s="16"/>
      <c r="D145" s="16"/>
      <c r="E145" s="16"/>
      <c r="F145" s="16"/>
      <c r="G145" s="16"/>
      <c r="H145" s="30"/>
    </row>
    <row r="146" spans="1:8" x14ac:dyDescent="0.25">
      <c r="E146" s="15" t="s">
        <v>47</v>
      </c>
      <c r="F146" s="15" t="str">
        <f>IF((COUNT(C142:C145)&lt;&gt;COUNT(F142:F145)),"", ROUND(SUM(F142:F145),2))</f>
        <v/>
      </c>
      <c r="G146" s="13" t="str">
        <f>IF((COUNT(C142:C145)&lt;&gt;COUNT(F142:F145)),"Neužpildytos visų objektų kainos", "")</f>
        <v>Neužpildytos visų objektų kainos</v>
      </c>
    </row>
    <row r="147" spans="1:8" x14ac:dyDescent="0.25">
      <c r="C147" s="15" t="s">
        <v>48</v>
      </c>
      <c r="D147" s="18"/>
      <c r="E147" s="15" t="s">
        <v>49</v>
      </c>
      <c r="F147" s="15" t="str">
        <f>IF(OR(F146="",D147=""),"", ROUND(PRODUCT(D147,F146)/100,2))</f>
        <v/>
      </c>
      <c r="G147" s="13" t="str">
        <f>IF(D147="", "Nurodykite taikomą PVM dydį", "")</f>
        <v>Nurodykite taikomą PVM dydį</v>
      </c>
    </row>
    <row r="148" spans="1:8" x14ac:dyDescent="0.25">
      <c r="E148" s="15" t="s">
        <v>50</v>
      </c>
      <c r="F148" s="15">
        <f>IF(ISBLANK(F147), "", ROUND(SUM(F146:F147),2))</f>
        <v>0</v>
      </c>
    </row>
    <row r="152" spans="1:8" x14ac:dyDescent="0.25">
      <c r="A152" s="12" t="s">
        <v>108</v>
      </c>
      <c r="B152" s="26" t="s">
        <v>27</v>
      </c>
    </row>
    <row r="154" spans="1:8" x14ac:dyDescent="0.25">
      <c r="A154" s="12" t="s">
        <v>28</v>
      </c>
    </row>
    <row r="155" spans="1:8" ht="30" x14ac:dyDescent="0.25">
      <c r="A155" s="15" t="s">
        <v>29</v>
      </c>
      <c r="B155" s="28" t="s">
        <v>30</v>
      </c>
      <c r="C155" s="15" t="s">
        <v>31</v>
      </c>
      <c r="D155" s="15" t="s">
        <v>32</v>
      </c>
      <c r="E155" s="15" t="s">
        <v>261</v>
      </c>
      <c r="F155" s="15" t="s">
        <v>33</v>
      </c>
      <c r="G155" s="15" t="s">
        <v>34</v>
      </c>
      <c r="H155" s="28" t="s">
        <v>35</v>
      </c>
    </row>
    <row r="156" spans="1:8" x14ac:dyDescent="0.25">
      <c r="A156" s="15" t="s">
        <v>109</v>
      </c>
      <c r="B156" s="28" t="s">
        <v>27</v>
      </c>
      <c r="C156" s="16"/>
      <c r="D156" s="16"/>
      <c r="E156" s="16"/>
      <c r="F156" s="16"/>
      <c r="G156" s="16"/>
      <c r="H156" s="29"/>
    </row>
    <row r="157" spans="1:8" x14ac:dyDescent="0.25">
      <c r="A157" s="16" t="s">
        <v>110</v>
      </c>
      <c r="B157" s="29" t="s">
        <v>103</v>
      </c>
      <c r="C157" s="16">
        <v>50</v>
      </c>
      <c r="D157" s="16" t="s">
        <v>40</v>
      </c>
      <c r="E157" s="17"/>
      <c r="F157" s="16" t="str">
        <f>IF(ISBLANK(E157),"", PRODUCT(C157,E157))</f>
        <v/>
      </c>
      <c r="G157" s="18"/>
      <c r="H157" s="29"/>
    </row>
    <row r="158" spans="1:8" x14ac:dyDescent="0.25">
      <c r="A158" s="16" t="s">
        <v>111</v>
      </c>
      <c r="B158" s="29" t="s">
        <v>112</v>
      </c>
      <c r="C158" s="16"/>
      <c r="D158" s="16"/>
      <c r="E158" s="16"/>
      <c r="F158" s="16"/>
      <c r="G158" s="16"/>
      <c r="H158" s="30"/>
    </row>
    <row r="159" spans="1:8" x14ac:dyDescent="0.25">
      <c r="A159" s="16" t="s">
        <v>113</v>
      </c>
      <c r="B159" s="29" t="s">
        <v>82</v>
      </c>
      <c r="C159" s="16"/>
      <c r="D159" s="16"/>
      <c r="E159" s="16"/>
      <c r="F159" s="16"/>
      <c r="G159" s="16"/>
      <c r="H159" s="30"/>
    </row>
    <row r="160" spans="1:8" ht="45" x14ac:dyDescent="0.25">
      <c r="A160" s="16" t="s">
        <v>114</v>
      </c>
      <c r="B160" s="29" t="s">
        <v>46</v>
      </c>
      <c r="C160" s="16"/>
      <c r="D160" s="16"/>
      <c r="E160" s="16"/>
      <c r="F160" s="16"/>
      <c r="G160" s="16"/>
      <c r="H160" s="30"/>
    </row>
    <row r="161" spans="1:8" x14ac:dyDescent="0.25">
      <c r="E161" s="15" t="s">
        <v>47</v>
      </c>
      <c r="F161" s="15" t="str">
        <f>IF((COUNT(C157:C160)&lt;&gt;COUNT(F157:F160)),"", ROUND(SUM(F157:F160),2))</f>
        <v/>
      </c>
      <c r="G161" s="13" t="str">
        <f>IF((COUNT(C157:C160)&lt;&gt;COUNT(F157:F160)),"Neužpildytos visų objektų kainos", "")</f>
        <v>Neužpildytos visų objektų kainos</v>
      </c>
    </row>
    <row r="162" spans="1:8" x14ac:dyDescent="0.25">
      <c r="C162" s="15" t="s">
        <v>48</v>
      </c>
      <c r="D162" s="18"/>
      <c r="E162" s="15" t="s">
        <v>49</v>
      </c>
      <c r="F162" s="15" t="str">
        <f>IF(OR(F161="",D162=""),"", ROUND(PRODUCT(D162,F161)/100,2))</f>
        <v/>
      </c>
      <c r="G162" s="13" t="str">
        <f>IF(D162="", "Nurodykite taikomą PVM dydį", "")</f>
        <v>Nurodykite taikomą PVM dydį</v>
      </c>
    </row>
    <row r="163" spans="1:8" x14ac:dyDescent="0.25">
      <c r="E163" s="15" t="s">
        <v>50</v>
      </c>
      <c r="F163" s="15">
        <f>IF(ISBLANK(F162), "", ROUND(SUM(F161:F162),2))</f>
        <v>0</v>
      </c>
    </row>
    <row r="167" spans="1:8" x14ac:dyDescent="0.25">
      <c r="A167" s="12" t="s">
        <v>115</v>
      </c>
      <c r="B167" s="26" t="s">
        <v>27</v>
      </c>
    </row>
    <row r="169" spans="1:8" x14ac:dyDescent="0.25">
      <c r="A169" s="12" t="s">
        <v>28</v>
      </c>
    </row>
    <row r="170" spans="1:8" ht="30" x14ac:dyDescent="0.25">
      <c r="A170" s="15" t="s">
        <v>29</v>
      </c>
      <c r="B170" s="28" t="s">
        <v>30</v>
      </c>
      <c r="C170" s="15" t="s">
        <v>31</v>
      </c>
      <c r="D170" s="15" t="s">
        <v>32</v>
      </c>
      <c r="E170" s="15" t="s">
        <v>261</v>
      </c>
      <c r="F170" s="15" t="s">
        <v>33</v>
      </c>
      <c r="G170" s="15" t="s">
        <v>34</v>
      </c>
      <c r="H170" s="28" t="s">
        <v>35</v>
      </c>
    </row>
    <row r="171" spans="1:8" x14ac:dyDescent="0.25">
      <c r="A171" s="15" t="s">
        <v>116</v>
      </c>
      <c r="B171" s="28" t="s">
        <v>27</v>
      </c>
      <c r="C171" s="16"/>
      <c r="D171" s="16"/>
      <c r="E171" s="16"/>
      <c r="F171" s="16"/>
      <c r="G171" s="16"/>
      <c r="H171" s="29"/>
    </row>
    <row r="172" spans="1:8" x14ac:dyDescent="0.25">
      <c r="A172" s="16" t="s">
        <v>117</v>
      </c>
      <c r="B172" s="29" t="s">
        <v>54</v>
      </c>
      <c r="C172" s="16">
        <v>200</v>
      </c>
      <c r="D172" s="16" t="s">
        <v>40</v>
      </c>
      <c r="E172" s="17"/>
      <c r="F172" s="16" t="str">
        <f>IF(ISBLANK(E172),"", PRODUCT(C172,E172))</f>
        <v/>
      </c>
      <c r="G172" s="18"/>
      <c r="H172" s="29"/>
    </row>
    <row r="173" spans="1:8" x14ac:dyDescent="0.25">
      <c r="A173" s="16" t="s">
        <v>118</v>
      </c>
      <c r="B173" s="29" t="s">
        <v>119</v>
      </c>
      <c r="C173" s="16"/>
      <c r="D173" s="16"/>
      <c r="E173" s="16"/>
      <c r="F173" s="16"/>
      <c r="G173" s="16"/>
      <c r="H173" s="30"/>
    </row>
    <row r="174" spans="1:8" x14ac:dyDescent="0.25">
      <c r="A174" s="16" t="s">
        <v>120</v>
      </c>
      <c r="B174" s="29" t="s">
        <v>121</v>
      </c>
      <c r="C174" s="16"/>
      <c r="D174" s="16"/>
      <c r="E174" s="16"/>
      <c r="F174" s="16"/>
      <c r="G174" s="16"/>
      <c r="H174" s="30"/>
    </row>
    <row r="175" spans="1:8" ht="45" x14ac:dyDescent="0.25">
      <c r="A175" s="16" t="s">
        <v>122</v>
      </c>
      <c r="B175" s="29" t="s">
        <v>46</v>
      </c>
      <c r="C175" s="16"/>
      <c r="D175" s="16"/>
      <c r="E175" s="16"/>
      <c r="F175" s="16"/>
      <c r="G175" s="16"/>
      <c r="H175" s="30"/>
    </row>
    <row r="176" spans="1:8" x14ac:dyDescent="0.25">
      <c r="E176" s="15" t="s">
        <v>47</v>
      </c>
      <c r="F176" s="15" t="str">
        <f>IF((COUNT(C172:C175)&lt;&gt;COUNT(F172:F175)),"", ROUND(SUM(F172:F175),2))</f>
        <v/>
      </c>
      <c r="G176" s="13" t="str">
        <f>IF((COUNT(C172:C175)&lt;&gt;COUNT(F172:F175)),"Neužpildytos visų objektų kainos", "")</f>
        <v>Neužpildytos visų objektų kainos</v>
      </c>
    </row>
    <row r="177" spans="1:8" x14ac:dyDescent="0.25">
      <c r="C177" s="15" t="s">
        <v>48</v>
      </c>
      <c r="D177" s="18"/>
      <c r="E177" s="15" t="s">
        <v>49</v>
      </c>
      <c r="F177" s="15" t="str">
        <f>IF(OR(F176="",D177=""),"", ROUND(PRODUCT(D177,F176)/100,2))</f>
        <v/>
      </c>
      <c r="G177" s="13" t="str">
        <f>IF(D177="", "Nurodykite taikomą PVM dydį", "")</f>
        <v>Nurodykite taikomą PVM dydį</v>
      </c>
    </row>
    <row r="178" spans="1:8" x14ac:dyDescent="0.25">
      <c r="E178" s="15" t="s">
        <v>50</v>
      </c>
      <c r="F178" s="15">
        <f>IF(ISBLANK(F177), "", ROUND(SUM(F176:F177),2))</f>
        <v>0</v>
      </c>
    </row>
    <row r="182" spans="1:8" x14ac:dyDescent="0.25">
      <c r="A182" s="12" t="s">
        <v>123</v>
      </c>
      <c r="B182" s="26" t="s">
        <v>27</v>
      </c>
    </row>
    <row r="184" spans="1:8" x14ac:dyDescent="0.25">
      <c r="A184" s="12" t="s">
        <v>28</v>
      </c>
    </row>
    <row r="185" spans="1:8" ht="30" x14ac:dyDescent="0.25">
      <c r="A185" s="15" t="s">
        <v>29</v>
      </c>
      <c r="B185" s="28" t="s">
        <v>30</v>
      </c>
      <c r="C185" s="15" t="s">
        <v>31</v>
      </c>
      <c r="D185" s="15" t="s">
        <v>32</v>
      </c>
      <c r="E185" s="15" t="s">
        <v>261</v>
      </c>
      <c r="F185" s="15" t="s">
        <v>33</v>
      </c>
      <c r="G185" s="15" t="s">
        <v>34</v>
      </c>
      <c r="H185" s="28" t="s">
        <v>35</v>
      </c>
    </row>
    <row r="186" spans="1:8" x14ac:dyDescent="0.25">
      <c r="A186" s="15" t="s">
        <v>124</v>
      </c>
      <c r="B186" s="28" t="s">
        <v>37</v>
      </c>
      <c r="C186" s="16"/>
      <c r="D186" s="16"/>
      <c r="E186" s="16"/>
      <c r="F186" s="16"/>
      <c r="G186" s="16"/>
      <c r="H186" s="29"/>
    </row>
    <row r="187" spans="1:8" x14ac:dyDescent="0.25">
      <c r="A187" s="16" t="s">
        <v>125</v>
      </c>
      <c r="B187" s="29" t="s">
        <v>54</v>
      </c>
      <c r="C187" s="16">
        <v>600</v>
      </c>
      <c r="D187" s="16" t="s">
        <v>40</v>
      </c>
      <c r="E187" s="17"/>
      <c r="F187" s="16" t="str">
        <f>IF(ISBLANK(E187),"", PRODUCT(C187,E187))</f>
        <v/>
      </c>
      <c r="G187" s="18"/>
      <c r="H187" s="29"/>
    </row>
    <row r="188" spans="1:8" x14ac:dyDescent="0.25">
      <c r="A188" s="16" t="s">
        <v>126</v>
      </c>
      <c r="B188" s="29" t="s">
        <v>127</v>
      </c>
      <c r="C188" s="16"/>
      <c r="D188" s="16"/>
      <c r="E188" s="16"/>
      <c r="F188" s="16"/>
      <c r="G188" s="16"/>
      <c r="H188" s="30"/>
    </row>
    <row r="189" spans="1:8" x14ac:dyDescent="0.25">
      <c r="A189" s="16" t="s">
        <v>128</v>
      </c>
      <c r="B189" s="29" t="s">
        <v>129</v>
      </c>
      <c r="C189" s="16"/>
      <c r="D189" s="16"/>
      <c r="E189" s="16"/>
      <c r="F189" s="16"/>
      <c r="G189" s="16"/>
      <c r="H189" s="30"/>
    </row>
    <row r="190" spans="1:8" ht="45" x14ac:dyDescent="0.25">
      <c r="A190" s="16" t="s">
        <v>130</v>
      </c>
      <c r="B190" s="29" t="s">
        <v>46</v>
      </c>
      <c r="C190" s="16"/>
      <c r="D190" s="16"/>
      <c r="E190" s="16"/>
      <c r="F190" s="16"/>
      <c r="G190" s="16"/>
      <c r="H190" s="30"/>
    </row>
    <row r="191" spans="1:8" x14ac:dyDescent="0.25">
      <c r="E191" s="15" t="s">
        <v>47</v>
      </c>
      <c r="F191" s="15" t="str">
        <f>IF((COUNT(C187:C190)&lt;&gt;COUNT(F187:F190)),"", ROUND(SUM(F187:F190),2))</f>
        <v/>
      </c>
      <c r="G191" s="13" t="str">
        <f>IF((COUNT(C187:C190)&lt;&gt;COUNT(F187:F190)),"Neužpildytos visų objektų kainos", "")</f>
        <v>Neužpildytos visų objektų kainos</v>
      </c>
    </row>
    <row r="192" spans="1:8" x14ac:dyDescent="0.25">
      <c r="C192" s="15" t="s">
        <v>48</v>
      </c>
      <c r="D192" s="18"/>
      <c r="E192" s="15" t="s">
        <v>49</v>
      </c>
      <c r="F192" s="15" t="str">
        <f>IF(OR(F191="",D192=""),"", ROUND(PRODUCT(D192,F191)/100,2))</f>
        <v/>
      </c>
      <c r="G192" s="13" t="str">
        <f>IF(D192="", "Nurodykite taikomą PVM dydį", "")</f>
        <v>Nurodykite taikomą PVM dydį</v>
      </c>
    </row>
    <row r="193" spans="1:8" x14ac:dyDescent="0.25">
      <c r="E193" s="15" t="s">
        <v>50</v>
      </c>
      <c r="F193" s="15">
        <f>IF(ISBLANK(F192), "", ROUND(SUM(F191:F192),2))</f>
        <v>0</v>
      </c>
    </row>
    <row r="197" spans="1:8" x14ac:dyDescent="0.25">
      <c r="A197" s="12" t="s">
        <v>131</v>
      </c>
      <c r="B197" s="26" t="s">
        <v>27</v>
      </c>
    </row>
    <row r="199" spans="1:8" x14ac:dyDescent="0.25">
      <c r="A199" s="12" t="s">
        <v>28</v>
      </c>
    </row>
    <row r="200" spans="1:8" ht="30" x14ac:dyDescent="0.25">
      <c r="A200" s="15" t="s">
        <v>29</v>
      </c>
      <c r="B200" s="28" t="s">
        <v>30</v>
      </c>
      <c r="C200" s="15" t="s">
        <v>31</v>
      </c>
      <c r="D200" s="15" t="s">
        <v>32</v>
      </c>
      <c r="E200" s="15" t="s">
        <v>261</v>
      </c>
      <c r="F200" s="15" t="s">
        <v>33</v>
      </c>
      <c r="G200" s="15" t="s">
        <v>34</v>
      </c>
      <c r="H200" s="28" t="s">
        <v>35</v>
      </c>
    </row>
    <row r="201" spans="1:8" x14ac:dyDescent="0.25">
      <c r="A201" s="15" t="s">
        <v>132</v>
      </c>
      <c r="B201" s="28" t="s">
        <v>37</v>
      </c>
      <c r="C201" s="16"/>
      <c r="D201" s="16"/>
      <c r="E201" s="16"/>
      <c r="F201" s="16"/>
      <c r="G201" s="16"/>
      <c r="H201" s="29"/>
    </row>
    <row r="202" spans="1:8" x14ac:dyDescent="0.25">
      <c r="A202" s="16" t="s">
        <v>133</v>
      </c>
      <c r="B202" s="29" t="s">
        <v>54</v>
      </c>
      <c r="C202" s="16">
        <v>500</v>
      </c>
      <c r="D202" s="16" t="s">
        <v>40</v>
      </c>
      <c r="E202" s="17"/>
      <c r="F202" s="16" t="str">
        <f>IF(ISBLANK(E202),"", PRODUCT(C202,E202))</f>
        <v/>
      </c>
      <c r="G202" s="18"/>
      <c r="H202" s="29"/>
    </row>
    <row r="203" spans="1:8" x14ac:dyDescent="0.25">
      <c r="A203" s="16" t="s">
        <v>134</v>
      </c>
      <c r="B203" s="29" t="s">
        <v>135</v>
      </c>
      <c r="C203" s="16"/>
      <c r="D203" s="16"/>
      <c r="E203" s="16"/>
      <c r="F203" s="16"/>
      <c r="G203" s="16"/>
      <c r="H203" s="30"/>
    </row>
    <row r="204" spans="1:8" x14ac:dyDescent="0.25">
      <c r="A204" s="16" t="s">
        <v>136</v>
      </c>
      <c r="B204" s="29" t="s">
        <v>137</v>
      </c>
      <c r="C204" s="16"/>
      <c r="D204" s="16"/>
      <c r="E204" s="16"/>
      <c r="F204" s="16"/>
      <c r="G204" s="16"/>
      <c r="H204" s="30"/>
    </row>
    <row r="205" spans="1:8" ht="45" x14ac:dyDescent="0.25">
      <c r="A205" s="16" t="s">
        <v>138</v>
      </c>
      <c r="B205" s="29" t="s">
        <v>46</v>
      </c>
      <c r="C205" s="16"/>
      <c r="D205" s="16"/>
      <c r="E205" s="16"/>
      <c r="F205" s="16"/>
      <c r="G205" s="16"/>
      <c r="H205" s="30"/>
    </row>
    <row r="206" spans="1:8" x14ac:dyDescent="0.25">
      <c r="E206" s="15" t="s">
        <v>47</v>
      </c>
      <c r="F206" s="15" t="str">
        <f>IF((COUNT(C202:C205)&lt;&gt;COUNT(F202:F205)),"", ROUND(SUM(F202:F205),2))</f>
        <v/>
      </c>
      <c r="G206" s="13" t="str">
        <f>IF((COUNT(C202:C205)&lt;&gt;COUNT(F202:F205)),"Neužpildytos visų objektų kainos", "")</f>
        <v>Neužpildytos visų objektų kainos</v>
      </c>
    </row>
    <row r="207" spans="1:8" x14ac:dyDescent="0.25">
      <c r="C207" s="15" t="s">
        <v>48</v>
      </c>
      <c r="D207" s="18"/>
      <c r="E207" s="15" t="s">
        <v>49</v>
      </c>
      <c r="F207" s="15" t="str">
        <f>IF(OR(F206="",D207=""),"", ROUND(PRODUCT(D207,F206)/100,2))</f>
        <v/>
      </c>
      <c r="G207" s="13" t="str">
        <f>IF(D207="", "Nurodykite taikomą PVM dydį", "")</f>
        <v>Nurodykite taikomą PVM dydį</v>
      </c>
    </row>
    <row r="208" spans="1:8" x14ac:dyDescent="0.25">
      <c r="E208" s="15" t="s">
        <v>50</v>
      </c>
      <c r="F208" s="15">
        <f>IF(ISBLANK(F207), "", ROUND(SUM(F206:F207),2))</f>
        <v>0</v>
      </c>
    </row>
    <row r="212" spans="1:8" x14ac:dyDescent="0.25">
      <c r="A212" s="12" t="s">
        <v>139</v>
      </c>
      <c r="B212" s="26" t="s">
        <v>27</v>
      </c>
    </row>
    <row r="214" spans="1:8" x14ac:dyDescent="0.25">
      <c r="A214" s="12" t="s">
        <v>28</v>
      </c>
    </row>
    <row r="215" spans="1:8" ht="30" x14ac:dyDescent="0.25">
      <c r="A215" s="15" t="s">
        <v>29</v>
      </c>
      <c r="B215" s="28" t="s">
        <v>30</v>
      </c>
      <c r="C215" s="15" t="s">
        <v>31</v>
      </c>
      <c r="D215" s="15" t="s">
        <v>32</v>
      </c>
      <c r="E215" s="15" t="s">
        <v>261</v>
      </c>
      <c r="F215" s="15" t="s">
        <v>33</v>
      </c>
      <c r="G215" s="15" t="s">
        <v>34</v>
      </c>
      <c r="H215" s="28" t="s">
        <v>35</v>
      </c>
    </row>
    <row r="216" spans="1:8" x14ac:dyDescent="0.25">
      <c r="A216" s="15" t="s">
        <v>140</v>
      </c>
      <c r="B216" s="28" t="s">
        <v>27</v>
      </c>
      <c r="C216" s="16"/>
      <c r="D216" s="16"/>
      <c r="E216" s="16"/>
      <c r="F216" s="16"/>
      <c r="G216" s="16"/>
      <c r="H216" s="29"/>
    </row>
    <row r="217" spans="1:8" x14ac:dyDescent="0.25">
      <c r="A217" s="16" t="s">
        <v>141</v>
      </c>
      <c r="B217" s="29" t="s">
        <v>37</v>
      </c>
      <c r="C217" s="16">
        <v>50</v>
      </c>
      <c r="D217" s="16" t="s">
        <v>40</v>
      </c>
      <c r="E217" s="17"/>
      <c r="F217" s="16" t="str">
        <f>IF(ISBLANK(E217),"", PRODUCT(C217,E217))</f>
        <v/>
      </c>
      <c r="G217" s="18"/>
      <c r="H217" s="29"/>
    </row>
    <row r="218" spans="1:8" x14ac:dyDescent="0.25">
      <c r="A218" s="16" t="s">
        <v>142</v>
      </c>
      <c r="B218" s="29" t="s">
        <v>143</v>
      </c>
      <c r="C218" s="16"/>
      <c r="D218" s="16"/>
      <c r="E218" s="16"/>
      <c r="F218" s="16"/>
      <c r="G218" s="16"/>
      <c r="H218" s="30"/>
    </row>
    <row r="219" spans="1:8" x14ac:dyDescent="0.25">
      <c r="A219" s="16" t="s">
        <v>144</v>
      </c>
      <c r="B219" s="29" t="s">
        <v>145</v>
      </c>
      <c r="C219" s="16"/>
      <c r="D219" s="16"/>
      <c r="E219" s="16"/>
      <c r="F219" s="16"/>
      <c r="G219" s="16"/>
      <c r="H219" s="30"/>
    </row>
    <row r="220" spans="1:8" ht="45" x14ac:dyDescent="0.25">
      <c r="A220" s="16" t="s">
        <v>146</v>
      </c>
      <c r="B220" s="29" t="s">
        <v>46</v>
      </c>
      <c r="C220" s="16"/>
      <c r="D220" s="16"/>
      <c r="E220" s="16"/>
      <c r="F220" s="16"/>
      <c r="G220" s="16"/>
      <c r="H220" s="30"/>
    </row>
    <row r="221" spans="1:8" x14ac:dyDescent="0.25">
      <c r="E221" s="15" t="s">
        <v>47</v>
      </c>
      <c r="F221" s="15" t="str">
        <f>IF((COUNT(C217:C220)&lt;&gt;COUNT(F217:F220)),"", ROUND(SUM(F217:F220),2))</f>
        <v/>
      </c>
      <c r="G221" s="13" t="str">
        <f>IF((COUNT(C217:C220)&lt;&gt;COUNT(F217:F220)),"Neužpildytos visų objektų kainos", "")</f>
        <v>Neužpildytos visų objektų kainos</v>
      </c>
    </row>
    <row r="222" spans="1:8" x14ac:dyDescent="0.25">
      <c r="C222" s="15" t="s">
        <v>48</v>
      </c>
      <c r="D222" s="18"/>
      <c r="E222" s="15" t="s">
        <v>49</v>
      </c>
      <c r="F222" s="15" t="str">
        <f>IF(OR(F221="",D222=""),"", ROUND(PRODUCT(D222,F221)/100,2))</f>
        <v/>
      </c>
      <c r="G222" s="13" t="str">
        <f>IF(D222="", "Nurodykite taikomą PVM dydį", "")</f>
        <v>Nurodykite taikomą PVM dydį</v>
      </c>
    </row>
    <row r="223" spans="1:8" x14ac:dyDescent="0.25">
      <c r="E223" s="15" t="s">
        <v>50</v>
      </c>
      <c r="F223" s="15">
        <f>IF(ISBLANK(F222), "", ROUND(SUM(F221:F222),2))</f>
        <v>0</v>
      </c>
    </row>
    <row r="227" spans="1:8" x14ac:dyDescent="0.25">
      <c r="A227" s="12" t="s">
        <v>147</v>
      </c>
      <c r="B227" s="26" t="s">
        <v>27</v>
      </c>
    </row>
    <row r="229" spans="1:8" x14ac:dyDescent="0.25">
      <c r="A229" s="12" t="s">
        <v>28</v>
      </c>
    </row>
    <row r="230" spans="1:8" ht="30" x14ac:dyDescent="0.25">
      <c r="A230" s="15" t="s">
        <v>29</v>
      </c>
      <c r="B230" s="28" t="s">
        <v>30</v>
      </c>
      <c r="C230" s="15" t="s">
        <v>31</v>
      </c>
      <c r="D230" s="15" t="s">
        <v>32</v>
      </c>
      <c r="E230" s="15" t="s">
        <v>261</v>
      </c>
      <c r="F230" s="15" t="s">
        <v>33</v>
      </c>
      <c r="G230" s="15" t="s">
        <v>34</v>
      </c>
      <c r="H230" s="28" t="s">
        <v>35</v>
      </c>
    </row>
    <row r="231" spans="1:8" x14ac:dyDescent="0.25">
      <c r="A231" s="15" t="s">
        <v>148</v>
      </c>
      <c r="B231" s="28" t="s">
        <v>37</v>
      </c>
      <c r="C231" s="16"/>
      <c r="D231" s="16"/>
      <c r="E231" s="16"/>
      <c r="F231" s="16"/>
      <c r="G231" s="16"/>
      <c r="H231" s="29"/>
    </row>
    <row r="232" spans="1:8" x14ac:dyDescent="0.25">
      <c r="A232" s="16" t="s">
        <v>149</v>
      </c>
      <c r="B232" s="29" t="s">
        <v>103</v>
      </c>
      <c r="C232" s="16">
        <v>50</v>
      </c>
      <c r="D232" s="16" t="s">
        <v>40</v>
      </c>
      <c r="E232" s="17"/>
      <c r="F232" s="16" t="str">
        <f>IF(ISBLANK(E232),"", PRODUCT(C232,E232))</f>
        <v/>
      </c>
      <c r="G232" s="18"/>
      <c r="H232" s="29"/>
    </row>
    <row r="233" spans="1:8" x14ac:dyDescent="0.25">
      <c r="A233" s="16" t="s">
        <v>150</v>
      </c>
      <c r="B233" s="29" t="s">
        <v>151</v>
      </c>
      <c r="C233" s="16"/>
      <c r="D233" s="16"/>
      <c r="E233" s="16"/>
      <c r="F233" s="16"/>
      <c r="G233" s="16"/>
      <c r="H233" s="30"/>
    </row>
    <row r="234" spans="1:8" x14ac:dyDescent="0.25">
      <c r="A234" s="16" t="s">
        <v>152</v>
      </c>
      <c r="B234" s="29" t="s">
        <v>153</v>
      </c>
      <c r="C234" s="16"/>
      <c r="D234" s="16"/>
      <c r="E234" s="16"/>
      <c r="F234" s="16"/>
      <c r="G234" s="16"/>
      <c r="H234" s="30"/>
    </row>
    <row r="235" spans="1:8" ht="45" x14ac:dyDescent="0.25">
      <c r="A235" s="16" t="s">
        <v>154</v>
      </c>
      <c r="B235" s="29" t="s">
        <v>46</v>
      </c>
      <c r="C235" s="16"/>
      <c r="D235" s="16"/>
      <c r="E235" s="16"/>
      <c r="F235" s="16"/>
      <c r="G235" s="16"/>
      <c r="H235" s="30"/>
    </row>
    <row r="236" spans="1:8" x14ac:dyDescent="0.25">
      <c r="E236" s="15" t="s">
        <v>47</v>
      </c>
      <c r="F236" s="15" t="str">
        <f>IF((COUNT(C232:C235)&lt;&gt;COUNT(F232:F235)),"", ROUND(SUM(F232:F235),2))</f>
        <v/>
      </c>
      <c r="G236" s="13" t="str">
        <f>IF((COUNT(C232:C235)&lt;&gt;COUNT(F232:F235)),"Neužpildytos visų objektų kainos", "")</f>
        <v>Neužpildytos visų objektų kainos</v>
      </c>
    </row>
    <row r="237" spans="1:8" x14ac:dyDescent="0.25">
      <c r="C237" s="15" t="s">
        <v>48</v>
      </c>
      <c r="D237" s="18"/>
      <c r="E237" s="15" t="s">
        <v>49</v>
      </c>
      <c r="F237" s="15" t="str">
        <f>IF(OR(F236="",D237=""),"", ROUND(PRODUCT(D237,F236)/100,2))</f>
        <v/>
      </c>
      <c r="G237" s="13" t="str">
        <f>IF(D237="", "Nurodykite taikomą PVM dydį", "")</f>
        <v>Nurodykite taikomą PVM dydį</v>
      </c>
    </row>
    <row r="238" spans="1:8" x14ac:dyDescent="0.25">
      <c r="E238" s="15" t="s">
        <v>50</v>
      </c>
      <c r="F238" s="15">
        <f>IF(ISBLANK(F237), "", ROUND(SUM(F236:F237),2))</f>
        <v>0</v>
      </c>
    </row>
    <row r="242" spans="1:8" x14ac:dyDescent="0.25">
      <c r="A242" s="12" t="s">
        <v>155</v>
      </c>
      <c r="B242" s="26" t="s">
        <v>27</v>
      </c>
    </row>
    <row r="244" spans="1:8" x14ac:dyDescent="0.25">
      <c r="A244" s="12" t="s">
        <v>28</v>
      </c>
    </row>
    <row r="245" spans="1:8" ht="30" x14ac:dyDescent="0.25">
      <c r="A245" s="15" t="s">
        <v>29</v>
      </c>
      <c r="B245" s="28" t="s">
        <v>30</v>
      </c>
      <c r="C245" s="15" t="s">
        <v>31</v>
      </c>
      <c r="D245" s="15" t="s">
        <v>32</v>
      </c>
      <c r="E245" s="15" t="s">
        <v>261</v>
      </c>
      <c r="F245" s="15" t="s">
        <v>33</v>
      </c>
      <c r="G245" s="15" t="s">
        <v>34</v>
      </c>
      <c r="H245" s="28" t="s">
        <v>35</v>
      </c>
    </row>
    <row r="246" spans="1:8" x14ac:dyDescent="0.25">
      <c r="A246" s="15" t="s">
        <v>156</v>
      </c>
      <c r="B246" s="28" t="s">
        <v>27</v>
      </c>
      <c r="C246" s="16"/>
      <c r="D246" s="16"/>
      <c r="E246" s="16"/>
      <c r="F246" s="16"/>
      <c r="G246" s="16"/>
      <c r="H246" s="29"/>
    </row>
    <row r="247" spans="1:8" x14ac:dyDescent="0.25">
      <c r="A247" s="16" t="s">
        <v>157</v>
      </c>
      <c r="B247" s="29" t="s">
        <v>103</v>
      </c>
      <c r="C247" s="16">
        <v>600</v>
      </c>
      <c r="D247" s="16" t="s">
        <v>40</v>
      </c>
      <c r="E247" s="17"/>
      <c r="F247" s="16" t="str">
        <f>IF(ISBLANK(E247),"", PRODUCT(C247,E247))</f>
        <v/>
      </c>
      <c r="G247" s="18"/>
      <c r="H247" s="29"/>
    </row>
    <row r="248" spans="1:8" x14ac:dyDescent="0.25">
      <c r="A248" s="16" t="s">
        <v>158</v>
      </c>
      <c r="B248" s="29" t="s">
        <v>159</v>
      </c>
      <c r="C248" s="16"/>
      <c r="D248" s="16"/>
      <c r="E248" s="16"/>
      <c r="F248" s="16"/>
      <c r="G248" s="16"/>
      <c r="H248" s="30"/>
    </row>
    <row r="249" spans="1:8" x14ac:dyDescent="0.25">
      <c r="A249" s="16" t="s">
        <v>160</v>
      </c>
      <c r="B249" s="29" t="s">
        <v>161</v>
      </c>
      <c r="C249" s="16"/>
      <c r="D249" s="16"/>
      <c r="E249" s="16"/>
      <c r="F249" s="16"/>
      <c r="G249" s="16"/>
      <c r="H249" s="30"/>
    </row>
    <row r="250" spans="1:8" ht="45" x14ac:dyDescent="0.25">
      <c r="A250" s="16" t="s">
        <v>162</v>
      </c>
      <c r="B250" s="29" t="s">
        <v>46</v>
      </c>
      <c r="C250" s="16"/>
      <c r="D250" s="16"/>
      <c r="E250" s="16"/>
      <c r="F250" s="16"/>
      <c r="G250" s="16"/>
      <c r="H250" s="30"/>
    </row>
    <row r="251" spans="1:8" x14ac:dyDescent="0.25">
      <c r="E251" s="15" t="s">
        <v>47</v>
      </c>
      <c r="F251" s="15" t="str">
        <f>IF((COUNT(C247:C250)&lt;&gt;COUNT(F247:F250)),"", ROUND(SUM(F247:F250),2))</f>
        <v/>
      </c>
      <c r="G251" s="13" t="str">
        <f>IF((COUNT(C247:C250)&lt;&gt;COUNT(F247:F250)),"Neužpildytos visų objektų kainos", "")</f>
        <v>Neužpildytos visų objektų kainos</v>
      </c>
    </row>
    <row r="252" spans="1:8" x14ac:dyDescent="0.25">
      <c r="C252" s="15" t="s">
        <v>48</v>
      </c>
      <c r="D252" s="18"/>
      <c r="E252" s="15" t="s">
        <v>49</v>
      </c>
      <c r="F252" s="15" t="str">
        <f>IF(OR(F251="",D252=""),"", ROUND(PRODUCT(D252,F251)/100,2))</f>
        <v/>
      </c>
      <c r="G252" s="13" t="str">
        <f>IF(D252="", "Nurodykite taikomą PVM dydį", "")</f>
        <v>Nurodykite taikomą PVM dydį</v>
      </c>
    </row>
    <row r="253" spans="1:8" x14ac:dyDescent="0.25">
      <c r="E253" s="15" t="s">
        <v>50</v>
      </c>
      <c r="F253" s="15">
        <f>IF(ISBLANK(F252), "", ROUND(SUM(F251:F252),2))</f>
        <v>0</v>
      </c>
    </row>
    <row r="257" spans="1:8" x14ac:dyDescent="0.25">
      <c r="A257" s="12" t="s">
        <v>163</v>
      </c>
      <c r="B257" s="26" t="s">
        <v>27</v>
      </c>
    </row>
    <row r="259" spans="1:8" x14ac:dyDescent="0.25">
      <c r="A259" s="12" t="s">
        <v>28</v>
      </c>
    </row>
    <row r="260" spans="1:8" ht="30" x14ac:dyDescent="0.25">
      <c r="A260" s="15" t="s">
        <v>29</v>
      </c>
      <c r="B260" s="28" t="s">
        <v>30</v>
      </c>
      <c r="C260" s="15" t="s">
        <v>31</v>
      </c>
      <c r="D260" s="15" t="s">
        <v>32</v>
      </c>
      <c r="E260" s="15" t="s">
        <v>261</v>
      </c>
      <c r="F260" s="15" t="s">
        <v>33</v>
      </c>
      <c r="G260" s="15" t="s">
        <v>34</v>
      </c>
      <c r="H260" s="28" t="s">
        <v>35</v>
      </c>
    </row>
    <row r="261" spans="1:8" x14ac:dyDescent="0.25">
      <c r="A261" s="15" t="s">
        <v>164</v>
      </c>
      <c r="B261" s="28" t="s">
        <v>27</v>
      </c>
      <c r="C261" s="16"/>
      <c r="D261" s="16"/>
      <c r="E261" s="16"/>
      <c r="F261" s="16"/>
      <c r="G261" s="16"/>
      <c r="H261" s="29"/>
    </row>
    <row r="262" spans="1:8" x14ac:dyDescent="0.25">
      <c r="A262" s="16" t="s">
        <v>165</v>
      </c>
      <c r="B262" s="29" t="s">
        <v>103</v>
      </c>
      <c r="C262" s="16">
        <v>50</v>
      </c>
      <c r="D262" s="16" t="s">
        <v>40</v>
      </c>
      <c r="E262" s="17"/>
      <c r="F262" s="16" t="str">
        <f>IF(ISBLANK(E262),"", PRODUCT(C262,E262))</f>
        <v/>
      </c>
      <c r="G262" s="18"/>
      <c r="H262" s="29"/>
    </row>
    <row r="263" spans="1:8" x14ac:dyDescent="0.25">
      <c r="A263" s="16" t="s">
        <v>166</v>
      </c>
      <c r="B263" s="29" t="s">
        <v>167</v>
      </c>
      <c r="C263" s="16"/>
      <c r="D263" s="16"/>
      <c r="E263" s="16"/>
      <c r="F263" s="16"/>
      <c r="G263" s="16"/>
      <c r="H263" s="30"/>
    </row>
    <row r="264" spans="1:8" x14ac:dyDescent="0.25">
      <c r="A264" s="16" t="s">
        <v>168</v>
      </c>
      <c r="B264" s="29" t="s">
        <v>153</v>
      </c>
      <c r="C264" s="16"/>
      <c r="D264" s="16"/>
      <c r="E264" s="16"/>
      <c r="F264" s="16"/>
      <c r="G264" s="16"/>
      <c r="H264" s="30"/>
    </row>
    <row r="265" spans="1:8" ht="45" x14ac:dyDescent="0.25">
      <c r="A265" s="16" t="s">
        <v>169</v>
      </c>
      <c r="B265" s="29" t="s">
        <v>46</v>
      </c>
      <c r="C265" s="16"/>
      <c r="D265" s="16"/>
      <c r="E265" s="16"/>
      <c r="F265" s="16"/>
      <c r="G265" s="16"/>
      <c r="H265" s="30"/>
    </row>
    <row r="266" spans="1:8" x14ac:dyDescent="0.25">
      <c r="E266" s="15" t="s">
        <v>47</v>
      </c>
      <c r="F266" s="15" t="str">
        <f>IF((COUNT(C262:C265)&lt;&gt;COUNT(F262:F265)),"", ROUND(SUM(F262:F265),2))</f>
        <v/>
      </c>
      <c r="G266" s="13" t="str">
        <f>IF((COUNT(C262:C265)&lt;&gt;COUNT(F262:F265)),"Neužpildytos visų objektų kainos", "")</f>
        <v>Neužpildytos visų objektų kainos</v>
      </c>
    </row>
    <row r="267" spans="1:8" x14ac:dyDescent="0.25">
      <c r="C267" s="15" t="s">
        <v>48</v>
      </c>
      <c r="D267" s="18"/>
      <c r="E267" s="15" t="s">
        <v>49</v>
      </c>
      <c r="F267" s="15" t="str">
        <f>IF(OR(F266="",D267=""),"", ROUND(PRODUCT(D267,F266)/100,2))</f>
        <v/>
      </c>
      <c r="G267" s="13" t="str">
        <f>IF(D267="", "Nurodykite taikomą PVM dydį", "")</f>
        <v>Nurodykite taikomą PVM dydį</v>
      </c>
    </row>
    <row r="268" spans="1:8" x14ac:dyDescent="0.25">
      <c r="E268" s="15" t="s">
        <v>50</v>
      </c>
      <c r="F268" s="15">
        <f>IF(ISBLANK(F267), "", ROUND(SUM(F266:F267),2))</f>
        <v>0</v>
      </c>
    </row>
    <row r="272" spans="1:8" x14ac:dyDescent="0.25">
      <c r="A272" s="12" t="s">
        <v>170</v>
      </c>
      <c r="B272" s="26" t="s">
        <v>27</v>
      </c>
    </row>
    <row r="274" spans="1:8" x14ac:dyDescent="0.25">
      <c r="A274" s="12" t="s">
        <v>28</v>
      </c>
    </row>
    <row r="275" spans="1:8" ht="30" x14ac:dyDescent="0.25">
      <c r="A275" s="15" t="s">
        <v>29</v>
      </c>
      <c r="B275" s="28" t="s">
        <v>30</v>
      </c>
      <c r="C275" s="15" t="s">
        <v>31</v>
      </c>
      <c r="D275" s="15" t="s">
        <v>32</v>
      </c>
      <c r="E275" s="15" t="s">
        <v>261</v>
      </c>
      <c r="F275" s="15" t="s">
        <v>33</v>
      </c>
      <c r="G275" s="15" t="s">
        <v>34</v>
      </c>
      <c r="H275" s="28" t="s">
        <v>35</v>
      </c>
    </row>
    <row r="276" spans="1:8" x14ac:dyDescent="0.25">
      <c r="A276" s="15" t="s">
        <v>171</v>
      </c>
      <c r="B276" s="28" t="s">
        <v>27</v>
      </c>
      <c r="C276" s="16"/>
      <c r="D276" s="16"/>
      <c r="E276" s="16"/>
      <c r="F276" s="16"/>
      <c r="G276" s="16"/>
      <c r="H276" s="29"/>
    </row>
    <row r="277" spans="1:8" x14ac:dyDescent="0.25">
      <c r="A277" s="16" t="s">
        <v>172</v>
      </c>
      <c r="B277" s="29" t="s">
        <v>103</v>
      </c>
      <c r="C277" s="16">
        <v>200</v>
      </c>
      <c r="D277" s="16" t="s">
        <v>40</v>
      </c>
      <c r="E277" s="17"/>
      <c r="F277" s="16" t="str">
        <f>IF(ISBLANK(E277),"", PRODUCT(C277,E277))</f>
        <v/>
      </c>
      <c r="G277" s="18"/>
      <c r="H277" s="29"/>
    </row>
    <row r="278" spans="1:8" ht="45" x14ac:dyDescent="0.25">
      <c r="A278" s="16" t="s">
        <v>173</v>
      </c>
      <c r="B278" s="29" t="s">
        <v>174</v>
      </c>
      <c r="C278" s="16"/>
      <c r="D278" s="16"/>
      <c r="E278" s="16"/>
      <c r="F278" s="16"/>
      <c r="G278" s="16"/>
      <c r="H278" s="30"/>
    </row>
    <row r="279" spans="1:8" x14ac:dyDescent="0.25">
      <c r="A279" s="16" t="s">
        <v>175</v>
      </c>
      <c r="B279" s="29" t="s">
        <v>176</v>
      </c>
      <c r="C279" s="16"/>
      <c r="D279" s="16"/>
      <c r="E279" s="16"/>
      <c r="F279" s="16"/>
      <c r="G279" s="16"/>
      <c r="H279" s="30"/>
    </row>
    <row r="280" spans="1:8" ht="45" x14ac:dyDescent="0.25">
      <c r="A280" s="16" t="s">
        <v>177</v>
      </c>
      <c r="B280" s="29" t="s">
        <v>46</v>
      </c>
      <c r="C280" s="16"/>
      <c r="D280" s="16"/>
      <c r="E280" s="16"/>
      <c r="F280" s="16"/>
      <c r="G280" s="16"/>
      <c r="H280" s="30"/>
    </row>
    <row r="281" spans="1:8" x14ac:dyDescent="0.25">
      <c r="E281" s="15" t="s">
        <v>47</v>
      </c>
      <c r="F281" s="15" t="str">
        <f>IF((COUNT(C277:C280)&lt;&gt;COUNT(F277:F280)),"", ROUND(SUM(F277:F280),2))</f>
        <v/>
      </c>
      <c r="G281" s="13" t="str">
        <f>IF((COUNT(C277:C280)&lt;&gt;COUNT(F277:F280)),"Neužpildytos visų objektų kainos", "")</f>
        <v>Neužpildytos visų objektų kainos</v>
      </c>
    </row>
    <row r="282" spans="1:8" x14ac:dyDescent="0.25">
      <c r="C282" s="15" t="s">
        <v>48</v>
      </c>
      <c r="D282" s="18"/>
      <c r="E282" s="15" t="s">
        <v>49</v>
      </c>
      <c r="F282" s="15" t="str">
        <f>IF(OR(F281="",D282=""),"", ROUND(PRODUCT(D282,F281)/100,2))</f>
        <v/>
      </c>
      <c r="G282" s="13" t="str">
        <f>IF(D282="", "Nurodykite taikomą PVM dydį", "")</f>
        <v>Nurodykite taikomą PVM dydį</v>
      </c>
    </row>
    <row r="283" spans="1:8" x14ac:dyDescent="0.25">
      <c r="E283" s="15" t="s">
        <v>50</v>
      </c>
      <c r="F283" s="15">
        <f>IF(ISBLANK(F282), "", ROUND(SUM(F281:F282),2))</f>
        <v>0</v>
      </c>
    </row>
    <row r="287" spans="1:8" x14ac:dyDescent="0.25">
      <c r="A287" s="12" t="s">
        <v>178</v>
      </c>
      <c r="B287" s="26" t="s">
        <v>27</v>
      </c>
    </row>
    <row r="289" spans="1:8" x14ac:dyDescent="0.25">
      <c r="A289" s="12" t="s">
        <v>28</v>
      </c>
    </row>
    <row r="290" spans="1:8" ht="30" x14ac:dyDescent="0.25">
      <c r="A290" s="15" t="s">
        <v>29</v>
      </c>
      <c r="B290" s="28" t="s">
        <v>30</v>
      </c>
      <c r="C290" s="15" t="s">
        <v>31</v>
      </c>
      <c r="D290" s="15" t="s">
        <v>32</v>
      </c>
      <c r="E290" s="15" t="s">
        <v>261</v>
      </c>
      <c r="F290" s="15" t="s">
        <v>33</v>
      </c>
      <c r="G290" s="15" t="s">
        <v>34</v>
      </c>
      <c r="H290" s="28" t="s">
        <v>35</v>
      </c>
    </row>
    <row r="291" spans="1:8" x14ac:dyDescent="0.25">
      <c r="A291" s="15" t="s">
        <v>179</v>
      </c>
      <c r="B291" s="28" t="s">
        <v>27</v>
      </c>
      <c r="C291" s="16"/>
      <c r="D291" s="16"/>
      <c r="E291" s="16"/>
      <c r="F291" s="16"/>
      <c r="G291" s="16"/>
      <c r="H291" s="29"/>
    </row>
    <row r="292" spans="1:8" x14ac:dyDescent="0.25">
      <c r="A292" s="16" t="s">
        <v>180</v>
      </c>
      <c r="B292" s="29" t="s">
        <v>103</v>
      </c>
      <c r="C292" s="16">
        <v>20</v>
      </c>
      <c r="D292" s="16" t="s">
        <v>40</v>
      </c>
      <c r="E292" s="17"/>
      <c r="F292" s="16" t="str">
        <f>IF(ISBLANK(E292),"", PRODUCT(C292,E292))</f>
        <v/>
      </c>
      <c r="G292" s="18"/>
      <c r="H292" s="29"/>
    </row>
    <row r="293" spans="1:8" x14ac:dyDescent="0.25">
      <c r="A293" s="16" t="s">
        <v>181</v>
      </c>
      <c r="B293" s="29" t="s">
        <v>182</v>
      </c>
      <c r="C293" s="16"/>
      <c r="D293" s="16"/>
      <c r="E293" s="16"/>
      <c r="F293" s="16"/>
      <c r="G293" s="16"/>
      <c r="H293" s="30"/>
    </row>
    <row r="294" spans="1:8" x14ac:dyDescent="0.25">
      <c r="A294" s="16" t="s">
        <v>183</v>
      </c>
      <c r="B294" s="29" t="s">
        <v>184</v>
      </c>
      <c r="C294" s="16"/>
      <c r="D294" s="16"/>
      <c r="E294" s="16"/>
      <c r="F294" s="16"/>
      <c r="G294" s="16"/>
      <c r="H294" s="30"/>
    </row>
    <row r="295" spans="1:8" ht="45" x14ac:dyDescent="0.25">
      <c r="A295" s="16" t="s">
        <v>185</v>
      </c>
      <c r="B295" s="29" t="s">
        <v>46</v>
      </c>
      <c r="C295" s="16"/>
      <c r="D295" s="16"/>
      <c r="E295" s="16"/>
      <c r="F295" s="16"/>
      <c r="G295" s="16"/>
      <c r="H295" s="30"/>
    </row>
    <row r="296" spans="1:8" x14ac:dyDescent="0.25">
      <c r="E296" s="15" t="s">
        <v>47</v>
      </c>
      <c r="F296" s="15" t="str">
        <f>IF((COUNT(C292:C295)&lt;&gt;COUNT(F292:F295)),"", ROUND(SUM(F292:F295),2))</f>
        <v/>
      </c>
      <c r="G296" s="13" t="str">
        <f>IF((COUNT(C292:C295)&lt;&gt;COUNT(F292:F295)),"Neužpildytos visų objektų kainos", "")</f>
        <v>Neužpildytos visų objektų kainos</v>
      </c>
    </row>
    <row r="297" spans="1:8" x14ac:dyDescent="0.25">
      <c r="C297" s="15" t="s">
        <v>48</v>
      </c>
      <c r="D297" s="18"/>
      <c r="E297" s="15" t="s">
        <v>49</v>
      </c>
      <c r="F297" s="15" t="str">
        <f>IF(OR(F296="",D297=""),"", ROUND(PRODUCT(D297,F296)/100,2))</f>
        <v/>
      </c>
      <c r="G297" s="13" t="str">
        <f>IF(D297="", "Nurodykite taikomą PVM dydį", "")</f>
        <v>Nurodykite taikomą PVM dydį</v>
      </c>
    </row>
    <row r="298" spans="1:8" x14ac:dyDescent="0.25">
      <c r="E298" s="15" t="s">
        <v>50</v>
      </c>
      <c r="F298" s="15">
        <f>IF(ISBLANK(F297), "", ROUND(SUM(F296:F297),2))</f>
        <v>0</v>
      </c>
    </row>
    <row r="302" spans="1:8" x14ac:dyDescent="0.25">
      <c r="A302" s="12" t="s">
        <v>186</v>
      </c>
      <c r="B302" s="26" t="s">
        <v>27</v>
      </c>
    </row>
    <row r="304" spans="1:8" x14ac:dyDescent="0.25">
      <c r="A304" s="12" t="s">
        <v>28</v>
      </c>
    </row>
    <row r="305" spans="1:8" ht="30" x14ac:dyDescent="0.25">
      <c r="A305" s="15" t="s">
        <v>29</v>
      </c>
      <c r="B305" s="28" t="s">
        <v>30</v>
      </c>
      <c r="C305" s="15" t="s">
        <v>31</v>
      </c>
      <c r="D305" s="15" t="s">
        <v>32</v>
      </c>
      <c r="E305" s="15" t="s">
        <v>261</v>
      </c>
      <c r="F305" s="15" t="s">
        <v>33</v>
      </c>
      <c r="G305" s="15" t="s">
        <v>34</v>
      </c>
      <c r="H305" s="28" t="s">
        <v>35</v>
      </c>
    </row>
    <row r="306" spans="1:8" x14ac:dyDescent="0.25">
      <c r="A306" s="15" t="s">
        <v>187</v>
      </c>
      <c r="B306" s="28" t="s">
        <v>27</v>
      </c>
      <c r="C306" s="16"/>
      <c r="D306" s="16"/>
      <c r="E306" s="16"/>
      <c r="F306" s="16"/>
      <c r="G306" s="16"/>
      <c r="H306" s="29"/>
    </row>
    <row r="307" spans="1:8" x14ac:dyDescent="0.25">
      <c r="A307" s="16" t="s">
        <v>188</v>
      </c>
      <c r="B307" s="29" t="s">
        <v>103</v>
      </c>
      <c r="C307" s="16">
        <v>150</v>
      </c>
      <c r="D307" s="16" t="s">
        <v>40</v>
      </c>
      <c r="E307" s="17"/>
      <c r="F307" s="16" t="str">
        <f>IF(ISBLANK(E307),"", PRODUCT(C307,E307))</f>
        <v/>
      </c>
      <c r="G307" s="18"/>
      <c r="H307" s="29"/>
    </row>
    <row r="308" spans="1:8" x14ac:dyDescent="0.25">
      <c r="A308" s="16" t="s">
        <v>189</v>
      </c>
      <c r="B308" s="29" t="s">
        <v>190</v>
      </c>
      <c r="C308" s="16"/>
      <c r="D308" s="16"/>
      <c r="E308" s="16"/>
      <c r="F308" s="16"/>
      <c r="G308" s="16"/>
      <c r="H308" s="30"/>
    </row>
    <row r="309" spans="1:8" x14ac:dyDescent="0.25">
      <c r="A309" s="16" t="s">
        <v>191</v>
      </c>
      <c r="B309" s="29" t="s">
        <v>192</v>
      </c>
      <c r="C309" s="16"/>
      <c r="D309" s="16"/>
      <c r="E309" s="16"/>
      <c r="F309" s="16"/>
      <c r="G309" s="16"/>
      <c r="H309" s="30"/>
    </row>
    <row r="310" spans="1:8" ht="45" x14ac:dyDescent="0.25">
      <c r="A310" s="16" t="s">
        <v>193</v>
      </c>
      <c r="B310" s="29" t="s">
        <v>46</v>
      </c>
      <c r="C310" s="16"/>
      <c r="D310" s="16"/>
      <c r="E310" s="16"/>
      <c r="F310" s="16"/>
      <c r="G310" s="16"/>
      <c r="H310" s="30"/>
    </row>
    <row r="311" spans="1:8" x14ac:dyDescent="0.25">
      <c r="E311" s="15" t="s">
        <v>47</v>
      </c>
      <c r="F311" s="15" t="str">
        <f>IF((COUNT(C307:C310)&lt;&gt;COUNT(F307:F310)),"", ROUND(SUM(F307:F310),2))</f>
        <v/>
      </c>
      <c r="G311" s="13" t="str">
        <f>IF((COUNT(C307:C310)&lt;&gt;COUNT(F307:F310)),"Neužpildytos visų objektų kainos", "")</f>
        <v>Neužpildytos visų objektų kainos</v>
      </c>
    </row>
    <row r="312" spans="1:8" x14ac:dyDescent="0.25">
      <c r="C312" s="15" t="s">
        <v>48</v>
      </c>
      <c r="D312" s="18"/>
      <c r="E312" s="15" t="s">
        <v>49</v>
      </c>
      <c r="F312" s="15" t="str">
        <f>IF(OR(F311="",D312=""),"", ROUND(PRODUCT(D312,F311)/100,2))</f>
        <v/>
      </c>
      <c r="G312" s="13" t="str">
        <f>IF(D312="", "Nurodykite taikomą PVM dydį", "")</f>
        <v>Nurodykite taikomą PVM dydį</v>
      </c>
    </row>
    <row r="313" spans="1:8" x14ac:dyDescent="0.25">
      <c r="E313" s="15" t="s">
        <v>50</v>
      </c>
      <c r="F313" s="15">
        <f>IF(ISBLANK(F312), "", ROUND(SUM(F311:F312),2))</f>
        <v>0</v>
      </c>
    </row>
    <row r="317" spans="1:8" x14ac:dyDescent="0.25">
      <c r="A317" s="12" t="s">
        <v>194</v>
      </c>
      <c r="B317" s="26" t="s">
        <v>27</v>
      </c>
    </row>
    <row r="319" spans="1:8" x14ac:dyDescent="0.25">
      <c r="A319" s="12" t="s">
        <v>28</v>
      </c>
    </row>
    <row r="320" spans="1:8" ht="30" x14ac:dyDescent="0.25">
      <c r="A320" s="15" t="s">
        <v>29</v>
      </c>
      <c r="B320" s="28" t="s">
        <v>30</v>
      </c>
      <c r="C320" s="15" t="s">
        <v>31</v>
      </c>
      <c r="D320" s="15" t="s">
        <v>32</v>
      </c>
      <c r="E320" s="15" t="s">
        <v>261</v>
      </c>
      <c r="F320" s="15" t="s">
        <v>33</v>
      </c>
      <c r="G320" s="15" t="s">
        <v>34</v>
      </c>
      <c r="H320" s="28" t="s">
        <v>35</v>
      </c>
    </row>
    <row r="321" spans="1:8" x14ac:dyDescent="0.25">
      <c r="A321" s="15" t="s">
        <v>195</v>
      </c>
      <c r="B321" s="28" t="s">
        <v>27</v>
      </c>
      <c r="C321" s="16"/>
      <c r="D321" s="16"/>
      <c r="E321" s="16"/>
      <c r="F321" s="16"/>
      <c r="G321" s="16"/>
      <c r="H321" s="29"/>
    </row>
    <row r="322" spans="1:8" x14ac:dyDescent="0.25">
      <c r="A322" s="16" t="s">
        <v>196</v>
      </c>
      <c r="B322" s="29" t="s">
        <v>103</v>
      </c>
      <c r="C322" s="16">
        <v>50</v>
      </c>
      <c r="D322" s="16" t="s">
        <v>40</v>
      </c>
      <c r="E322" s="17"/>
      <c r="F322" s="16" t="str">
        <f>IF(ISBLANK(E322),"", PRODUCT(C322,E322))</f>
        <v/>
      </c>
      <c r="G322" s="18"/>
      <c r="H322" s="29"/>
    </row>
    <row r="323" spans="1:8" x14ac:dyDescent="0.25">
      <c r="A323" s="16" t="s">
        <v>197</v>
      </c>
      <c r="B323" s="29" t="s">
        <v>198</v>
      </c>
      <c r="C323" s="16"/>
      <c r="D323" s="16"/>
      <c r="E323" s="16"/>
      <c r="F323" s="16"/>
      <c r="G323" s="16"/>
      <c r="H323" s="30"/>
    </row>
    <row r="324" spans="1:8" x14ac:dyDescent="0.25">
      <c r="A324" s="16" t="s">
        <v>199</v>
      </c>
      <c r="B324" s="29" t="s">
        <v>200</v>
      </c>
      <c r="C324" s="16"/>
      <c r="D324" s="16"/>
      <c r="E324" s="16"/>
      <c r="F324" s="16"/>
      <c r="G324" s="16"/>
      <c r="H324" s="30"/>
    </row>
    <row r="325" spans="1:8" ht="45" x14ac:dyDescent="0.25">
      <c r="A325" s="16" t="s">
        <v>201</v>
      </c>
      <c r="B325" s="29" t="s">
        <v>46</v>
      </c>
      <c r="C325" s="16"/>
      <c r="D325" s="16"/>
      <c r="E325" s="16"/>
      <c r="F325" s="16"/>
      <c r="G325" s="16"/>
      <c r="H325" s="30"/>
    </row>
    <row r="326" spans="1:8" x14ac:dyDescent="0.25">
      <c r="E326" s="15" t="s">
        <v>47</v>
      </c>
      <c r="F326" s="15" t="str">
        <f>IF((COUNT(C322:C325)&lt;&gt;COUNT(F322:F325)),"", ROUND(SUM(F322:F325),2))</f>
        <v/>
      </c>
      <c r="G326" s="13" t="str">
        <f>IF((COUNT(C322:C325)&lt;&gt;COUNT(F322:F325)),"Neužpildytos visų objektų kainos", "")</f>
        <v>Neužpildytos visų objektų kainos</v>
      </c>
    </row>
    <row r="327" spans="1:8" x14ac:dyDescent="0.25">
      <c r="C327" s="15" t="s">
        <v>48</v>
      </c>
      <c r="D327" s="18"/>
      <c r="E327" s="15" t="s">
        <v>49</v>
      </c>
      <c r="F327" s="15" t="str">
        <f>IF(OR(F326="",D327=""),"", ROUND(PRODUCT(D327,F326)/100,2))</f>
        <v/>
      </c>
      <c r="G327" s="13" t="str">
        <f>IF(D327="", "Nurodykite taikomą PVM dydį", "")</f>
        <v>Nurodykite taikomą PVM dydį</v>
      </c>
    </row>
    <row r="328" spans="1:8" x14ac:dyDescent="0.25">
      <c r="E328" s="15" t="s">
        <v>50</v>
      </c>
      <c r="F328" s="15">
        <f>IF(ISBLANK(F327), "", ROUND(SUM(F326:F327),2))</f>
        <v>0</v>
      </c>
    </row>
    <row r="332" spans="1:8" x14ac:dyDescent="0.25">
      <c r="A332" s="12" t="s">
        <v>202</v>
      </c>
      <c r="B332" s="26" t="s">
        <v>27</v>
      </c>
    </row>
    <row r="334" spans="1:8" x14ac:dyDescent="0.25">
      <c r="A334" s="12" t="s">
        <v>28</v>
      </c>
    </row>
    <row r="335" spans="1:8" ht="30" x14ac:dyDescent="0.25">
      <c r="A335" s="15" t="s">
        <v>29</v>
      </c>
      <c r="B335" s="28" t="s">
        <v>30</v>
      </c>
      <c r="C335" s="15" t="s">
        <v>31</v>
      </c>
      <c r="D335" s="15" t="s">
        <v>32</v>
      </c>
      <c r="E335" s="15" t="s">
        <v>261</v>
      </c>
      <c r="F335" s="15" t="s">
        <v>33</v>
      </c>
      <c r="G335" s="15" t="s">
        <v>34</v>
      </c>
      <c r="H335" s="28" t="s">
        <v>35</v>
      </c>
    </row>
    <row r="336" spans="1:8" x14ac:dyDescent="0.25">
      <c r="A336" s="15" t="s">
        <v>203</v>
      </c>
      <c r="B336" s="28" t="s">
        <v>27</v>
      </c>
      <c r="C336" s="16"/>
      <c r="D336" s="16"/>
      <c r="E336" s="16"/>
      <c r="F336" s="16"/>
      <c r="G336" s="16"/>
      <c r="H336" s="29"/>
    </row>
    <row r="337" spans="1:8" x14ac:dyDescent="0.25">
      <c r="A337" s="16" t="s">
        <v>204</v>
      </c>
      <c r="B337" s="29" t="s">
        <v>103</v>
      </c>
      <c r="C337" s="16">
        <v>100</v>
      </c>
      <c r="D337" s="16" t="s">
        <v>40</v>
      </c>
      <c r="E337" s="17"/>
      <c r="F337" s="16" t="str">
        <f>IF(ISBLANK(E337),"", PRODUCT(C337,E337))</f>
        <v/>
      </c>
      <c r="G337" s="18"/>
      <c r="H337" s="29"/>
    </row>
    <row r="338" spans="1:8" x14ac:dyDescent="0.25">
      <c r="A338" s="16" t="s">
        <v>205</v>
      </c>
      <c r="B338" s="29" t="s">
        <v>206</v>
      </c>
      <c r="C338" s="16"/>
      <c r="D338" s="16"/>
      <c r="E338" s="16"/>
      <c r="F338" s="16"/>
      <c r="G338" s="16"/>
      <c r="H338" s="30"/>
    </row>
    <row r="339" spans="1:8" x14ac:dyDescent="0.25">
      <c r="A339" s="16" t="s">
        <v>207</v>
      </c>
      <c r="B339" s="29" t="s">
        <v>208</v>
      </c>
      <c r="C339" s="16"/>
      <c r="D339" s="16"/>
      <c r="E339" s="16"/>
      <c r="F339" s="16"/>
      <c r="G339" s="16"/>
      <c r="H339" s="30"/>
    </row>
    <row r="340" spans="1:8" ht="45" x14ac:dyDescent="0.25">
      <c r="A340" s="16" t="s">
        <v>209</v>
      </c>
      <c r="B340" s="29" t="s">
        <v>46</v>
      </c>
      <c r="C340" s="16"/>
      <c r="D340" s="16"/>
      <c r="E340" s="16"/>
      <c r="F340" s="16"/>
      <c r="G340" s="16"/>
      <c r="H340" s="30"/>
    </row>
    <row r="341" spans="1:8" x14ac:dyDescent="0.25">
      <c r="E341" s="15" t="s">
        <v>47</v>
      </c>
      <c r="F341" s="15" t="str">
        <f>IF((COUNT(C337:C340)&lt;&gt;COUNT(F337:F340)),"", ROUND(SUM(F337:F340),2))</f>
        <v/>
      </c>
      <c r="G341" s="13" t="str">
        <f>IF((COUNT(C337:C340)&lt;&gt;COUNT(F337:F340)),"Neužpildytos visų objektų kainos", "")</f>
        <v>Neužpildytos visų objektų kainos</v>
      </c>
    </row>
    <row r="342" spans="1:8" x14ac:dyDescent="0.25">
      <c r="C342" s="15" t="s">
        <v>48</v>
      </c>
      <c r="D342" s="18"/>
      <c r="E342" s="15" t="s">
        <v>49</v>
      </c>
      <c r="F342" s="15" t="str">
        <f>IF(OR(F341="",D342=""),"", ROUND(PRODUCT(D342,F341)/100,2))</f>
        <v/>
      </c>
      <c r="G342" s="13" t="str">
        <f>IF(D342="", "Nurodykite taikomą PVM dydį", "")</f>
        <v>Nurodykite taikomą PVM dydį</v>
      </c>
    </row>
    <row r="343" spans="1:8" x14ac:dyDescent="0.25">
      <c r="E343" s="15" t="s">
        <v>50</v>
      </c>
      <c r="F343" s="15">
        <f>IF(ISBLANK(F342), "", ROUND(SUM(F341:F342),2))</f>
        <v>0</v>
      </c>
    </row>
    <row r="347" spans="1:8" x14ac:dyDescent="0.25">
      <c r="A347" s="12" t="s">
        <v>210</v>
      </c>
      <c r="B347" s="26" t="s">
        <v>27</v>
      </c>
    </row>
    <row r="349" spans="1:8" x14ac:dyDescent="0.25">
      <c r="A349" s="12" t="s">
        <v>28</v>
      </c>
    </row>
    <row r="350" spans="1:8" ht="30" x14ac:dyDescent="0.25">
      <c r="A350" s="15" t="s">
        <v>29</v>
      </c>
      <c r="B350" s="28" t="s">
        <v>30</v>
      </c>
      <c r="C350" s="15" t="s">
        <v>31</v>
      </c>
      <c r="D350" s="15" t="s">
        <v>32</v>
      </c>
      <c r="E350" s="15" t="s">
        <v>261</v>
      </c>
      <c r="F350" s="15" t="s">
        <v>33</v>
      </c>
      <c r="G350" s="15" t="s">
        <v>34</v>
      </c>
      <c r="H350" s="28" t="s">
        <v>35</v>
      </c>
    </row>
    <row r="351" spans="1:8" x14ac:dyDescent="0.25">
      <c r="A351" s="15" t="s">
        <v>211</v>
      </c>
      <c r="B351" s="28" t="s">
        <v>27</v>
      </c>
      <c r="C351" s="16"/>
      <c r="D351" s="16"/>
      <c r="E351" s="16"/>
      <c r="F351" s="16"/>
      <c r="G351" s="16"/>
      <c r="H351" s="29"/>
    </row>
    <row r="352" spans="1:8" x14ac:dyDescent="0.25">
      <c r="A352" s="16" t="s">
        <v>212</v>
      </c>
      <c r="B352" s="29" t="s">
        <v>103</v>
      </c>
      <c r="C352" s="16">
        <v>100</v>
      </c>
      <c r="D352" s="16" t="s">
        <v>40</v>
      </c>
      <c r="E352" s="17"/>
      <c r="F352" s="16" t="str">
        <f>IF(ISBLANK(E352),"", PRODUCT(C352,E352))</f>
        <v/>
      </c>
      <c r="G352" s="18"/>
      <c r="H352" s="29"/>
    </row>
    <row r="353" spans="1:8" x14ac:dyDescent="0.25">
      <c r="A353" s="16" t="s">
        <v>213</v>
      </c>
      <c r="B353" s="29" t="s">
        <v>214</v>
      </c>
      <c r="C353" s="16"/>
      <c r="D353" s="16"/>
      <c r="E353" s="16"/>
      <c r="F353" s="16"/>
      <c r="G353" s="16"/>
      <c r="H353" s="30"/>
    </row>
    <row r="354" spans="1:8" x14ac:dyDescent="0.25">
      <c r="A354" s="16" t="s">
        <v>215</v>
      </c>
      <c r="B354" s="29" t="s">
        <v>216</v>
      </c>
      <c r="C354" s="16"/>
      <c r="D354" s="16"/>
      <c r="E354" s="16"/>
      <c r="F354" s="16"/>
      <c r="G354" s="16"/>
      <c r="H354" s="30"/>
    </row>
    <row r="355" spans="1:8" ht="45" x14ac:dyDescent="0.25">
      <c r="A355" s="16" t="s">
        <v>217</v>
      </c>
      <c r="B355" s="29" t="s">
        <v>46</v>
      </c>
      <c r="C355" s="16"/>
      <c r="D355" s="16"/>
      <c r="E355" s="16"/>
      <c r="F355" s="16"/>
      <c r="G355" s="16"/>
      <c r="H355" s="30"/>
    </row>
    <row r="356" spans="1:8" x14ac:dyDescent="0.25">
      <c r="E356" s="15" t="s">
        <v>47</v>
      </c>
      <c r="F356" s="15" t="str">
        <f>IF((COUNT(C352:C355)&lt;&gt;COUNT(F352:F355)),"", ROUND(SUM(F352:F355),2))</f>
        <v/>
      </c>
      <c r="G356" s="13" t="str">
        <f>IF((COUNT(C352:C355)&lt;&gt;COUNT(F352:F355)),"Neužpildytos visų objektų kainos", "")</f>
        <v>Neužpildytos visų objektų kainos</v>
      </c>
    </row>
    <row r="357" spans="1:8" x14ac:dyDescent="0.25">
      <c r="C357" s="15" t="s">
        <v>48</v>
      </c>
      <c r="D357" s="18"/>
      <c r="E357" s="15" t="s">
        <v>49</v>
      </c>
      <c r="F357" s="15" t="str">
        <f>IF(OR(F356="",D357=""),"", ROUND(PRODUCT(D357,F356)/100,2))</f>
        <v/>
      </c>
      <c r="G357" s="13" t="str">
        <f>IF(D357="", "Nurodykite taikomą PVM dydį", "")</f>
        <v>Nurodykite taikomą PVM dydį</v>
      </c>
    </row>
    <row r="358" spans="1:8" x14ac:dyDescent="0.25">
      <c r="E358" s="15" t="s">
        <v>50</v>
      </c>
      <c r="F358" s="15">
        <f>IF(ISBLANK(F357), "", ROUND(SUM(F356:F357),2))</f>
        <v>0</v>
      </c>
    </row>
    <row r="362" spans="1:8" x14ac:dyDescent="0.25">
      <c r="A362" s="12" t="s">
        <v>218</v>
      </c>
      <c r="B362" s="26" t="s">
        <v>27</v>
      </c>
    </row>
    <row r="364" spans="1:8" x14ac:dyDescent="0.25">
      <c r="A364" s="12" t="s">
        <v>28</v>
      </c>
    </row>
    <row r="365" spans="1:8" ht="30" x14ac:dyDescent="0.25">
      <c r="A365" s="15" t="s">
        <v>29</v>
      </c>
      <c r="B365" s="28" t="s">
        <v>30</v>
      </c>
      <c r="C365" s="15" t="s">
        <v>31</v>
      </c>
      <c r="D365" s="15" t="s">
        <v>32</v>
      </c>
      <c r="E365" s="15" t="s">
        <v>261</v>
      </c>
      <c r="F365" s="15" t="s">
        <v>33</v>
      </c>
      <c r="G365" s="15" t="s">
        <v>34</v>
      </c>
      <c r="H365" s="28" t="s">
        <v>35</v>
      </c>
    </row>
    <row r="366" spans="1:8" x14ac:dyDescent="0.25">
      <c r="A366" s="15" t="s">
        <v>219</v>
      </c>
      <c r="B366" s="28" t="s">
        <v>37</v>
      </c>
      <c r="C366" s="16"/>
      <c r="D366" s="16"/>
      <c r="E366" s="16"/>
      <c r="F366" s="16"/>
      <c r="G366" s="16"/>
      <c r="H366" s="29"/>
    </row>
    <row r="367" spans="1:8" x14ac:dyDescent="0.25">
      <c r="A367" s="16" t="s">
        <v>220</v>
      </c>
      <c r="B367" s="29" t="s">
        <v>37</v>
      </c>
      <c r="C367" s="16">
        <v>55</v>
      </c>
      <c r="D367" s="16" t="s">
        <v>40</v>
      </c>
      <c r="E367" s="17"/>
      <c r="F367" s="16" t="str">
        <f>IF(ISBLANK(E367),"", PRODUCT(C367,E367))</f>
        <v/>
      </c>
      <c r="G367" s="18"/>
      <c r="H367" s="29"/>
    </row>
    <row r="368" spans="1:8" x14ac:dyDescent="0.25">
      <c r="A368" s="16" t="s">
        <v>221</v>
      </c>
      <c r="B368" s="29" t="s">
        <v>222</v>
      </c>
      <c r="C368" s="16"/>
      <c r="D368" s="16"/>
      <c r="E368" s="16"/>
      <c r="F368" s="16"/>
      <c r="G368" s="16"/>
      <c r="H368" s="30"/>
    </row>
    <row r="369" spans="1:8" x14ac:dyDescent="0.25">
      <c r="A369" s="16" t="s">
        <v>223</v>
      </c>
      <c r="B369" s="29" t="s">
        <v>224</v>
      </c>
      <c r="C369" s="16"/>
      <c r="D369" s="16"/>
      <c r="E369" s="16"/>
      <c r="F369" s="16"/>
      <c r="G369" s="16"/>
      <c r="H369" s="30"/>
    </row>
    <row r="370" spans="1:8" ht="45" x14ac:dyDescent="0.25">
      <c r="A370" s="16" t="s">
        <v>225</v>
      </c>
      <c r="B370" s="29" t="s">
        <v>46</v>
      </c>
      <c r="C370" s="16"/>
      <c r="D370" s="16"/>
      <c r="E370" s="16"/>
      <c r="F370" s="16"/>
      <c r="G370" s="16"/>
      <c r="H370" s="30"/>
    </row>
    <row r="371" spans="1:8" x14ac:dyDescent="0.25">
      <c r="E371" s="15" t="s">
        <v>47</v>
      </c>
      <c r="F371" s="15" t="str">
        <f>IF((COUNT(C367:C370)&lt;&gt;COUNT(F367:F370)),"", ROUND(SUM(F367:F370),2))</f>
        <v/>
      </c>
      <c r="G371" s="13" t="str">
        <f>IF((COUNT(C367:C370)&lt;&gt;COUNT(F367:F370)),"Neužpildytos visų objektų kainos", "")</f>
        <v>Neužpildytos visų objektų kainos</v>
      </c>
    </row>
    <row r="372" spans="1:8" x14ac:dyDescent="0.25">
      <c r="C372" s="15" t="s">
        <v>48</v>
      </c>
      <c r="D372" s="18"/>
      <c r="E372" s="15" t="s">
        <v>49</v>
      </c>
      <c r="F372" s="15" t="str">
        <f>IF(OR(F371="",D372=""),"", ROUND(PRODUCT(D372,F371)/100,2))</f>
        <v/>
      </c>
      <c r="G372" s="13" t="str">
        <f>IF(D372="", "Nurodykite taikomą PVM dydį", "")</f>
        <v>Nurodykite taikomą PVM dydį</v>
      </c>
    </row>
    <row r="373" spans="1:8" x14ac:dyDescent="0.25">
      <c r="E373" s="15" t="s">
        <v>50</v>
      </c>
      <c r="F373" s="15">
        <f>IF(ISBLANK(F372), "", ROUND(SUM(F371:F372),2))</f>
        <v>0</v>
      </c>
    </row>
    <row r="377" spans="1:8" x14ac:dyDescent="0.25">
      <c r="A377" s="12" t="s">
        <v>226</v>
      </c>
      <c r="B377" s="26" t="s">
        <v>27</v>
      </c>
    </row>
    <row r="379" spans="1:8" x14ac:dyDescent="0.25">
      <c r="A379" s="12" t="s">
        <v>28</v>
      </c>
    </row>
    <row r="380" spans="1:8" ht="30" x14ac:dyDescent="0.25">
      <c r="A380" s="15" t="s">
        <v>29</v>
      </c>
      <c r="B380" s="28" t="s">
        <v>30</v>
      </c>
      <c r="C380" s="15" t="s">
        <v>31</v>
      </c>
      <c r="D380" s="15" t="s">
        <v>32</v>
      </c>
      <c r="E380" s="15" t="s">
        <v>261</v>
      </c>
      <c r="F380" s="15" t="s">
        <v>33</v>
      </c>
      <c r="G380" s="15" t="s">
        <v>34</v>
      </c>
      <c r="H380" s="28" t="s">
        <v>35</v>
      </c>
    </row>
    <row r="381" spans="1:8" x14ac:dyDescent="0.25">
      <c r="A381" s="15" t="s">
        <v>227</v>
      </c>
      <c r="B381" s="28" t="s">
        <v>37</v>
      </c>
      <c r="C381" s="16"/>
      <c r="D381" s="16"/>
      <c r="E381" s="16"/>
      <c r="F381" s="16"/>
      <c r="G381" s="16"/>
      <c r="H381" s="29"/>
    </row>
    <row r="382" spans="1:8" x14ac:dyDescent="0.25">
      <c r="A382" s="16" t="s">
        <v>228</v>
      </c>
      <c r="B382" s="29" t="s">
        <v>37</v>
      </c>
      <c r="C382" s="16">
        <v>870</v>
      </c>
      <c r="D382" s="16" t="s">
        <v>40</v>
      </c>
      <c r="E382" s="17"/>
      <c r="F382" s="16" t="str">
        <f>IF(ISBLANK(E382),"", PRODUCT(C382,E382))</f>
        <v/>
      </c>
      <c r="G382" s="18"/>
      <c r="H382" s="29"/>
    </row>
    <row r="383" spans="1:8" x14ac:dyDescent="0.25">
      <c r="A383" s="16" t="s">
        <v>229</v>
      </c>
      <c r="B383" s="29" t="s">
        <v>230</v>
      </c>
      <c r="C383" s="16"/>
      <c r="D383" s="16"/>
      <c r="E383" s="16"/>
      <c r="F383" s="16"/>
      <c r="G383" s="16"/>
      <c r="H383" s="30"/>
    </row>
    <row r="384" spans="1:8" x14ac:dyDescent="0.25">
      <c r="A384" s="16" t="s">
        <v>231</v>
      </c>
      <c r="B384" s="29" t="s">
        <v>232</v>
      </c>
      <c r="C384" s="16"/>
      <c r="D384" s="16"/>
      <c r="E384" s="16"/>
      <c r="F384" s="16"/>
      <c r="G384" s="16"/>
      <c r="H384" s="30"/>
    </row>
    <row r="385" spans="1:8" ht="45" x14ac:dyDescent="0.25">
      <c r="A385" s="16" t="s">
        <v>233</v>
      </c>
      <c r="B385" s="29" t="s">
        <v>46</v>
      </c>
      <c r="C385" s="16"/>
      <c r="D385" s="16"/>
      <c r="E385" s="16"/>
      <c r="F385" s="16"/>
      <c r="G385" s="16"/>
      <c r="H385" s="30"/>
    </row>
    <row r="386" spans="1:8" x14ac:dyDescent="0.25">
      <c r="E386" s="15" t="s">
        <v>47</v>
      </c>
      <c r="F386" s="15" t="str">
        <f>IF((COUNT(C382:C385)&lt;&gt;COUNT(F382:F385)),"", ROUND(SUM(F382:F385),2))</f>
        <v/>
      </c>
      <c r="G386" s="13" t="str">
        <f>IF((COUNT(C382:C385)&lt;&gt;COUNT(F382:F385)),"Neužpildytos visų objektų kainos", "")</f>
        <v>Neužpildytos visų objektų kainos</v>
      </c>
    </row>
    <row r="387" spans="1:8" x14ac:dyDescent="0.25">
      <c r="C387" s="15" t="s">
        <v>48</v>
      </c>
      <c r="D387" s="18"/>
      <c r="E387" s="15" t="s">
        <v>49</v>
      </c>
      <c r="F387" s="15" t="str">
        <f>IF(OR(F386="",D387=""),"", ROUND(PRODUCT(D387,F386)/100,2))</f>
        <v/>
      </c>
      <c r="G387" s="13" t="str">
        <f>IF(D387="", "Nurodykite taikomą PVM dydį", "")</f>
        <v>Nurodykite taikomą PVM dydį</v>
      </c>
    </row>
    <row r="388" spans="1:8" x14ac:dyDescent="0.25">
      <c r="E388" s="15" t="s">
        <v>50</v>
      </c>
      <c r="F388" s="15">
        <f>IF(ISBLANK(F387), "", ROUND(SUM(F386:F387),2))</f>
        <v>0</v>
      </c>
    </row>
    <row r="392" spans="1:8" x14ac:dyDescent="0.25">
      <c r="A392" s="12" t="s">
        <v>234</v>
      </c>
      <c r="B392" s="26" t="s">
        <v>27</v>
      </c>
    </row>
    <row r="394" spans="1:8" x14ac:dyDescent="0.25">
      <c r="A394" s="12" t="s">
        <v>28</v>
      </c>
    </row>
    <row r="395" spans="1:8" ht="30" x14ac:dyDescent="0.25">
      <c r="A395" s="15" t="s">
        <v>29</v>
      </c>
      <c r="B395" s="28" t="s">
        <v>30</v>
      </c>
      <c r="C395" s="15" t="s">
        <v>31</v>
      </c>
      <c r="D395" s="15" t="s">
        <v>32</v>
      </c>
      <c r="E395" s="15" t="s">
        <v>261</v>
      </c>
      <c r="F395" s="15" t="s">
        <v>33</v>
      </c>
      <c r="G395" s="15" t="s">
        <v>34</v>
      </c>
      <c r="H395" s="28" t="s">
        <v>35</v>
      </c>
    </row>
    <row r="396" spans="1:8" x14ac:dyDescent="0.25">
      <c r="A396" s="15" t="s">
        <v>235</v>
      </c>
      <c r="B396" s="28" t="s">
        <v>37</v>
      </c>
      <c r="C396" s="16"/>
      <c r="D396" s="16"/>
      <c r="E396" s="16"/>
      <c r="F396" s="16"/>
      <c r="G396" s="16"/>
      <c r="H396" s="29"/>
    </row>
    <row r="397" spans="1:8" x14ac:dyDescent="0.25">
      <c r="A397" s="16" t="s">
        <v>236</v>
      </c>
      <c r="B397" s="29" t="s">
        <v>37</v>
      </c>
      <c r="C397" s="16">
        <v>200</v>
      </c>
      <c r="D397" s="16" t="s">
        <v>40</v>
      </c>
      <c r="E397" s="17"/>
      <c r="F397" s="16" t="str">
        <f>IF(ISBLANK(E397),"", PRODUCT(C397,E397))</f>
        <v/>
      </c>
      <c r="G397" s="18"/>
      <c r="H397" s="29"/>
    </row>
    <row r="398" spans="1:8" x14ac:dyDescent="0.25">
      <c r="A398" s="16" t="s">
        <v>237</v>
      </c>
      <c r="B398" s="29" t="s">
        <v>238</v>
      </c>
      <c r="C398" s="16"/>
      <c r="D398" s="16"/>
      <c r="E398" s="16"/>
      <c r="F398" s="16"/>
      <c r="G398" s="16"/>
      <c r="H398" s="30"/>
    </row>
    <row r="399" spans="1:8" x14ac:dyDescent="0.25">
      <c r="A399" s="16" t="s">
        <v>239</v>
      </c>
      <c r="B399" s="29" t="s">
        <v>240</v>
      </c>
      <c r="C399" s="16"/>
      <c r="D399" s="16"/>
      <c r="E399" s="16"/>
      <c r="F399" s="16"/>
      <c r="G399" s="16"/>
      <c r="H399" s="30"/>
    </row>
    <row r="400" spans="1:8" ht="45" x14ac:dyDescent="0.25">
      <c r="A400" s="16" t="s">
        <v>241</v>
      </c>
      <c r="B400" s="29" t="s">
        <v>46</v>
      </c>
      <c r="C400" s="16"/>
      <c r="D400" s="16"/>
      <c r="E400" s="16"/>
      <c r="F400" s="16"/>
      <c r="G400" s="16"/>
      <c r="H400" s="30"/>
    </row>
    <row r="401" spans="3:7" x14ac:dyDescent="0.25">
      <c r="E401" s="15" t="s">
        <v>47</v>
      </c>
      <c r="F401" s="15" t="str">
        <f>IF((COUNT(C397:C400)&lt;&gt;COUNT(F397:F400)),"", ROUND(SUM(F397:F400),2))</f>
        <v/>
      </c>
      <c r="G401" s="13" t="str">
        <f>IF((COUNT(C397:C400)&lt;&gt;COUNT(F397:F400)),"Neužpildytos visų objektų kainos", "")</f>
        <v>Neužpildytos visų objektų kainos</v>
      </c>
    </row>
    <row r="402" spans="3:7" x14ac:dyDescent="0.25">
      <c r="C402" s="15" t="s">
        <v>48</v>
      </c>
      <c r="D402" s="18"/>
      <c r="E402" s="15" t="s">
        <v>49</v>
      </c>
      <c r="F402" s="15" t="str">
        <f>IF(OR(F401="",D402=""),"", ROUND(PRODUCT(D402,F401)/100,2))</f>
        <v/>
      </c>
      <c r="G402" s="13" t="str">
        <f>IF(D402="", "Nurodykite taikomą PVM dydį", "")</f>
        <v>Nurodykite taikomą PVM dydį</v>
      </c>
    </row>
    <row r="403" spans="3:7" x14ac:dyDescent="0.25">
      <c r="E403" s="15" t="s">
        <v>50</v>
      </c>
      <c r="F403" s="15">
        <f>IF(ISBLANK(F402), "", ROUND(SUM(F401:F402),2))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242</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6"/>
      <c r="B4" s="6"/>
      <c r="C4" s="6"/>
      <c r="D4" s="6"/>
      <c r="E4" s="6"/>
      <c r="F4" s="6"/>
      <c r="G4" s="6"/>
      <c r="H4" s="6"/>
      <c r="I4" s="6"/>
      <c r="J4" s="6"/>
    </row>
    <row r="5" spans="1:11" ht="48" customHeight="1" x14ac:dyDescent="0.25">
      <c r="A5" s="73" t="s">
        <v>243</v>
      </c>
      <c r="B5" s="57"/>
      <c r="C5" s="55" t="s">
        <v>244</v>
      </c>
      <c r="D5" s="56"/>
      <c r="E5" s="57"/>
      <c r="F5" s="55" t="s">
        <v>245</v>
      </c>
      <c r="G5" s="56"/>
      <c r="H5" s="57"/>
      <c r="I5" s="55" t="s">
        <v>246</v>
      </c>
      <c r="J5" s="57"/>
      <c r="K5" s="8" t="s">
        <v>247</v>
      </c>
    </row>
    <row r="6" spans="1:11" ht="48.95" customHeight="1" x14ac:dyDescent="0.25">
      <c r="A6" s="49"/>
      <c r="B6" s="36"/>
      <c r="C6" s="50"/>
      <c r="D6" s="48"/>
      <c r="E6" s="36"/>
      <c r="F6" s="50"/>
      <c r="G6" s="48"/>
      <c r="H6" s="36"/>
      <c r="I6" s="50"/>
      <c r="J6" s="36"/>
      <c r="K6" s="19"/>
    </row>
    <row r="7" spans="1:11" ht="48.95" customHeight="1" x14ac:dyDescent="0.25">
      <c r="A7" s="49"/>
      <c r="B7" s="36"/>
      <c r="C7" s="50"/>
      <c r="D7" s="48"/>
      <c r="E7" s="36"/>
      <c r="F7" s="50"/>
      <c r="G7" s="48"/>
      <c r="H7" s="36"/>
      <c r="I7" s="50"/>
      <c r="J7" s="36"/>
      <c r="K7" s="19"/>
    </row>
    <row r="8" spans="1:11" ht="48.95" customHeight="1" x14ac:dyDescent="0.25">
      <c r="A8" s="49"/>
      <c r="B8" s="36"/>
      <c r="C8" s="50"/>
      <c r="D8" s="48"/>
      <c r="E8" s="36"/>
      <c r="F8" s="50"/>
      <c r="G8" s="48"/>
      <c r="H8" s="36"/>
      <c r="I8" s="50"/>
      <c r="J8" s="36"/>
      <c r="K8" s="19"/>
    </row>
    <row r="9" spans="1:11" ht="48.95" customHeight="1" x14ac:dyDescent="0.25">
      <c r="A9" s="49"/>
      <c r="B9" s="36"/>
      <c r="C9" s="50"/>
      <c r="D9" s="48"/>
      <c r="E9" s="36"/>
      <c r="F9" s="50"/>
      <c r="G9" s="48"/>
      <c r="H9" s="36"/>
      <c r="I9" s="50"/>
      <c r="J9" s="36"/>
      <c r="K9" s="19"/>
    </row>
    <row r="10" spans="1:11" ht="48.95" customHeight="1" x14ac:dyDescent="0.25">
      <c r="A10" s="49"/>
      <c r="B10" s="36"/>
      <c r="C10" s="50"/>
      <c r="D10" s="48"/>
      <c r="E10" s="36"/>
      <c r="F10" s="50"/>
      <c r="G10" s="48"/>
      <c r="H10" s="36"/>
      <c r="I10" s="50"/>
      <c r="J10" s="36"/>
      <c r="K10" s="19"/>
    </row>
    <row r="11" spans="1:11" ht="48.95" customHeight="1" x14ac:dyDescent="0.25">
      <c r="A11" s="49"/>
      <c r="B11" s="36"/>
      <c r="C11" s="50"/>
      <c r="D11" s="48"/>
      <c r="E11" s="36"/>
      <c r="F11" s="50"/>
      <c r="G11" s="48"/>
      <c r="H11" s="36"/>
      <c r="I11" s="50"/>
      <c r="J11" s="36"/>
      <c r="K11" s="19"/>
    </row>
    <row r="12" spans="1:11" ht="48.95" customHeight="1" x14ac:dyDescent="0.25">
      <c r="A12" s="49"/>
      <c r="B12" s="36"/>
      <c r="C12" s="50"/>
      <c r="D12" s="48"/>
      <c r="E12" s="36"/>
      <c r="F12" s="50"/>
      <c r="G12" s="48"/>
      <c r="H12" s="36"/>
      <c r="I12" s="50"/>
      <c r="J12" s="36"/>
      <c r="K12" s="19"/>
    </row>
    <row r="13" spans="1:11" ht="48.95" customHeight="1" x14ac:dyDescent="0.25">
      <c r="A13" s="49"/>
      <c r="B13" s="36"/>
      <c r="C13" s="50"/>
      <c r="D13" s="48"/>
      <c r="E13" s="36"/>
      <c r="F13" s="50"/>
      <c r="G13" s="48"/>
      <c r="H13" s="36"/>
      <c r="I13" s="50"/>
      <c r="J13" s="36"/>
      <c r="K13" s="19"/>
    </row>
    <row r="14" spans="1:11" ht="48.95" customHeight="1" x14ac:dyDescent="0.25">
      <c r="A14" s="49"/>
      <c r="B14" s="36"/>
      <c r="C14" s="50"/>
      <c r="D14" s="48"/>
      <c r="E14" s="36"/>
      <c r="F14" s="50"/>
      <c r="G14" s="48"/>
      <c r="H14" s="36"/>
      <c r="I14" s="50"/>
      <c r="J14" s="36"/>
      <c r="K14" s="19"/>
    </row>
    <row r="15" spans="1:11" ht="48" customHeight="1" thickBot="1" x14ac:dyDescent="0.3">
      <c r="A15" s="75"/>
      <c r="B15" s="63"/>
      <c r="C15" s="68"/>
      <c r="D15" s="62"/>
      <c r="E15" s="63"/>
      <c r="F15" s="68"/>
      <c r="G15" s="62"/>
      <c r="H15" s="63"/>
      <c r="I15" s="68"/>
      <c r="J15" s="63"/>
      <c r="K15" s="20"/>
    </row>
    <row r="16" spans="1:11" ht="18.95" customHeight="1" x14ac:dyDescent="0.25">
      <c r="A16" s="9"/>
      <c r="B16" s="9"/>
      <c r="C16" s="9"/>
      <c r="D16" s="9"/>
      <c r="E16" s="9"/>
      <c r="F16" s="9"/>
      <c r="G16" s="9"/>
      <c r="H16" s="9"/>
      <c r="I16" s="9"/>
      <c r="J16" s="9"/>
      <c r="K16" s="10"/>
    </row>
    <row r="17" spans="1:11" ht="48.95" customHeight="1" x14ac:dyDescent="0.25">
      <c r="A17" s="72" t="s">
        <v>248</v>
      </c>
      <c r="B17" s="31"/>
      <c r="C17" s="31"/>
      <c r="D17" s="31"/>
      <c r="E17" s="31"/>
      <c r="F17" s="31"/>
      <c r="G17" s="31"/>
      <c r="H17" s="31"/>
      <c r="I17" s="31"/>
      <c r="J17" s="31"/>
      <c r="K17" s="31"/>
    </row>
    <row r="18" spans="1:11" ht="15.95" customHeight="1" thickBot="1" x14ac:dyDescent="0.3">
      <c r="A18" s="9"/>
      <c r="B18" s="9"/>
      <c r="C18" s="9"/>
      <c r="D18" s="9"/>
      <c r="E18" s="9"/>
      <c r="F18" s="9"/>
      <c r="G18" s="9"/>
      <c r="H18" s="9"/>
      <c r="I18" s="9"/>
      <c r="J18" s="9"/>
      <c r="K18" s="10"/>
    </row>
    <row r="19" spans="1:11" ht="48.95" customHeight="1" x14ac:dyDescent="0.25">
      <c r="A19" s="73" t="s">
        <v>30</v>
      </c>
      <c r="B19" s="57"/>
      <c r="C19" s="55" t="s">
        <v>244</v>
      </c>
      <c r="D19" s="56"/>
      <c r="E19" s="57"/>
      <c r="F19" s="55" t="s">
        <v>249</v>
      </c>
      <c r="G19" s="56"/>
      <c r="H19" s="57"/>
      <c r="I19" s="74" t="s">
        <v>246</v>
      </c>
      <c r="J19" s="71"/>
      <c r="K19" s="10"/>
    </row>
    <row r="20" spans="1:11" ht="48.95" customHeight="1" x14ac:dyDescent="0.25">
      <c r="A20" s="49"/>
      <c r="B20" s="36"/>
      <c r="C20" s="50"/>
      <c r="D20" s="48"/>
      <c r="E20" s="36"/>
      <c r="F20" s="50"/>
      <c r="G20" s="48"/>
      <c r="H20" s="36"/>
      <c r="I20" s="54"/>
      <c r="J20" s="53"/>
      <c r="K20" s="10"/>
    </row>
    <row r="21" spans="1:11" ht="48.95" customHeight="1" x14ac:dyDescent="0.25">
      <c r="A21" s="49"/>
      <c r="B21" s="36"/>
      <c r="C21" s="50"/>
      <c r="D21" s="48"/>
      <c r="E21" s="36"/>
      <c r="F21" s="50"/>
      <c r="G21" s="48"/>
      <c r="H21" s="36"/>
      <c r="I21" s="54"/>
      <c r="J21" s="53"/>
      <c r="K21" s="10"/>
    </row>
    <row r="22" spans="1:11" ht="48.95" customHeight="1" x14ac:dyDescent="0.25">
      <c r="A22" s="49"/>
      <c r="B22" s="36"/>
      <c r="C22" s="50"/>
      <c r="D22" s="48"/>
      <c r="E22" s="36"/>
      <c r="F22" s="50"/>
      <c r="G22" s="48"/>
      <c r="H22" s="36"/>
      <c r="I22" s="54"/>
      <c r="J22" s="53"/>
      <c r="K22" s="10"/>
    </row>
    <row r="23" spans="1:11" ht="48.95" customHeight="1" x14ac:dyDescent="0.25">
      <c r="A23" s="49"/>
      <c r="B23" s="36"/>
      <c r="C23" s="50"/>
      <c r="D23" s="48"/>
      <c r="E23" s="36"/>
      <c r="F23" s="50"/>
      <c r="G23" s="48"/>
      <c r="H23" s="36"/>
      <c r="I23" s="54"/>
      <c r="J23" s="53"/>
      <c r="K23" s="10"/>
    </row>
    <row r="24" spans="1:11" ht="48.95" customHeight="1" x14ac:dyDescent="0.25">
      <c r="A24" s="49"/>
      <c r="B24" s="36"/>
      <c r="C24" s="50"/>
      <c r="D24" s="48"/>
      <c r="E24" s="36"/>
      <c r="F24" s="50"/>
      <c r="G24" s="48"/>
      <c r="H24" s="36"/>
      <c r="I24" s="54"/>
      <c r="J24" s="53"/>
      <c r="K24" s="10"/>
    </row>
    <row r="25" spans="1:11" ht="48.95" customHeight="1" x14ac:dyDescent="0.25">
      <c r="A25" s="49"/>
      <c r="B25" s="36"/>
      <c r="C25" s="50"/>
      <c r="D25" s="48"/>
      <c r="E25" s="36"/>
      <c r="F25" s="50"/>
      <c r="G25" s="48"/>
      <c r="H25" s="36"/>
      <c r="I25" s="54"/>
      <c r="J25" s="53"/>
      <c r="K25" s="10"/>
    </row>
    <row r="26" spans="1:11" ht="48.95" customHeight="1" x14ac:dyDescent="0.25">
      <c r="A26" s="49"/>
      <c r="B26" s="36"/>
      <c r="C26" s="50"/>
      <c r="D26" s="48"/>
      <c r="E26" s="36"/>
      <c r="F26" s="50"/>
      <c r="G26" s="48"/>
      <c r="H26" s="36"/>
      <c r="I26" s="54"/>
      <c r="J26" s="53"/>
      <c r="K26" s="10"/>
    </row>
    <row r="27" spans="1:11" ht="48.95" customHeight="1" x14ac:dyDescent="0.25">
      <c r="A27" s="49"/>
      <c r="B27" s="36"/>
      <c r="C27" s="50"/>
      <c r="D27" s="48"/>
      <c r="E27" s="36"/>
      <c r="F27" s="50"/>
      <c r="G27" s="48"/>
      <c r="H27" s="36"/>
      <c r="I27" s="54"/>
      <c r="J27" s="53"/>
      <c r="K27" s="10"/>
    </row>
    <row r="28" spans="1:11" ht="48.95" customHeight="1" x14ac:dyDescent="0.25">
      <c r="A28" s="49"/>
      <c r="B28" s="36"/>
      <c r="C28" s="50"/>
      <c r="D28" s="48"/>
      <c r="E28" s="36"/>
      <c r="F28" s="50"/>
      <c r="G28" s="48"/>
      <c r="H28" s="36"/>
      <c r="I28" s="54"/>
      <c r="J28" s="53"/>
      <c r="K28" s="10"/>
    </row>
    <row r="29" spans="1:11" ht="48.95" customHeight="1" x14ac:dyDescent="0.25">
      <c r="A29" s="49"/>
      <c r="B29" s="36"/>
      <c r="C29" s="50"/>
      <c r="D29" s="48"/>
      <c r="E29" s="36"/>
      <c r="F29" s="50"/>
      <c r="G29" s="48"/>
      <c r="H29" s="36"/>
      <c r="I29" s="54"/>
      <c r="J29" s="53"/>
      <c r="K29" s="10"/>
    </row>
    <row r="31" spans="1:11" ht="33" customHeight="1" x14ac:dyDescent="0.25">
      <c r="A31" s="60"/>
      <c r="B31" s="31"/>
      <c r="C31" s="31"/>
      <c r="D31" s="31"/>
      <c r="E31" s="31"/>
      <c r="F31" s="31"/>
      <c r="G31" s="31"/>
      <c r="H31" s="31"/>
      <c r="I31" s="31"/>
      <c r="J31" s="31"/>
    </row>
    <row r="33" spans="1:10" ht="15.95" customHeight="1" x14ac:dyDescent="0.25">
      <c r="A33" s="59" t="s">
        <v>250</v>
      </c>
      <c r="B33" s="31"/>
      <c r="C33" s="31"/>
      <c r="D33" s="31"/>
      <c r="E33" s="31"/>
      <c r="F33" s="31"/>
      <c r="G33" s="31"/>
      <c r="H33" s="31"/>
      <c r="I33" s="31"/>
      <c r="J33" s="31"/>
    </row>
    <row r="34" spans="1:10" ht="15.95" customHeight="1" thickBot="1" x14ac:dyDescent="0.3"/>
    <row r="35" spans="1:10" ht="15.95" customHeight="1" x14ac:dyDescent="0.25">
      <c r="A35" s="7" t="s">
        <v>29</v>
      </c>
      <c r="B35" s="69" t="s">
        <v>251</v>
      </c>
      <c r="C35" s="56"/>
      <c r="D35" s="56"/>
      <c r="E35" s="56"/>
      <c r="F35" s="56"/>
      <c r="G35" s="57"/>
      <c r="H35" s="70" t="s">
        <v>252</v>
      </c>
      <c r="I35" s="56"/>
      <c r="J35" s="71"/>
    </row>
    <row r="36" spans="1:10" ht="48" customHeight="1" x14ac:dyDescent="0.25">
      <c r="A36" s="21" t="s">
        <v>253</v>
      </c>
      <c r="B36" s="51" t="s">
        <v>254</v>
      </c>
      <c r="C36" s="48"/>
      <c r="D36" s="48"/>
      <c r="E36" s="48"/>
      <c r="F36" s="48"/>
      <c r="G36" s="36"/>
      <c r="H36" s="52"/>
      <c r="I36" s="48"/>
      <c r="J36" s="53"/>
    </row>
    <row r="37" spans="1:10" ht="48" customHeight="1" x14ac:dyDescent="0.25">
      <c r="A37" s="21" t="s">
        <v>255</v>
      </c>
      <c r="B37" s="51" t="s">
        <v>256</v>
      </c>
      <c r="C37" s="48"/>
      <c r="D37" s="48"/>
      <c r="E37" s="48"/>
      <c r="F37" s="48"/>
      <c r="G37" s="36"/>
      <c r="H37" s="52"/>
      <c r="I37" s="48"/>
      <c r="J37" s="53"/>
    </row>
    <row r="38" spans="1:10" ht="48" customHeight="1" x14ac:dyDescent="0.25">
      <c r="A38" s="22"/>
      <c r="B38" s="47"/>
      <c r="C38" s="48"/>
      <c r="D38" s="48"/>
      <c r="E38" s="48"/>
      <c r="F38" s="48"/>
      <c r="G38" s="36"/>
      <c r="H38" s="52"/>
      <c r="I38" s="48"/>
      <c r="J38" s="53"/>
    </row>
    <row r="39" spans="1:10" ht="48" customHeight="1" x14ac:dyDescent="0.25">
      <c r="A39" s="22"/>
      <c r="B39" s="47"/>
      <c r="C39" s="48"/>
      <c r="D39" s="48"/>
      <c r="E39" s="48"/>
      <c r="F39" s="48"/>
      <c r="G39" s="36"/>
      <c r="H39" s="52"/>
      <c r="I39" s="48"/>
      <c r="J39" s="53"/>
    </row>
    <row r="40" spans="1:10" ht="48" customHeight="1" x14ac:dyDescent="0.25">
      <c r="A40" s="22"/>
      <c r="B40" s="47"/>
      <c r="C40" s="48"/>
      <c r="D40" s="48"/>
      <c r="E40" s="48"/>
      <c r="F40" s="48"/>
      <c r="G40" s="36"/>
      <c r="H40" s="52"/>
      <c r="I40" s="48"/>
      <c r="J40" s="53"/>
    </row>
    <row r="41" spans="1:10" ht="48" customHeight="1" x14ac:dyDescent="0.25">
      <c r="A41" s="22"/>
      <c r="B41" s="47"/>
      <c r="C41" s="48"/>
      <c r="D41" s="48"/>
      <c r="E41" s="48"/>
      <c r="F41" s="48"/>
      <c r="G41" s="36"/>
      <c r="H41" s="52"/>
      <c r="I41" s="48"/>
      <c r="J41" s="53"/>
    </row>
    <row r="42" spans="1:10" ht="48" customHeight="1" x14ac:dyDescent="0.25">
      <c r="A42" s="22"/>
      <c r="B42" s="47"/>
      <c r="C42" s="48"/>
      <c r="D42" s="48"/>
      <c r="E42" s="48"/>
      <c r="F42" s="48"/>
      <c r="G42" s="36"/>
      <c r="H42" s="52"/>
      <c r="I42" s="48"/>
      <c r="J42" s="53"/>
    </row>
    <row r="43" spans="1:10" ht="48" customHeight="1" x14ac:dyDescent="0.25">
      <c r="A43" s="22"/>
      <c r="B43" s="47"/>
      <c r="C43" s="48"/>
      <c r="D43" s="48"/>
      <c r="E43" s="48"/>
      <c r="F43" s="48"/>
      <c r="G43" s="36"/>
      <c r="H43" s="52"/>
      <c r="I43" s="48"/>
      <c r="J43" s="53"/>
    </row>
    <row r="44" spans="1:10" ht="48" customHeight="1" x14ac:dyDescent="0.25">
      <c r="A44" s="22"/>
      <c r="B44" s="47"/>
      <c r="C44" s="48"/>
      <c r="D44" s="48"/>
      <c r="E44" s="48"/>
      <c r="F44" s="48"/>
      <c r="G44" s="36"/>
      <c r="H44" s="52"/>
      <c r="I44" s="48"/>
      <c r="J44" s="53"/>
    </row>
    <row r="45" spans="1:10" ht="48" customHeight="1" x14ac:dyDescent="0.25">
      <c r="A45" s="22"/>
      <c r="B45" s="47"/>
      <c r="C45" s="48"/>
      <c r="D45" s="48"/>
      <c r="E45" s="48"/>
      <c r="F45" s="48"/>
      <c r="G45" s="36"/>
      <c r="H45" s="52"/>
      <c r="I45" s="48"/>
      <c r="J45" s="53"/>
    </row>
    <row r="46" spans="1:10" ht="48.95" customHeight="1" thickBot="1" x14ac:dyDescent="0.3">
      <c r="A46" s="23"/>
      <c r="B46" s="61"/>
      <c r="C46" s="62"/>
      <c r="D46" s="62"/>
      <c r="E46" s="62"/>
      <c r="F46" s="62"/>
      <c r="G46" s="63"/>
      <c r="H46" s="64"/>
      <c r="I46" s="65"/>
      <c r="J46" s="66"/>
    </row>
    <row r="48" spans="1:10" ht="102" customHeight="1" x14ac:dyDescent="0.25">
      <c r="A48" s="60" t="s">
        <v>257</v>
      </c>
      <c r="B48" s="31"/>
      <c r="C48" s="31"/>
      <c r="D48" s="31"/>
      <c r="E48" s="31"/>
      <c r="F48" s="31"/>
      <c r="G48" s="31"/>
      <c r="H48" s="31"/>
      <c r="I48" s="31"/>
      <c r="J48" s="31"/>
    </row>
    <row r="51" spans="1:10" x14ac:dyDescent="0.25">
      <c r="A51" s="67" t="s">
        <v>258</v>
      </c>
      <c r="B51" s="31"/>
      <c r="C51" s="31"/>
      <c r="D51" s="31"/>
      <c r="E51" s="58"/>
      <c r="F51" s="31"/>
      <c r="G51" s="31"/>
      <c r="H51" s="31"/>
      <c r="I51" s="31"/>
      <c r="J51" s="31"/>
    </row>
    <row r="53" spans="1:10" x14ac:dyDescent="0.25">
      <c r="A53" s="67" t="s">
        <v>259</v>
      </c>
      <c r="B53" s="31"/>
      <c r="C53" s="31"/>
      <c r="D53" s="31"/>
      <c r="E53" s="58"/>
      <c r="F53" s="31"/>
      <c r="G53" s="31"/>
      <c r="H53" s="31"/>
      <c r="I53" s="31"/>
      <c r="J53" s="31"/>
    </row>
    <row r="100" spans="1:1" ht="15.75" x14ac:dyDescent="0.25">
      <c r="A100" t="s">
        <v>260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2025-03-18T11:28:33Z</dcterms:modified>
</cp:coreProperties>
</file>