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Fantomai kokybės kontrolės bandymas. Pirkimo Nr. 2648\CVP IS\"/>
    </mc:Choice>
  </mc:AlternateContent>
  <xr:revisionPtr revIDLastSave="0" documentId="13_ncr:1_{FC8AB592-14F1-4F7C-94B9-9E174836FB2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7" i="1" l="1"/>
  <c r="G126" i="1"/>
  <c r="F126" i="1"/>
  <c r="F127" i="1" s="1"/>
  <c r="F128" i="1" s="1"/>
  <c r="F116" i="1"/>
  <c r="G106" i="1"/>
  <c r="G105" i="1"/>
  <c r="F96" i="1"/>
  <c r="F105" i="1" s="1"/>
  <c r="F106" i="1" s="1"/>
  <c r="F107" i="1" s="1"/>
  <c r="G86" i="1"/>
  <c r="G85" i="1"/>
  <c r="F77" i="1"/>
  <c r="F85" i="1" s="1"/>
  <c r="F86" i="1" s="1"/>
  <c r="F87" i="1" s="1"/>
  <c r="G67" i="1"/>
  <c r="F57" i="1"/>
  <c r="G66" i="1" s="1"/>
  <c r="G47" i="1"/>
  <c r="G46" i="1"/>
  <c r="F37" i="1"/>
  <c r="F46" i="1" s="1"/>
  <c r="F47" i="1" s="1"/>
  <c r="F48" i="1" s="1"/>
  <c r="G21" i="1"/>
  <c r="F66" i="1" l="1"/>
  <c r="F67" i="1" s="1"/>
  <c r="F68" i="1" s="1"/>
</calcChain>
</file>

<file path=xl/sharedStrings.xml><?xml version="1.0" encoding="utf-8"?>
<sst xmlns="http://schemas.openxmlformats.org/spreadsheetml/2006/main" count="237" uniqueCount="166">
  <si>
    <t>PIRKIMO SĄLYGŲ PRIEDAS "PASIŪLYMO FORMA"</t>
  </si>
  <si>
    <t>FANTOMAI KOKYBĖS KONTROLĖS BANDYMAMS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</si>
  <si>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</si>
  <si>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</si>
  <si>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</si>
  <si>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</si>
  <si>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</si>
  <si>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</si>
  <si>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</si>
  <si>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</si>
  <si>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</si>
  <si>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</si>
  <si>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</si>
  <si>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</si>
  <si>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</si>
  <si>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</si>
  <si>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</si>
  <si>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</si>
  <si>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</si>
  <si>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</si>
  <si>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</si>
  <si>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</si>
  <si>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</si>
  <si>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</si>
  <si>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</si>
  <si>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</si>
  <si>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</si>
  <si>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DAUGIAFUNKCIS FANTOMAS, SKIRTAS SKAITMENINĖS RENTGENOGRAFIJOS ĮRANGOS PASTOVUMO TESTAMS. JIS BUS NAUDOJAMAS PLUOŠTO IŠLYGIAVIMO, DINAMINIO DIAPAZONO, KONTRASTO SKIRIAMOSIOS GEBOS, ERDVINĖS SKIRIAMOSIOS GEBOS IR HOMOGENIŠKUMO ANALIZEI.</t>
  </si>
  <si>
    <t>Tiekėjo pasiūlymas:</t>
  </si>
  <si>
    <t>Nr.</t>
  </si>
  <si>
    <t>Pavadinimas</t>
  </si>
  <si>
    <t>Kiekis</t>
  </si>
  <si>
    <t>Mato vienetas</t>
  </si>
  <si>
    <t>Kaina be PVM, Eur</t>
  </si>
  <si>
    <t>Suma be PVM, Eur</t>
  </si>
  <si>
    <t>Gamintojas, modelis</t>
  </si>
  <si>
    <t>Siūlomos įrangos konkreti reikšmė</t>
  </si>
  <si>
    <t xml:space="preserve">Dokumento, kuriame yra nurodyta reikalaujamo parametro atitiktis, pavadinimas ir psl. Nr. </t>
  </si>
  <si>
    <t>1.</t>
  </si>
  <si>
    <t>Daugiafunkcis fantomas, skirtas skaitmeninės rentgenografijos įrangos pastovumo testams. Jis bus naudojamas pluošto išlygiavimo, dinaminio diapazono, kontrasto skiriamosios gebos, erdvinės skiriamosios gebos ir homogeniškumo analizei.</t>
  </si>
  <si>
    <t>1.1.</t>
  </si>
  <si>
    <t>vnt</t>
  </si>
  <si>
    <t>1.1.1.</t>
  </si>
  <si>
    <t>Fantomo išmatavimai turi būti ne didesni nei 350x350x20 mm.</t>
  </si>
  <si>
    <t>1.1.2.</t>
  </si>
  <si>
    <t>Masė turi būti ne didesnė nei 3 kg.</t>
  </si>
  <si>
    <t>1.1.3.</t>
  </si>
  <si>
    <t>Turi turėti viduje integruotą varinę plokštelę kaip filtravimo sluoksnį rentgeno sistemų veikimo įvertinimui.</t>
  </si>
  <si>
    <t>1.1.4.</t>
  </si>
  <si>
    <t>Turi turėti laisvą zoną dozės matavimams.</t>
  </si>
  <si>
    <t>1.1.5.</t>
  </si>
  <si>
    <t>Turi turėti žymėjimus kad nustatyti radiacinio lauko dydį ir poziciją.</t>
  </si>
  <si>
    <t>1.1.6.</t>
  </si>
  <si>
    <t>Turi turėti bent 20 mm aliuminio filtrą.</t>
  </si>
  <si>
    <t>1.1.7.</t>
  </si>
  <si>
    <t>Turi atitikti standartus IEC 61223-3-1; DIN 6868/58; DIN 6868/13.</t>
  </si>
  <si>
    <t>1.1.8.</t>
  </si>
  <si>
    <t>Turi turėti tvirtą dėklą su vietomis visoms dalims.</t>
  </si>
  <si>
    <t>Suma be PVM</t>
  </si>
  <si>
    <t>Taikomas PVM dydis (%)</t>
  </si>
  <si>
    <t>PVM suma</t>
  </si>
  <si>
    <t>Suma su PVM</t>
  </si>
  <si>
    <t>2. DALIS</t>
  </si>
  <si>
    <t>FANTOMAS FLUOROSKOPINIŲ SISTEMŲ VAIZDO ĮVERTINIMUI. BUS NAUDOJAMAS REGULIUOTI RYŠKUMĄ IR KONTRASTĄ, PATIKRINTI APSKRITIMO GEOMETRIJĄ (NUSKAITYMO TIESIŠKUMĄ), TAIP PAT PLATAUS DIAPAZONO MAŽO KONTRASTO IR DIDELĖS KONTRASTO SKYROS ĮVERTINIMĄ.</t>
  </si>
  <si>
    <t>2.</t>
  </si>
  <si>
    <t>Fantomas fluoroskopinių sistemų vaizdo įvertinimui. Bus naudojamas reguliuoti ryškumą ir kontrastą, patikrinti apskritimo geometriją (nuskaitymo tiesiškumą), taip pat plataus diapazono mažo kontrasto ir didelės kontrasto skyros įvertinimą.</t>
  </si>
  <si>
    <t>2.1.</t>
  </si>
  <si>
    <t>2.1.1.</t>
  </si>
  <si>
    <t>Turi atitikti standartus IEC 61223-3-1</t>
  </si>
  <si>
    <t>2.1.2.</t>
  </si>
  <si>
    <t>Fantomo išmatavimai turi būti ne didesni nei Ø 200x20 mm</t>
  </si>
  <si>
    <t>2.1.3.</t>
  </si>
  <si>
    <t>Turi turėti 3 apvalius lankus fantomo išorėje geometrijos bei kolimacijos tikrinimui.</t>
  </si>
  <si>
    <t>2.1.4.</t>
  </si>
  <si>
    <t>Turi turėti nuo 17 žemo, skirtingo kontrasto objektus, iki 10 mm diametro, sukuriančius kontrasto vertes bent iki 15%.</t>
  </si>
  <si>
    <t>2.1.5.</t>
  </si>
  <si>
    <t>Turi turėti Pb ir Cu kvadratines plokšteles su apskritais ryškiais ir tamsiais objektais kontrastui ir ryškumui reguliuoti.</t>
  </si>
  <si>
    <t>2.1.6.</t>
  </si>
  <si>
    <t>Turi turėti 1,0 ir 0,5 mm didelio grynumo Cu slopinimo filtrus (tinkančius prie diafragmos korpuso).</t>
  </si>
  <si>
    <t>2.1.7.</t>
  </si>
  <si>
    <t>2.1.8.</t>
  </si>
  <si>
    <t>Turi turėti kompaktišką dėklą.</t>
  </si>
  <si>
    <t>3. DALIS</t>
  </si>
  <si>
    <t xml:space="preserve">UNIVERSALUS FANTOMŲ RINKINYS, SKIRTAS SKAITMENINIŲ DANTŲ RENTGENO APARATŲ (INTRAORALINIŲ, PANORAMINIŲ IR CEFALOMETRINIŲ) PASTOVUMO IR PRIĖMIMO TESTAMS ATLIKTI. </t>
  </si>
  <si>
    <t>3.</t>
  </si>
  <si>
    <t xml:space="preserve">Universalus fantomų rinkinys, skirtas skaitmeninių dantų rentgeno aparatų (intraoralinių, panoraminių ir cefalometrinių) pastovumo ir priėmimo testams atlikti. </t>
  </si>
  <si>
    <t>3.1.</t>
  </si>
  <si>
    <t>3.1.1.</t>
  </si>
  <si>
    <t>Fantomas sudarytas iš trijų dalių (pirma iš Cu, kitos dvi iš PTFE), su dangteliu iš PMMA</t>
  </si>
  <si>
    <t>3.1.2.</t>
  </si>
  <si>
    <t>Fantomas su aliuminio filtru</t>
  </si>
  <si>
    <t>3.1.3.</t>
  </si>
  <si>
    <t>Cu filtras iki 1 mm storio</t>
  </si>
  <si>
    <t>3.1.4.</t>
  </si>
  <si>
    <t>Stovas skirtas fantomui su vieta skaitmeniniam detektoriui</t>
  </si>
  <si>
    <t>3.1.5.</t>
  </si>
  <si>
    <t>Juosta, skirta tvirtam fantomo pritvirtinimui prie rentgeno įrenginio spindulių aplikatoriaus</t>
  </si>
  <si>
    <t>3.1.6.</t>
  </si>
  <si>
    <t>Žiedai, skirti centruoti fantomus ant rentgeno įrenginio spindulių aplikatoriaus</t>
  </si>
  <si>
    <t>3.1.7.</t>
  </si>
  <si>
    <t>Patogus dėklas, skirtas laikyti visam rinkiniui</t>
  </si>
  <si>
    <t>4. DALIS</t>
  </si>
  <si>
    <t>UNIVERSALUS KOKYBĖS KONTROLĖS FANTOMAS, SKIRTAS CBCT, 3D KOMPIUTERINIAI TOMOGRAFIJAI ODONTOLOGIJOJE.</t>
  </si>
  <si>
    <t>4.</t>
  </si>
  <si>
    <t>Universalus kokybės kontrolės fantomas, skirtas CBCT, 3D kompiuteriniai tomografijai odontologijoje.</t>
  </si>
  <si>
    <t>4.1.</t>
  </si>
  <si>
    <t>4.1.1.</t>
  </si>
  <si>
    <t>Pagrindinis cilindras, su žymėjimais, diametras ne didesnis nei 110 mm, ilgis ne didesnis nei 130 mm. Sudarytas iš PMMA</t>
  </si>
  <si>
    <t>4.1.2.</t>
  </si>
  <si>
    <t>Tolygumo modulis, ne storesnis nei 20 mm</t>
  </si>
  <si>
    <t>4.1.3.</t>
  </si>
  <si>
    <t>Tiesiškumo modulis, kurio viduje turi būti bent penki strypai, sudaryti iš PTFE, poliamido, LDPE, oro ir epoksido</t>
  </si>
  <si>
    <t>4.1.4.</t>
  </si>
  <si>
    <t>Didelio kontrasto rezoliucijos modulis, kuriame turi būti bent 7 objektai rezoliucijos įvertinimui</t>
  </si>
  <si>
    <t>4.1.5.</t>
  </si>
  <si>
    <t>Mažo kontrasto skyrius, turintis varijuojančio skersmens strypai, užpildyti tankesne medžiaga nei modulio korpusas</t>
  </si>
  <si>
    <t>4.1.6.</t>
  </si>
  <si>
    <t>Pjūvinės geometrijos modulis su bent 4 oru užpildytais strypais, bei bent 2 aliuminio laidų rampomis</t>
  </si>
  <si>
    <t>4.1.7.</t>
  </si>
  <si>
    <t xml:space="preserve">Fantomui skirtas dėklas laikymui </t>
  </si>
  <si>
    <t>4.1.8.</t>
  </si>
  <si>
    <t>Bandymų stovas fantomo pozicionavimui</t>
  </si>
  <si>
    <t>5. DALIS</t>
  </si>
  <si>
    <t>FANTOMAS, SUKURTAS IMITUOTI VAIKŲ IR SUAUGUSIŲJŲ GALVAS IR KŪNUS. FANTOMAS BUS NAUDOJAMAS KOMPIUTERINĖS TOMOGRAFIJOS DOZĖS INDEKSO (CTDI) MATAVIMAMS.</t>
  </si>
  <si>
    <t>5.</t>
  </si>
  <si>
    <t>Fantomas, sukurtas imituoti vaikų ir suaugusiųjų galvas ir kūnus. Fantomas bus naudojamas kompiuterinės tomografijos dozės indekso (CTDI) matavimams.</t>
  </si>
  <si>
    <t>5.1.</t>
  </si>
  <si>
    <t>5.1.1.</t>
  </si>
  <si>
    <t>Turi atitikti standartus: IEC 61223-3-5; IEC 61223-2-6</t>
  </si>
  <si>
    <t>5.1.2.</t>
  </si>
  <si>
    <t>Suaugusio žmogaus kūno fantomo diametras ne didesnis nei 320 mm.</t>
  </si>
  <si>
    <t>5.1.3.</t>
  </si>
  <si>
    <t>Suaugusio/vaiko kūno fantomo diametras ne didesnis nei 160 mm.</t>
  </si>
  <si>
    <t>5.1.4.</t>
  </si>
  <si>
    <t>Vaiko galvos fantomo diametras ne didesnis nei 100 mm.</t>
  </si>
  <si>
    <t>5.1.5.</t>
  </si>
  <si>
    <t>Skylių skersmuo nuo 12.5 iki 13.1 mm; Kiekvienoje fantomo dalyje po 5 skyles, 1 centre, 4 periferijoje kas 90 laipsnių, 10 mm atstumu nuo krašto</t>
  </si>
  <si>
    <t>5.1.6.</t>
  </si>
  <si>
    <t>Turi būti ant fantomų išgraviruoti kryželio ženklai arba žyma lengvesniam padėties nustatymui</t>
  </si>
  <si>
    <t>5.1.7.</t>
  </si>
  <si>
    <t>5.1.8.</t>
  </si>
  <si>
    <t>Fantomai turi būti padaryti iš organinio stiklo (akrilo) PMMA.</t>
  </si>
  <si>
    <t>5.1.9.</t>
  </si>
  <si>
    <t>Transportavimui lagaminas su ratukais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</si>
  <si>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</si>
  <si>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</si>
  <si>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</si>
  <si>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</si>
  <si>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</si>
  <si>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</si>
  <si>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</si>
  <si>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</si>
  <si>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</si>
  <si>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</si>
  <si>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</si>
  <si>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</si>
  <si>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</si>
  <si>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</si>
  <si>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</si>
  <si>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</si>
  <si>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</si>
  <si>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</si>
  <si>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</si>
  <si>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</si>
  <si>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2648 2025-03-20 09:49:10</t>
  </si>
  <si>
    <t>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</si>
</sst>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0" xfId="0" applyFont="1" applyFill="1" applyAlignment="1" applyProtection="1">
      <alignment horizontal="center" wrapText="1"/>
      <protection locked="0"/>
    </xf>
    <xf numFmtId="0" fontId="1" fillId="5" borderId="23" xfId="0" applyFont="1" applyFill="1" applyBorder="1" applyAlignment="1" applyProtection="1">
      <alignment horizontal="center" wrapText="1"/>
      <protection locked="0"/>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8"/>
  <sheetViews>
    <sheetView tabSelected="1" topLeftCell="A28" workbookViewId="0">
      <selection activeCell="G37" sqref="G37"/>
    </sheetView>
  </sheetViews>
  <sheetFormatPr defaultColWidth="10.875" defaultRowHeight="15" x14ac:dyDescent="0.25"/>
  <cols>
    <col min="1" max="1" width="9.125" style="1" customWidth="1"/>
    <col min="2" max="2" width="47.625" style="11" customWidth="1"/>
    <col min="3" max="3" width="7.625" style="72" customWidth="1"/>
    <col min="4" max="4" width="9.25" style="72" customWidth="1"/>
    <col min="5" max="5" width="12.875" style="11" customWidth="1"/>
    <col min="6" max="6" width="13" style="11" customWidth="1"/>
    <col min="7" max="7" width="20.375" style="11" customWidth="1"/>
    <col min="8" max="8" width="24.125" style="11" customWidth="1"/>
    <col min="9" max="9" width="28.625" style="11" customWidth="1"/>
    <col min="10" max="15" width="25" style="1" customWidth="1"/>
    <col min="16" max="16" width="10.875" style="1" customWidth="1"/>
    <col min="17" max="16384" width="10.875" style="1"/>
  </cols>
  <sheetData>
    <row r="2" spans="1:6" x14ac:dyDescent="0.25">
      <c r="A2" s="12" t="s">
        <v>0</v>
      </c>
      <c r="B2" s="66"/>
      <c r="C2" s="72" t="s">
        <v>165</v>
      </c>
    </row>
    <row r="3" spans="1:6" x14ac:dyDescent="0.25">
      <c r="B3" s="67"/>
    </row>
    <row r="4" spans="1:6" x14ac:dyDescent="0.25">
      <c r="A4" s="12" t="s">
        <v>1</v>
      </c>
      <c r="B4" s="66"/>
    </row>
    <row r="5" spans="1:6" x14ac:dyDescent="0.25">
      <c r="A5" s="2"/>
      <c r="B5" s="66"/>
    </row>
    <row r="6" spans="1:6" x14ac:dyDescent="0.25">
      <c r="A6" s="1" t="s">
        <v>2</v>
      </c>
      <c r="B6" s="68" t="s">
        <v>3</v>
      </c>
    </row>
    <row r="7" spans="1:6" x14ac:dyDescent="0.25">
      <c r="B7" s="66"/>
    </row>
    <row r="8" spans="1:6" x14ac:dyDescent="0.25">
      <c r="A8" s="3" t="s">
        <v>4</v>
      </c>
      <c r="B8" s="69"/>
    </row>
    <row r="9" spans="1:6" x14ac:dyDescent="0.25">
      <c r="A9" s="3" t="s">
        <v>5</v>
      </c>
      <c r="B9" s="69"/>
    </row>
    <row r="10" spans="1:6" x14ac:dyDescent="0.25">
      <c r="A10" s="3" t="s">
        <v>6</v>
      </c>
      <c r="B10" s="69"/>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x14ac:dyDescent="0.25">
      <c r="A30" s="13" t="s">
        <v>24</v>
      </c>
      <c r="D30" s="75"/>
    </row>
    <row r="31" spans="1:7" x14ac:dyDescent="0.25">
      <c r="A31" s="13" t="s">
        <v>25</v>
      </c>
    </row>
    <row r="32" spans="1:7" ht="60" x14ac:dyDescent="0.25">
      <c r="A32" s="12" t="s">
        <v>26</v>
      </c>
      <c r="B32" s="68" t="s">
        <v>27</v>
      </c>
    </row>
    <row r="34" spans="1:9" x14ac:dyDescent="0.25">
      <c r="A34" s="12" t="s">
        <v>28</v>
      </c>
    </row>
    <row r="35" spans="1:9" ht="45" x14ac:dyDescent="0.25">
      <c r="A35" s="80" t="s">
        <v>29</v>
      </c>
      <c r="B35" s="81" t="s">
        <v>30</v>
      </c>
      <c r="C35" s="82" t="s">
        <v>31</v>
      </c>
      <c r="D35" s="82" t="s">
        <v>32</v>
      </c>
      <c r="E35" s="81" t="s">
        <v>33</v>
      </c>
      <c r="F35" s="81" t="s">
        <v>34</v>
      </c>
      <c r="G35" s="81" t="s">
        <v>35</v>
      </c>
      <c r="H35" s="81" t="s">
        <v>36</v>
      </c>
      <c r="I35" s="81" t="s">
        <v>37</v>
      </c>
    </row>
    <row r="36" spans="1:9" ht="75" x14ac:dyDescent="0.25">
      <c r="A36" s="14" t="s">
        <v>38</v>
      </c>
      <c r="B36" s="70" t="s">
        <v>39</v>
      </c>
      <c r="C36" s="74"/>
      <c r="D36" s="74"/>
      <c r="E36" s="71"/>
      <c r="F36" s="71"/>
      <c r="G36" s="71"/>
      <c r="H36" s="71"/>
      <c r="I36" s="71"/>
    </row>
    <row r="37" spans="1:9" ht="45" x14ac:dyDescent="0.25">
      <c r="A37" s="15" t="s">
        <v>40</v>
      </c>
      <c r="B37" s="71" t="s">
        <v>39</v>
      </c>
      <c r="C37" s="74">
        <v>1</v>
      </c>
      <c r="D37" s="74" t="s">
        <v>41</v>
      </c>
      <c r="E37" s="77"/>
      <c r="F37" s="71" t="str">
        <f>IF(ISBLANK(E37),"", PRODUCT(C37,E37))</f>
        <v/>
      </c>
      <c r="G37" s="79"/>
      <c r="H37" s="71"/>
      <c r="I37" s="71"/>
    </row>
    <row r="38" spans="1:9" x14ac:dyDescent="0.25">
      <c r="A38" s="15" t="s">
        <v>42</v>
      </c>
      <c r="B38" s="71" t="s">
        <v>43</v>
      </c>
      <c r="C38" s="74"/>
      <c r="D38" s="74"/>
      <c r="E38" s="71"/>
      <c r="F38" s="71"/>
      <c r="G38" s="71"/>
      <c r="H38" s="79"/>
      <c r="I38" s="79"/>
    </row>
    <row r="39" spans="1:9" x14ac:dyDescent="0.25">
      <c r="A39" s="15" t="s">
        <v>44</v>
      </c>
      <c r="B39" s="71" t="s">
        <v>45</v>
      </c>
      <c r="C39" s="74"/>
      <c r="D39" s="74"/>
      <c r="E39" s="71"/>
      <c r="F39" s="71"/>
      <c r="G39" s="71"/>
      <c r="H39" s="79"/>
      <c r="I39" s="79"/>
    </row>
    <row r="40" spans="1:9" ht="30" x14ac:dyDescent="0.25">
      <c r="A40" s="15" t="s">
        <v>46</v>
      </c>
      <c r="B40" s="71" t="s">
        <v>47</v>
      </c>
      <c r="C40" s="74"/>
      <c r="D40" s="74"/>
      <c r="E40" s="71"/>
      <c r="F40" s="71"/>
      <c r="G40" s="71"/>
      <c r="H40" s="79"/>
      <c r="I40" s="79"/>
    </row>
    <row r="41" spans="1:9" x14ac:dyDescent="0.25">
      <c r="A41" s="15" t="s">
        <v>48</v>
      </c>
      <c r="B41" s="71" t="s">
        <v>49</v>
      </c>
      <c r="C41" s="74"/>
      <c r="D41" s="74"/>
      <c r="E41" s="71"/>
      <c r="F41" s="71"/>
      <c r="G41" s="71"/>
      <c r="H41" s="79"/>
      <c r="I41" s="79"/>
    </row>
    <row r="42" spans="1:9" x14ac:dyDescent="0.25">
      <c r="A42" s="15" t="s">
        <v>50</v>
      </c>
      <c r="B42" s="71" t="s">
        <v>51</v>
      </c>
      <c r="C42" s="74"/>
      <c r="D42" s="74"/>
      <c r="E42" s="71"/>
      <c r="F42" s="71"/>
      <c r="G42" s="71"/>
      <c r="H42" s="79"/>
      <c r="I42" s="79"/>
    </row>
    <row r="43" spans="1:9" x14ac:dyDescent="0.25">
      <c r="A43" s="15" t="s">
        <v>52</v>
      </c>
      <c r="B43" s="71" t="s">
        <v>53</v>
      </c>
      <c r="C43" s="74"/>
      <c r="D43" s="74"/>
      <c r="E43" s="71"/>
      <c r="F43" s="71"/>
      <c r="G43" s="71"/>
      <c r="H43" s="79"/>
      <c r="I43" s="79"/>
    </row>
    <row r="44" spans="1:9" x14ac:dyDescent="0.25">
      <c r="A44" s="15" t="s">
        <v>54</v>
      </c>
      <c r="B44" s="71" t="s">
        <v>55</v>
      </c>
      <c r="C44" s="74"/>
      <c r="D44" s="74"/>
      <c r="E44" s="71"/>
      <c r="F44" s="71"/>
      <c r="G44" s="71"/>
      <c r="H44" s="79"/>
      <c r="I44" s="79"/>
    </row>
    <row r="45" spans="1:9" x14ac:dyDescent="0.25">
      <c r="A45" s="15" t="s">
        <v>56</v>
      </c>
      <c r="B45" s="71" t="s">
        <v>57</v>
      </c>
      <c r="C45" s="74"/>
      <c r="D45" s="74"/>
      <c r="E45" s="71"/>
      <c r="F45" s="71"/>
      <c r="G45" s="71"/>
      <c r="H45" s="79"/>
      <c r="I45" s="79"/>
    </row>
    <row r="46" spans="1:9" ht="30" x14ac:dyDescent="0.25">
      <c r="E46" s="70" t="s">
        <v>58</v>
      </c>
      <c r="F46" s="70" t="str">
        <f>IF((COUNT(C37:C45)&lt;&gt;COUNT(F37:F45)),"", ROUND(SUM(F37:F45),2))</f>
        <v/>
      </c>
      <c r="G46" s="78" t="str">
        <f>IF((COUNT(C37:C45)&lt;&gt;COUNT(F37:F45)),"Neužpildytos visų objektų kainos", "")</f>
        <v>Neužpildytos visų objektų kainos</v>
      </c>
    </row>
    <row r="47" spans="1:9" ht="30" x14ac:dyDescent="0.25">
      <c r="C47" s="73" t="s">
        <v>59</v>
      </c>
      <c r="D47" s="76"/>
      <c r="E47" s="70" t="s">
        <v>60</v>
      </c>
      <c r="F47" s="70" t="str">
        <f>IF(OR(F46="",D47=""),"", ROUND(PRODUCT(D47,F46)/100,2))</f>
        <v/>
      </c>
      <c r="G47" s="78" t="str">
        <f>IF(D47="", "Nurodykite taikomą PVM dydį", "")</f>
        <v>Nurodykite taikomą PVM dydį</v>
      </c>
    </row>
    <row r="48" spans="1:9" x14ac:dyDescent="0.25">
      <c r="E48" s="70" t="s">
        <v>61</v>
      </c>
      <c r="F48" s="70">
        <f>IF(ISBLANK(F47), "", ROUND(SUM(F46:F47),2))</f>
        <v>0</v>
      </c>
    </row>
    <row r="52" spans="1:9" ht="45" x14ac:dyDescent="0.25">
      <c r="A52" s="12" t="s">
        <v>62</v>
      </c>
      <c r="B52" s="68" t="s">
        <v>63</v>
      </c>
    </row>
    <row r="54" spans="1:9" x14ac:dyDescent="0.25">
      <c r="A54" s="12" t="s">
        <v>28</v>
      </c>
    </row>
    <row r="55" spans="1:9" ht="45" x14ac:dyDescent="0.25">
      <c r="A55" s="80" t="s">
        <v>29</v>
      </c>
      <c r="B55" s="81" t="s">
        <v>30</v>
      </c>
      <c r="C55" s="82" t="s">
        <v>31</v>
      </c>
      <c r="D55" s="82" t="s">
        <v>32</v>
      </c>
      <c r="E55" s="81" t="s">
        <v>33</v>
      </c>
      <c r="F55" s="81" t="s">
        <v>34</v>
      </c>
      <c r="G55" s="81" t="s">
        <v>35</v>
      </c>
      <c r="H55" s="81" t="s">
        <v>36</v>
      </c>
      <c r="I55" s="81" t="s">
        <v>37</v>
      </c>
    </row>
    <row r="56" spans="1:9" ht="75" x14ac:dyDescent="0.25">
      <c r="A56" s="14" t="s">
        <v>64</v>
      </c>
      <c r="B56" s="70" t="s">
        <v>65</v>
      </c>
      <c r="C56" s="74"/>
      <c r="D56" s="74"/>
      <c r="E56" s="71"/>
      <c r="F56" s="71"/>
      <c r="G56" s="71"/>
      <c r="H56" s="71"/>
      <c r="I56" s="71"/>
    </row>
    <row r="57" spans="1:9" ht="45" x14ac:dyDescent="0.25">
      <c r="A57" s="15" t="s">
        <v>66</v>
      </c>
      <c r="B57" s="71" t="s">
        <v>65</v>
      </c>
      <c r="C57" s="74">
        <v>1</v>
      </c>
      <c r="D57" s="74" t="s">
        <v>41</v>
      </c>
      <c r="E57" s="77"/>
      <c r="F57" s="71" t="str">
        <f>IF(ISBLANK(E57),"", PRODUCT(C57,E57))</f>
        <v/>
      </c>
      <c r="G57" s="79"/>
      <c r="H57" s="71"/>
      <c r="I57" s="71"/>
    </row>
    <row r="58" spans="1:9" x14ac:dyDescent="0.25">
      <c r="A58" s="15" t="s">
        <v>67</v>
      </c>
      <c r="B58" s="71" t="s">
        <v>68</v>
      </c>
      <c r="C58" s="74"/>
      <c r="D58" s="74"/>
      <c r="E58" s="71"/>
      <c r="F58" s="71"/>
      <c r="G58" s="71"/>
      <c r="H58" s="79"/>
      <c r="I58" s="79"/>
    </row>
    <row r="59" spans="1:9" x14ac:dyDescent="0.25">
      <c r="A59" s="15" t="s">
        <v>69</v>
      </c>
      <c r="B59" s="71" t="s">
        <v>70</v>
      </c>
      <c r="C59" s="74"/>
      <c r="D59" s="74"/>
      <c r="E59" s="71"/>
      <c r="F59" s="71"/>
      <c r="G59" s="71"/>
      <c r="H59" s="79"/>
      <c r="I59" s="79"/>
    </row>
    <row r="60" spans="1:9" x14ac:dyDescent="0.25">
      <c r="A60" s="15" t="s">
        <v>71</v>
      </c>
      <c r="B60" s="71" t="s">
        <v>72</v>
      </c>
      <c r="C60" s="74"/>
      <c r="D60" s="74"/>
      <c r="E60" s="71"/>
      <c r="F60" s="71"/>
      <c r="G60" s="71"/>
      <c r="H60" s="79"/>
      <c r="I60" s="79"/>
    </row>
    <row r="61" spans="1:9" ht="30" x14ac:dyDescent="0.25">
      <c r="A61" s="15" t="s">
        <v>73</v>
      </c>
      <c r="B61" s="71" t="s">
        <v>74</v>
      </c>
      <c r="C61" s="74"/>
      <c r="D61" s="74"/>
      <c r="E61" s="71"/>
      <c r="F61" s="71"/>
      <c r="G61" s="71"/>
      <c r="H61" s="79"/>
      <c r="I61" s="79"/>
    </row>
    <row r="62" spans="1:9" ht="30" x14ac:dyDescent="0.25">
      <c r="A62" s="15" t="s">
        <v>75</v>
      </c>
      <c r="B62" s="71" t="s">
        <v>76</v>
      </c>
      <c r="C62" s="74"/>
      <c r="D62" s="74"/>
      <c r="E62" s="71"/>
      <c r="F62" s="71"/>
      <c r="G62" s="71"/>
      <c r="H62" s="79"/>
      <c r="I62" s="79"/>
    </row>
    <row r="63" spans="1:9" ht="30" x14ac:dyDescent="0.25">
      <c r="A63" s="15" t="s">
        <v>77</v>
      </c>
      <c r="B63" s="71" t="s">
        <v>78</v>
      </c>
      <c r="C63" s="74"/>
      <c r="D63" s="74"/>
      <c r="E63" s="71"/>
      <c r="F63" s="71"/>
      <c r="G63" s="71"/>
      <c r="H63" s="79"/>
      <c r="I63" s="79"/>
    </row>
    <row r="64" spans="1:9" x14ac:dyDescent="0.25">
      <c r="A64" s="15" t="s">
        <v>79</v>
      </c>
      <c r="B64" s="71" t="s">
        <v>53</v>
      </c>
      <c r="C64" s="74"/>
      <c r="D64" s="74"/>
      <c r="E64" s="71"/>
      <c r="F64" s="71"/>
      <c r="G64" s="71"/>
      <c r="H64" s="79"/>
      <c r="I64" s="79"/>
    </row>
    <row r="65" spans="1:9" x14ac:dyDescent="0.25">
      <c r="A65" s="15" t="s">
        <v>80</v>
      </c>
      <c r="B65" s="71" t="s">
        <v>81</v>
      </c>
      <c r="C65" s="74"/>
      <c r="D65" s="74"/>
      <c r="E65" s="71"/>
      <c r="F65" s="71"/>
      <c r="G65" s="71"/>
      <c r="H65" s="79"/>
      <c r="I65" s="79"/>
    </row>
    <row r="66" spans="1:9" ht="30" x14ac:dyDescent="0.25">
      <c r="E66" s="70" t="s">
        <v>58</v>
      </c>
      <c r="F66" s="70" t="str">
        <f>IF((COUNT(C57:C65)&lt;&gt;COUNT(F57:F65)),"", ROUND(SUM(F57:F65),2))</f>
        <v/>
      </c>
      <c r="G66" s="78" t="str">
        <f>IF((COUNT(C57:C65)&lt;&gt;COUNT(F57:F65)),"Neužpildytos visų objektų kainos", "")</f>
        <v>Neužpildytos visų objektų kainos</v>
      </c>
    </row>
    <row r="67" spans="1:9" ht="30" x14ac:dyDescent="0.25">
      <c r="C67" s="73" t="s">
        <v>59</v>
      </c>
      <c r="D67" s="76"/>
      <c r="E67" s="70" t="s">
        <v>60</v>
      </c>
      <c r="F67" s="70" t="str">
        <f>IF(OR(F66="",D67=""),"", ROUND(PRODUCT(D67,F66)/100,2))</f>
        <v/>
      </c>
      <c r="G67" s="78" t="str">
        <f>IF(D67="", "Nurodykite taikomą PVM dydį", "")</f>
        <v>Nurodykite taikomą PVM dydį</v>
      </c>
    </row>
    <row r="68" spans="1:9" x14ac:dyDescent="0.25">
      <c r="E68" s="70" t="s">
        <v>61</v>
      </c>
      <c r="F68" s="70">
        <f>IF(ISBLANK(F67), "", ROUND(SUM(F66:F67),2))</f>
        <v>0</v>
      </c>
    </row>
    <row r="72" spans="1:9" ht="45" x14ac:dyDescent="0.25">
      <c r="A72" s="12" t="s">
        <v>82</v>
      </c>
      <c r="B72" s="68" t="s">
        <v>83</v>
      </c>
    </row>
    <row r="74" spans="1:9" x14ac:dyDescent="0.25">
      <c r="A74" s="12" t="s">
        <v>28</v>
      </c>
    </row>
    <row r="75" spans="1:9" ht="45" x14ac:dyDescent="0.25">
      <c r="A75" s="80" t="s">
        <v>29</v>
      </c>
      <c r="B75" s="81" t="s">
        <v>30</v>
      </c>
      <c r="C75" s="82" t="s">
        <v>31</v>
      </c>
      <c r="D75" s="82" t="s">
        <v>32</v>
      </c>
      <c r="E75" s="81" t="s">
        <v>33</v>
      </c>
      <c r="F75" s="81" t="s">
        <v>34</v>
      </c>
      <c r="G75" s="81" t="s">
        <v>35</v>
      </c>
      <c r="H75" s="81" t="s">
        <v>36</v>
      </c>
      <c r="I75" s="81" t="s">
        <v>37</v>
      </c>
    </row>
    <row r="76" spans="1:9" ht="45" x14ac:dyDescent="0.25">
      <c r="A76" s="14" t="s">
        <v>84</v>
      </c>
      <c r="B76" s="70" t="s">
        <v>85</v>
      </c>
      <c r="C76" s="74"/>
      <c r="D76" s="74"/>
      <c r="E76" s="71"/>
      <c r="F76" s="71"/>
      <c r="G76" s="71"/>
      <c r="H76" s="71"/>
      <c r="I76" s="71"/>
    </row>
    <row r="77" spans="1:9" ht="30" x14ac:dyDescent="0.25">
      <c r="A77" s="15" t="s">
        <v>86</v>
      </c>
      <c r="B77" s="71" t="s">
        <v>85</v>
      </c>
      <c r="C77" s="74">
        <v>1</v>
      </c>
      <c r="D77" s="74" t="s">
        <v>41</v>
      </c>
      <c r="E77" s="77"/>
      <c r="F77" s="71" t="str">
        <f>IF(ISBLANK(E77),"", PRODUCT(C77,E77))</f>
        <v/>
      </c>
      <c r="G77" s="79"/>
      <c r="H77" s="71"/>
      <c r="I77" s="71"/>
    </row>
    <row r="78" spans="1:9" x14ac:dyDescent="0.25">
      <c r="A78" s="15" t="s">
        <v>87</v>
      </c>
      <c r="B78" s="71" t="s">
        <v>88</v>
      </c>
      <c r="C78" s="74"/>
      <c r="D78" s="74"/>
      <c r="E78" s="71"/>
      <c r="F78" s="71"/>
      <c r="G78" s="71"/>
      <c r="H78" s="79"/>
      <c r="I78" s="79"/>
    </row>
    <row r="79" spans="1:9" x14ac:dyDescent="0.25">
      <c r="A79" s="15" t="s">
        <v>89</v>
      </c>
      <c r="B79" s="71" t="s">
        <v>90</v>
      </c>
      <c r="C79" s="74"/>
      <c r="D79" s="74"/>
      <c r="E79" s="71"/>
      <c r="F79" s="71"/>
      <c r="G79" s="71"/>
      <c r="H79" s="79"/>
      <c r="I79" s="79"/>
    </row>
    <row r="80" spans="1:9" x14ac:dyDescent="0.25">
      <c r="A80" s="15" t="s">
        <v>91</v>
      </c>
      <c r="B80" s="71" t="s">
        <v>92</v>
      </c>
      <c r="C80" s="74"/>
      <c r="D80" s="74"/>
      <c r="E80" s="71"/>
      <c r="F80" s="71"/>
      <c r="G80" s="71"/>
      <c r="H80" s="79"/>
      <c r="I80" s="79"/>
    </row>
    <row r="81" spans="1:9" x14ac:dyDescent="0.25">
      <c r="A81" s="15" t="s">
        <v>93</v>
      </c>
      <c r="B81" s="71" t="s">
        <v>94</v>
      </c>
      <c r="C81" s="74"/>
      <c r="D81" s="74"/>
      <c r="E81" s="71"/>
      <c r="F81" s="71"/>
      <c r="G81" s="71"/>
      <c r="H81" s="79"/>
      <c r="I81" s="79"/>
    </row>
    <row r="82" spans="1:9" x14ac:dyDescent="0.25">
      <c r="A82" s="15" t="s">
        <v>95</v>
      </c>
      <c r="B82" s="71" t="s">
        <v>96</v>
      </c>
      <c r="C82" s="74"/>
      <c r="D82" s="74"/>
      <c r="E82" s="71"/>
      <c r="F82" s="71"/>
      <c r="G82" s="71"/>
      <c r="H82" s="79"/>
      <c r="I82" s="79"/>
    </row>
    <row r="83" spans="1:9" x14ac:dyDescent="0.25">
      <c r="A83" s="15" t="s">
        <v>97</v>
      </c>
      <c r="B83" s="71" t="s">
        <v>98</v>
      </c>
      <c r="C83" s="74"/>
      <c r="D83" s="74"/>
      <c r="E83" s="71"/>
      <c r="F83" s="71"/>
      <c r="G83" s="71"/>
      <c r="H83" s="79"/>
      <c r="I83" s="79"/>
    </row>
    <row r="84" spans="1:9" x14ac:dyDescent="0.25">
      <c r="A84" s="15" t="s">
        <v>99</v>
      </c>
      <c r="B84" s="71" t="s">
        <v>100</v>
      </c>
      <c r="C84" s="74"/>
      <c r="D84" s="74"/>
      <c r="E84" s="71"/>
      <c r="F84" s="71"/>
      <c r="G84" s="71"/>
      <c r="H84" s="79"/>
      <c r="I84" s="79"/>
    </row>
    <row r="85" spans="1:9" ht="30" x14ac:dyDescent="0.25">
      <c r="E85" s="70" t="s">
        <v>58</v>
      </c>
      <c r="F85" s="70" t="str">
        <f>IF((COUNT(C77:C84)&lt;&gt;COUNT(F77:F84)),"", ROUND(SUM(F77:F84),2))</f>
        <v/>
      </c>
      <c r="G85" s="78" t="str">
        <f>IF((COUNT(C77:C84)&lt;&gt;COUNT(F77:F84)),"Neužpildytos visų objektų kainos", "")</f>
        <v>Neužpildytos visų objektų kainos</v>
      </c>
    </row>
    <row r="86" spans="1:9" ht="30" x14ac:dyDescent="0.25">
      <c r="C86" s="73" t="s">
        <v>59</v>
      </c>
      <c r="D86" s="76"/>
      <c r="E86" s="70" t="s">
        <v>60</v>
      </c>
      <c r="F86" s="70" t="str">
        <f>IF(OR(F85="",D86=""),"", ROUND(PRODUCT(D86,F85)/100,2))</f>
        <v/>
      </c>
      <c r="G86" s="78" t="str">
        <f>IF(D86="", "Nurodykite taikomą PVM dydį", "")</f>
        <v>Nurodykite taikomą PVM dydį</v>
      </c>
    </row>
    <row r="87" spans="1:9" x14ac:dyDescent="0.25">
      <c r="E87" s="70" t="s">
        <v>61</v>
      </c>
      <c r="F87" s="70">
        <f>IF(ISBLANK(F86), "", ROUND(SUM(F85:F86),2))</f>
        <v>0</v>
      </c>
    </row>
    <row r="91" spans="1:9" ht="30" x14ac:dyDescent="0.25">
      <c r="A91" s="12" t="s">
        <v>101</v>
      </c>
      <c r="B91" s="68" t="s">
        <v>102</v>
      </c>
    </row>
    <row r="93" spans="1:9" x14ac:dyDescent="0.25">
      <c r="A93" s="12" t="s">
        <v>28</v>
      </c>
    </row>
    <row r="94" spans="1:9" ht="45" x14ac:dyDescent="0.25">
      <c r="A94" s="80" t="s">
        <v>29</v>
      </c>
      <c r="B94" s="81" t="s">
        <v>30</v>
      </c>
      <c r="C94" s="82" t="s">
        <v>31</v>
      </c>
      <c r="D94" s="82" t="s">
        <v>32</v>
      </c>
      <c r="E94" s="81" t="s">
        <v>33</v>
      </c>
      <c r="F94" s="81" t="s">
        <v>34</v>
      </c>
      <c r="G94" s="81" t="s">
        <v>35</v>
      </c>
      <c r="H94" s="81" t="s">
        <v>36</v>
      </c>
      <c r="I94" s="81" t="s">
        <v>37</v>
      </c>
    </row>
    <row r="95" spans="1:9" ht="30" x14ac:dyDescent="0.25">
      <c r="A95" s="14" t="s">
        <v>103</v>
      </c>
      <c r="B95" s="70" t="s">
        <v>104</v>
      </c>
      <c r="C95" s="74"/>
      <c r="D95" s="74"/>
      <c r="E95" s="71"/>
      <c r="F95" s="71"/>
      <c r="G95" s="71"/>
      <c r="H95" s="71"/>
      <c r="I95" s="71"/>
    </row>
    <row r="96" spans="1:9" ht="30" x14ac:dyDescent="0.25">
      <c r="A96" s="15" t="s">
        <v>105</v>
      </c>
      <c r="B96" s="71" t="s">
        <v>104</v>
      </c>
      <c r="C96" s="74">
        <v>1</v>
      </c>
      <c r="D96" s="74" t="s">
        <v>41</v>
      </c>
      <c r="E96" s="77"/>
      <c r="F96" s="71" t="str">
        <f>IF(ISBLANK(E96),"", PRODUCT(C96,E96))</f>
        <v/>
      </c>
      <c r="G96" s="79"/>
      <c r="H96" s="71"/>
      <c r="I96" s="71"/>
    </row>
    <row r="97" spans="1:9" ht="30" x14ac:dyDescent="0.25">
      <c r="A97" s="15" t="s">
        <v>106</v>
      </c>
      <c r="B97" s="71" t="s">
        <v>107</v>
      </c>
      <c r="C97" s="74"/>
      <c r="D97" s="74"/>
      <c r="E97" s="71"/>
      <c r="F97" s="71"/>
      <c r="G97" s="71"/>
      <c r="H97" s="79"/>
      <c r="I97" s="79"/>
    </row>
    <row r="98" spans="1:9" x14ac:dyDescent="0.25">
      <c r="A98" s="15" t="s">
        <v>108</v>
      </c>
      <c r="B98" s="71" t="s">
        <v>109</v>
      </c>
      <c r="C98" s="74"/>
      <c r="D98" s="74"/>
      <c r="E98" s="71"/>
      <c r="F98" s="71"/>
      <c r="G98" s="71"/>
      <c r="H98" s="79"/>
      <c r="I98" s="79"/>
    </row>
    <row r="99" spans="1:9" ht="30" x14ac:dyDescent="0.25">
      <c r="A99" s="15" t="s">
        <v>110</v>
      </c>
      <c r="B99" s="71" t="s">
        <v>111</v>
      </c>
      <c r="C99" s="74"/>
      <c r="D99" s="74"/>
      <c r="E99" s="71"/>
      <c r="F99" s="71"/>
      <c r="G99" s="71"/>
      <c r="H99" s="79"/>
      <c r="I99" s="79"/>
    </row>
    <row r="100" spans="1:9" x14ac:dyDescent="0.25">
      <c r="A100" s="15" t="s">
        <v>112</v>
      </c>
      <c r="B100" s="71" t="s">
        <v>113</v>
      </c>
      <c r="C100" s="74"/>
      <c r="D100" s="74"/>
      <c r="E100" s="71"/>
      <c r="F100" s="71"/>
      <c r="G100" s="71"/>
      <c r="H100" s="79"/>
      <c r="I100" s="79"/>
    </row>
    <row r="101" spans="1:9" ht="30" x14ac:dyDescent="0.25">
      <c r="A101" s="15" t="s">
        <v>114</v>
      </c>
      <c r="B101" s="71" t="s">
        <v>115</v>
      </c>
      <c r="C101" s="74"/>
      <c r="D101" s="74"/>
      <c r="E101" s="71"/>
      <c r="F101" s="71"/>
      <c r="G101" s="71"/>
      <c r="H101" s="79"/>
      <c r="I101" s="79"/>
    </row>
    <row r="102" spans="1:9" ht="30" x14ac:dyDescent="0.25">
      <c r="A102" s="15" t="s">
        <v>116</v>
      </c>
      <c r="B102" s="71" t="s">
        <v>117</v>
      </c>
      <c r="C102" s="74"/>
      <c r="D102" s="74"/>
      <c r="E102" s="71"/>
      <c r="F102" s="71"/>
      <c r="G102" s="71"/>
      <c r="H102" s="79"/>
      <c r="I102" s="79"/>
    </row>
    <row r="103" spans="1:9" x14ac:dyDescent="0.25">
      <c r="A103" s="15" t="s">
        <v>118</v>
      </c>
      <c r="B103" s="71" t="s">
        <v>119</v>
      </c>
      <c r="C103" s="74"/>
      <c r="D103" s="74"/>
      <c r="E103" s="71"/>
      <c r="F103" s="71"/>
      <c r="G103" s="71"/>
      <c r="H103" s="79"/>
      <c r="I103" s="79"/>
    </row>
    <row r="104" spans="1:9" x14ac:dyDescent="0.25">
      <c r="A104" s="15" t="s">
        <v>120</v>
      </c>
      <c r="B104" s="71" t="s">
        <v>121</v>
      </c>
      <c r="C104" s="74"/>
      <c r="D104" s="74"/>
      <c r="E104" s="71"/>
      <c r="F104" s="71"/>
      <c r="G104" s="71"/>
      <c r="H104" s="79"/>
      <c r="I104" s="79"/>
    </row>
    <row r="105" spans="1:9" ht="30" x14ac:dyDescent="0.25">
      <c r="E105" s="70" t="s">
        <v>58</v>
      </c>
      <c r="F105" s="70" t="str">
        <f>IF((COUNT(C96:C104)&lt;&gt;COUNT(F96:F104)),"", ROUND(SUM(F96:F104),2))</f>
        <v/>
      </c>
      <c r="G105" s="78" t="str">
        <f>IF((COUNT(C96:C104)&lt;&gt;COUNT(F96:F104)),"Neužpildytos visų objektų kainos", "")</f>
        <v>Neužpildytos visų objektų kainos</v>
      </c>
    </row>
    <row r="106" spans="1:9" ht="30" x14ac:dyDescent="0.25">
      <c r="C106" s="73" t="s">
        <v>59</v>
      </c>
      <c r="D106" s="76"/>
      <c r="E106" s="70" t="s">
        <v>60</v>
      </c>
      <c r="F106" s="70" t="str">
        <f>IF(OR(F105="",D106=""),"", ROUND(PRODUCT(D106,F105)/100,2))</f>
        <v/>
      </c>
      <c r="G106" s="78" t="str">
        <f>IF(D106="", "Nurodykite taikomą PVM dydį", "")</f>
        <v>Nurodykite taikomą PVM dydį</v>
      </c>
    </row>
    <row r="107" spans="1:9" x14ac:dyDescent="0.25">
      <c r="E107" s="70" t="s">
        <v>61</v>
      </c>
      <c r="F107" s="70">
        <f>IF(ISBLANK(F106), "", ROUND(SUM(F105:F106),2))</f>
        <v>0</v>
      </c>
    </row>
    <row r="111" spans="1:9" ht="30" x14ac:dyDescent="0.25">
      <c r="A111" s="12" t="s">
        <v>122</v>
      </c>
      <c r="B111" s="68" t="s">
        <v>123</v>
      </c>
    </row>
    <row r="113" spans="1:9" x14ac:dyDescent="0.25">
      <c r="A113" s="12" t="s">
        <v>28</v>
      </c>
    </row>
    <row r="114" spans="1:9" ht="45" x14ac:dyDescent="0.25">
      <c r="A114" s="80" t="s">
        <v>29</v>
      </c>
      <c r="B114" s="81" t="s">
        <v>30</v>
      </c>
      <c r="C114" s="82" t="s">
        <v>31</v>
      </c>
      <c r="D114" s="82" t="s">
        <v>32</v>
      </c>
      <c r="E114" s="81" t="s">
        <v>33</v>
      </c>
      <c r="F114" s="81" t="s">
        <v>34</v>
      </c>
      <c r="G114" s="81" t="s">
        <v>35</v>
      </c>
      <c r="H114" s="81" t="s">
        <v>36</v>
      </c>
      <c r="I114" s="81" t="s">
        <v>37</v>
      </c>
    </row>
    <row r="115" spans="1:9" ht="45" x14ac:dyDescent="0.25">
      <c r="A115" s="14" t="s">
        <v>124</v>
      </c>
      <c r="B115" s="70" t="s">
        <v>125</v>
      </c>
      <c r="C115" s="74"/>
      <c r="D115" s="74"/>
      <c r="E115" s="71"/>
      <c r="F115" s="71"/>
      <c r="G115" s="71"/>
      <c r="H115" s="71"/>
      <c r="I115" s="71"/>
    </row>
    <row r="116" spans="1:9" ht="30" x14ac:dyDescent="0.25">
      <c r="A116" s="15" t="s">
        <v>126</v>
      </c>
      <c r="B116" s="71" t="s">
        <v>125</v>
      </c>
      <c r="C116" s="74">
        <v>1</v>
      </c>
      <c r="D116" s="74" t="s">
        <v>41</v>
      </c>
      <c r="E116" s="77"/>
      <c r="F116" s="71" t="str">
        <f>IF(ISBLANK(E116),"", PRODUCT(C116,E116))</f>
        <v/>
      </c>
      <c r="G116" s="79"/>
      <c r="H116" s="71"/>
      <c r="I116" s="71"/>
    </row>
    <row r="117" spans="1:9" x14ac:dyDescent="0.25">
      <c r="A117" s="15" t="s">
        <v>127</v>
      </c>
      <c r="B117" s="71" t="s">
        <v>128</v>
      </c>
      <c r="C117" s="74"/>
      <c r="D117" s="74"/>
      <c r="E117" s="71"/>
      <c r="F117" s="71"/>
      <c r="G117" s="71"/>
      <c r="H117" s="79"/>
      <c r="I117" s="79"/>
    </row>
    <row r="118" spans="1:9" x14ac:dyDescent="0.25">
      <c r="A118" s="15" t="s">
        <v>129</v>
      </c>
      <c r="B118" s="71" t="s">
        <v>130</v>
      </c>
      <c r="C118" s="74"/>
      <c r="D118" s="74"/>
      <c r="E118" s="71"/>
      <c r="F118" s="71"/>
      <c r="G118" s="71"/>
      <c r="H118" s="79"/>
      <c r="I118" s="79"/>
    </row>
    <row r="119" spans="1:9" x14ac:dyDescent="0.25">
      <c r="A119" s="15" t="s">
        <v>131</v>
      </c>
      <c r="B119" s="71" t="s">
        <v>132</v>
      </c>
      <c r="C119" s="74"/>
      <c r="D119" s="74"/>
      <c r="E119" s="71"/>
      <c r="F119" s="71"/>
      <c r="G119" s="71"/>
      <c r="H119" s="79"/>
      <c r="I119" s="79"/>
    </row>
    <row r="120" spans="1:9" x14ac:dyDescent="0.25">
      <c r="A120" s="15" t="s">
        <v>133</v>
      </c>
      <c r="B120" s="71" t="s">
        <v>134</v>
      </c>
      <c r="C120" s="74"/>
      <c r="D120" s="74"/>
      <c r="E120" s="71"/>
      <c r="F120" s="71"/>
      <c r="G120" s="71"/>
      <c r="H120" s="79"/>
      <c r="I120" s="79"/>
    </row>
    <row r="121" spans="1:9" ht="30" x14ac:dyDescent="0.25">
      <c r="A121" s="15" t="s">
        <v>135</v>
      </c>
      <c r="B121" s="71" t="s">
        <v>136</v>
      </c>
      <c r="C121" s="74"/>
      <c r="D121" s="74"/>
      <c r="E121" s="71"/>
      <c r="F121" s="71"/>
      <c r="G121" s="71"/>
      <c r="H121" s="79"/>
      <c r="I121" s="79"/>
    </row>
    <row r="122" spans="1:9" x14ac:dyDescent="0.25">
      <c r="A122" s="15" t="s">
        <v>137</v>
      </c>
      <c r="B122" s="71" t="s">
        <v>138</v>
      </c>
      <c r="C122" s="74"/>
      <c r="D122" s="74"/>
      <c r="E122" s="71"/>
      <c r="F122" s="71"/>
      <c r="G122" s="71"/>
      <c r="H122" s="79"/>
      <c r="I122" s="79"/>
    </row>
    <row r="123" spans="1:9" x14ac:dyDescent="0.25">
      <c r="A123" s="15" t="s">
        <v>139</v>
      </c>
      <c r="B123" s="71" t="s">
        <v>57</v>
      </c>
      <c r="C123" s="74"/>
      <c r="D123" s="74"/>
      <c r="E123" s="71"/>
      <c r="F123" s="71"/>
      <c r="G123" s="71"/>
      <c r="H123" s="79"/>
      <c r="I123" s="79"/>
    </row>
    <row r="124" spans="1:9" x14ac:dyDescent="0.25">
      <c r="A124" s="15" t="s">
        <v>140</v>
      </c>
      <c r="B124" s="71" t="s">
        <v>141</v>
      </c>
      <c r="C124" s="74"/>
      <c r="D124" s="74"/>
      <c r="E124" s="71"/>
      <c r="F124" s="71"/>
      <c r="G124" s="71"/>
      <c r="H124" s="79"/>
      <c r="I124" s="79"/>
    </row>
    <row r="125" spans="1:9" x14ac:dyDescent="0.25">
      <c r="A125" s="15" t="s">
        <v>142</v>
      </c>
      <c r="B125" s="71" t="s">
        <v>143</v>
      </c>
      <c r="C125" s="74"/>
      <c r="D125" s="74"/>
      <c r="E125" s="71"/>
      <c r="F125" s="71"/>
      <c r="G125" s="71"/>
      <c r="H125" s="79"/>
      <c r="I125" s="79"/>
    </row>
    <row r="126" spans="1:9" ht="30" x14ac:dyDescent="0.25">
      <c r="E126" s="70" t="s">
        <v>58</v>
      </c>
      <c r="F126" s="70" t="str">
        <f>IF((COUNT(C116:C125)&lt;&gt;COUNT(F116:F125)),"", ROUND(SUM(F116:F125),2))</f>
        <v/>
      </c>
      <c r="G126" s="78" t="str">
        <f>IF((COUNT(C116:C125)&lt;&gt;COUNT(F116:F125)),"Neužpildytos visų objektų kainos", "")</f>
        <v>Neužpildytos visų objektų kainos</v>
      </c>
    </row>
    <row r="127" spans="1:9" ht="30" x14ac:dyDescent="0.25">
      <c r="C127" s="73" t="s">
        <v>59</v>
      </c>
      <c r="D127" s="76"/>
      <c r="E127" s="70" t="s">
        <v>60</v>
      </c>
      <c r="F127" s="70" t="str">
        <f>IF(OR(F126="",D127=""),"", ROUND(PRODUCT(D127,F126)/100,2))</f>
        <v/>
      </c>
      <c r="G127" s="78" t="str">
        <f>IF(D127="", "Nurodykite taikomą PVM dydį", "")</f>
        <v>Nurodykite taikomą PVM dydį</v>
      </c>
    </row>
    <row r="128" spans="1:9" x14ac:dyDescent="0.25">
      <c r="E128" s="70" t="s">
        <v>61</v>
      </c>
      <c r="F128" s="70">
        <f>IF(ISBLANK(F127), "", ROUND(SUM(F126:F127),2))</f>
        <v>0</v>
      </c>
    </row>
  </sheetData>
  <sheetProtection algorithmName="SHA-512" hashValue="veJa6DXG9SENprJi0lM3sVk0TVBLi+TnGghUcNDCKWl0xB5UqcNJbg30yDOmy/Nr4s7WoeQwPEyIb/ey7HhrOA==" saltValue="FOJYWDsfYhz/M3oPCHZ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144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145</v>
      </c>
      <c r="B5" s="40"/>
      <c r="C5" s="38" t="s">
        <v>146</v>
      </c>
      <c r="D5" s="39"/>
      <c r="E5" s="40"/>
      <c r="F5" s="38" t="s">
        <v>147</v>
      </c>
      <c r="G5" s="39"/>
      <c r="H5" s="40"/>
      <c r="I5" s="38" t="s">
        <v>148</v>
      </c>
      <c r="J5" s="40"/>
      <c r="K5" s="8" t="s">
        <v>149</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150</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30</v>
      </c>
      <c r="B19" s="40"/>
      <c r="C19" s="38" t="s">
        <v>146</v>
      </c>
      <c r="D19" s="39"/>
      <c r="E19" s="40"/>
      <c r="F19" s="38" t="s">
        <v>151</v>
      </c>
      <c r="G19" s="39"/>
      <c r="H19" s="40"/>
      <c r="I19" s="59" t="s">
        <v>148</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152</v>
      </c>
      <c r="B33" s="26"/>
      <c r="C33" s="26"/>
      <c r="D33" s="26"/>
      <c r="E33" s="26"/>
      <c r="F33" s="26"/>
      <c r="G33" s="26"/>
      <c r="H33" s="26"/>
      <c r="I33" s="26"/>
      <c r="J33" s="26"/>
    </row>
    <row r="34" spans="1:10" ht="15.95" customHeight="1" thickBot="1" x14ac:dyDescent="0.3"/>
    <row r="35" spans="1:10" ht="15.95" customHeight="1" x14ac:dyDescent="0.25">
      <c r="A35" s="7" t="s">
        <v>29</v>
      </c>
      <c r="B35" s="55" t="s">
        <v>153</v>
      </c>
      <c r="C35" s="39"/>
      <c r="D35" s="39"/>
      <c r="E35" s="39"/>
      <c r="F35" s="39"/>
      <c r="G35" s="40"/>
      <c r="H35" s="56" t="s">
        <v>154</v>
      </c>
      <c r="I35" s="39"/>
      <c r="J35" s="57"/>
    </row>
    <row r="36" spans="1:10" ht="48" customHeight="1" x14ac:dyDescent="0.25">
      <c r="A36" s="18" t="s">
        <v>155</v>
      </c>
      <c r="B36" s="47" t="s">
        <v>156</v>
      </c>
      <c r="C36" s="42"/>
      <c r="D36" s="42"/>
      <c r="E36" s="42"/>
      <c r="F36" s="42"/>
      <c r="G36" s="25"/>
      <c r="H36" s="50"/>
      <c r="I36" s="42"/>
      <c r="J36" s="44"/>
    </row>
    <row r="37" spans="1:10" ht="48" customHeight="1" x14ac:dyDescent="0.25">
      <c r="A37" s="18" t="s">
        <v>157</v>
      </c>
      <c r="B37" s="47" t="s">
        <v>158</v>
      </c>
      <c r="C37" s="42"/>
      <c r="D37" s="42"/>
      <c r="E37" s="42"/>
      <c r="F37" s="42"/>
      <c r="G37" s="25"/>
      <c r="H37" s="50"/>
      <c r="I37" s="42"/>
      <c r="J37" s="44"/>
    </row>
    <row r="38" spans="1:10" ht="48" customHeight="1" x14ac:dyDescent="0.25">
      <c r="A38" s="18" t="s">
        <v>159</v>
      </c>
      <c r="B38" s="47" t="s">
        <v>160</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161</v>
      </c>
      <c r="B48" s="26"/>
      <c r="C48" s="26"/>
      <c r="D48" s="26"/>
      <c r="E48" s="26"/>
      <c r="F48" s="26"/>
      <c r="G48" s="26"/>
      <c r="H48" s="26"/>
      <c r="I48" s="26"/>
      <c r="J48" s="26"/>
    </row>
    <row r="51" spans="1:10" x14ac:dyDescent="0.25">
      <c r="A51" s="46" t="s">
        <v>162</v>
      </c>
      <c r="B51" s="26"/>
      <c r="C51" s="26"/>
      <c r="D51" s="26"/>
      <c r="E51" s="52"/>
      <c r="F51" s="26"/>
      <c r="G51" s="26"/>
      <c r="H51" s="26"/>
      <c r="I51" s="26"/>
      <c r="J51" s="26"/>
    </row>
    <row r="53" spans="1:10" x14ac:dyDescent="0.25">
      <c r="A53" s="46" t="s">
        <v>163</v>
      </c>
      <c r="B53" s="26"/>
      <c r="C53" s="26"/>
      <c r="D53" s="26"/>
      <c r="E53" s="52"/>
      <c r="F53" s="26"/>
      <c r="G53" s="26"/>
      <c r="H53" s="26"/>
      <c r="I53" s="26"/>
      <c r="J53" s="26"/>
    </row>
    <row r="100" spans="1:1" ht="15.75" x14ac:dyDescent="0.25">
      <c r="A100" t="s">
        <v>164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2025-03-20T08:20:32Z</dcterms:modified>
</cp:coreProperties>
</file>