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rj7146sa\Desktop\Duomenys\DATA\Documents\2025-03-21 RK Vienkartinės MPP_Martiševskis\"/>
    </mc:Choice>
  </mc:AlternateContent>
  <xr:revisionPtr revIDLastSave="0" documentId="13_ncr:1_{FD4C0ADA-30D7-4C98-9279-E69E90FC9139}" xr6:coauthVersionLast="36" xr6:coauthVersionMax="36" xr10:uidLastSave="{00000000-0000-0000-0000-000000000000}"/>
  <bookViews>
    <workbookView xWindow="0" yWindow="0" windowWidth="28800" windowHeight="10725" xr2:uid="{F6FE8A58-9154-492A-92D1-507374851E0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I158" i="1" l="1"/>
  <c r="J158" i="1"/>
  <c r="K158" i="1" s="1"/>
  <c r="I157" i="1"/>
  <c r="J157" i="1"/>
  <c r="K157" i="1" s="1"/>
  <c r="I156" i="1"/>
  <c r="J156" i="1"/>
  <c r="K156" i="1" s="1"/>
  <c r="I155" i="1"/>
  <c r="J155" i="1"/>
  <c r="K155" i="1" s="1"/>
  <c r="I153" i="1"/>
  <c r="J153" i="1"/>
  <c r="K153" i="1" s="1"/>
  <c r="I152" i="1"/>
  <c r="J152" i="1"/>
  <c r="K152" i="1" s="1"/>
  <c r="I151" i="1"/>
  <c r="J151" i="1"/>
  <c r="K151" i="1" s="1"/>
  <c r="I150" i="1"/>
  <c r="J150" i="1"/>
  <c r="K150" i="1" s="1"/>
  <c r="I149" i="1"/>
  <c r="J149" i="1"/>
  <c r="K149" i="1" s="1"/>
  <c r="I147" i="1"/>
  <c r="J147" i="1"/>
  <c r="K147" i="1" s="1"/>
  <c r="I146" i="1"/>
  <c r="J146" i="1"/>
  <c r="K146" i="1" s="1"/>
  <c r="I145" i="1"/>
  <c r="J145" i="1"/>
  <c r="K145" i="1" s="1"/>
  <c r="I144" i="1"/>
  <c r="J144" i="1"/>
  <c r="K144" i="1" s="1"/>
  <c r="I143" i="1"/>
  <c r="J143" i="1"/>
  <c r="K143" i="1" s="1"/>
  <c r="I142" i="1"/>
  <c r="J142" i="1"/>
  <c r="K142" i="1" s="1"/>
  <c r="I141" i="1"/>
  <c r="J141" i="1"/>
  <c r="K141" i="1" s="1"/>
  <c r="I139" i="1"/>
  <c r="J139" i="1"/>
  <c r="K139" i="1" s="1"/>
  <c r="I138" i="1"/>
  <c r="J138" i="1"/>
  <c r="K138" i="1" s="1"/>
  <c r="I137" i="1"/>
  <c r="J137" i="1"/>
  <c r="K137" i="1" s="1"/>
  <c r="I134" i="1"/>
  <c r="J134" i="1"/>
  <c r="K134" i="1" s="1"/>
  <c r="I133" i="1"/>
  <c r="J133" i="1"/>
  <c r="K133" i="1" s="1"/>
  <c r="I130" i="1"/>
  <c r="J130" i="1"/>
  <c r="K130" i="1" s="1"/>
  <c r="I129" i="1"/>
  <c r="J129" i="1"/>
  <c r="K129" i="1" s="1"/>
  <c r="I128" i="1"/>
  <c r="J128" i="1"/>
  <c r="K128" i="1" s="1"/>
  <c r="I127" i="1"/>
  <c r="J127" i="1"/>
  <c r="K127" i="1" s="1"/>
  <c r="I126" i="1"/>
  <c r="J126" i="1"/>
  <c r="K126" i="1" s="1"/>
  <c r="I125" i="1"/>
  <c r="J125" i="1"/>
  <c r="K125" i="1" s="1"/>
  <c r="I124" i="1"/>
  <c r="J124" i="1"/>
  <c r="K124" i="1" s="1"/>
  <c r="I122" i="1"/>
  <c r="J122" i="1"/>
  <c r="K122" i="1" s="1"/>
  <c r="I121" i="1"/>
  <c r="J121" i="1"/>
  <c r="K121" i="1" s="1"/>
  <c r="I115" i="1" l="1"/>
  <c r="J115" i="1"/>
  <c r="K115" i="1" s="1"/>
  <c r="I120" i="1"/>
  <c r="J120" i="1"/>
  <c r="K120" i="1" s="1"/>
  <c r="I119" i="1"/>
  <c r="J119" i="1"/>
  <c r="K119" i="1" s="1"/>
  <c r="I118" i="1"/>
  <c r="J118" i="1"/>
  <c r="K118" i="1" s="1"/>
  <c r="I117" i="1"/>
  <c r="J117" i="1"/>
  <c r="K117" i="1" s="1"/>
  <c r="I116" i="1"/>
  <c r="J116" i="1"/>
  <c r="K116" i="1" s="1"/>
  <c r="I114" i="1"/>
  <c r="J114" i="1"/>
  <c r="K114" i="1" s="1"/>
  <c r="I113" i="1"/>
  <c r="J113" i="1"/>
  <c r="K113" i="1" s="1"/>
  <c r="I112" i="1"/>
  <c r="J112" i="1"/>
  <c r="K112" i="1" s="1"/>
  <c r="I111" i="1"/>
  <c r="J111" i="1"/>
  <c r="K111" i="1" s="1"/>
  <c r="I110" i="1"/>
  <c r="J110" i="1"/>
  <c r="K110" i="1" s="1"/>
  <c r="I109" i="1"/>
  <c r="J109" i="1"/>
  <c r="K109" i="1" s="1"/>
  <c r="I108" i="1"/>
  <c r="J108" i="1"/>
  <c r="K108" i="1" s="1"/>
  <c r="I107" i="1" l="1"/>
  <c r="J107" i="1"/>
  <c r="K107" i="1" s="1"/>
  <c r="I106" i="1"/>
  <c r="J106" i="1"/>
  <c r="K106" i="1" s="1"/>
  <c r="I105" i="1"/>
  <c r="J105" i="1"/>
  <c r="K105" i="1" s="1"/>
  <c r="J104" i="1"/>
  <c r="K104" i="1" s="1"/>
  <c r="I104" i="1"/>
  <c r="J102" i="1"/>
  <c r="K102" i="1" s="1"/>
  <c r="I102" i="1"/>
  <c r="J101" i="1"/>
  <c r="K101" i="1" s="1"/>
  <c r="I101" i="1"/>
  <c r="J100" i="1"/>
  <c r="K100" i="1" s="1"/>
  <c r="I100" i="1"/>
  <c r="J98" i="1"/>
  <c r="K98" i="1" s="1"/>
  <c r="I98" i="1"/>
  <c r="J96" i="1"/>
  <c r="K96" i="1" s="1"/>
  <c r="I96" i="1"/>
  <c r="J95" i="1"/>
  <c r="K95" i="1" s="1"/>
  <c r="I95" i="1"/>
  <c r="J94" i="1"/>
  <c r="K94" i="1" s="1"/>
  <c r="I94" i="1"/>
  <c r="J92" i="1"/>
  <c r="K92" i="1" s="1"/>
  <c r="I92" i="1"/>
  <c r="J91" i="1"/>
  <c r="K91" i="1" s="1"/>
  <c r="I91" i="1"/>
  <c r="J89" i="1"/>
  <c r="I89" i="1"/>
  <c r="K89" i="1" s="1"/>
  <c r="J88" i="1"/>
  <c r="I88" i="1"/>
  <c r="K88" i="1" s="1"/>
  <c r="J87" i="1"/>
  <c r="I87" i="1"/>
  <c r="K87" i="1" s="1"/>
  <c r="J86" i="1"/>
  <c r="I86" i="1"/>
  <c r="K86" i="1" s="1"/>
  <c r="J83" i="1"/>
  <c r="I83" i="1"/>
  <c r="K83" i="1" s="1"/>
  <c r="J82" i="1"/>
  <c r="I82" i="1"/>
  <c r="K82" i="1" s="1"/>
  <c r="J81" i="1"/>
  <c r="I81" i="1"/>
  <c r="K81" i="1" s="1"/>
  <c r="J80" i="1"/>
  <c r="I80" i="1"/>
  <c r="K80" i="1" s="1"/>
  <c r="J78" i="1"/>
  <c r="I78" i="1"/>
  <c r="K78" i="1" s="1"/>
  <c r="J77" i="1"/>
  <c r="I77" i="1"/>
  <c r="K77" i="1" s="1"/>
  <c r="J76" i="1"/>
  <c r="I76" i="1"/>
  <c r="K76" i="1" s="1"/>
  <c r="J75" i="1"/>
  <c r="I75" i="1"/>
  <c r="K75" i="1" s="1"/>
  <c r="J74" i="1"/>
  <c r="I74" i="1"/>
  <c r="K74" i="1" s="1"/>
  <c r="J73" i="1"/>
  <c r="I73" i="1"/>
  <c r="K73" i="1" s="1"/>
  <c r="J72" i="1"/>
  <c r="I72" i="1"/>
  <c r="K72" i="1" s="1"/>
  <c r="J71" i="1"/>
  <c r="I71" i="1"/>
  <c r="K71" i="1" s="1"/>
  <c r="J70" i="1"/>
  <c r="I70" i="1"/>
  <c r="K70" i="1" s="1"/>
  <c r="J69" i="1"/>
  <c r="I69" i="1"/>
  <c r="K69" i="1" s="1"/>
  <c r="J68" i="1"/>
  <c r="I68" i="1"/>
  <c r="K68" i="1" s="1"/>
  <c r="J67" i="1"/>
  <c r="I67" i="1"/>
  <c r="K67" i="1" s="1"/>
  <c r="J66" i="1"/>
  <c r="I66" i="1"/>
  <c r="K66" i="1" s="1"/>
  <c r="J64" i="1"/>
  <c r="I64" i="1"/>
  <c r="K64" i="1" s="1"/>
  <c r="J63" i="1"/>
  <c r="I63" i="1"/>
  <c r="K63" i="1" s="1"/>
  <c r="J62" i="1"/>
  <c r="I62" i="1"/>
  <c r="K62" i="1" s="1"/>
  <c r="J61" i="1"/>
  <c r="I61" i="1"/>
  <c r="K61" i="1" s="1"/>
  <c r="J59" i="1"/>
  <c r="I59" i="1"/>
  <c r="K59" i="1" s="1"/>
  <c r="J57" i="1"/>
  <c r="I57" i="1"/>
  <c r="K57" i="1" s="1"/>
  <c r="J56" i="1"/>
  <c r="I56" i="1"/>
  <c r="K56" i="1" s="1"/>
  <c r="J55" i="1"/>
  <c r="I55" i="1"/>
  <c r="K55" i="1" s="1"/>
  <c r="J54" i="1"/>
  <c r="I54" i="1"/>
  <c r="K54" i="1" s="1"/>
  <c r="J53" i="1"/>
  <c r="I53" i="1"/>
  <c r="K53" i="1" s="1"/>
  <c r="J51" i="1"/>
  <c r="I51" i="1"/>
  <c r="K51" i="1" s="1"/>
  <c r="J50" i="1"/>
  <c r="I50" i="1"/>
  <c r="K50" i="1" s="1"/>
  <c r="J49" i="1"/>
  <c r="I49" i="1"/>
  <c r="K49" i="1" s="1"/>
  <c r="J48" i="1"/>
  <c r="I48" i="1"/>
  <c r="K48" i="1" s="1"/>
  <c r="J47" i="1"/>
  <c r="I47" i="1"/>
  <c r="K47" i="1" s="1"/>
  <c r="J46" i="1"/>
  <c r="I46" i="1"/>
  <c r="K46" i="1" s="1"/>
  <c r="J45" i="1"/>
  <c r="I45" i="1"/>
  <c r="K45" i="1" s="1"/>
  <c r="J44" i="1"/>
  <c r="I44" i="1"/>
  <c r="K44" i="1" s="1"/>
  <c r="J43" i="1"/>
  <c r="I43" i="1"/>
  <c r="K43" i="1" s="1"/>
  <c r="J42" i="1"/>
  <c r="I42" i="1"/>
  <c r="K42" i="1" s="1"/>
  <c r="J41" i="1"/>
  <c r="I41" i="1"/>
  <c r="K41" i="1" s="1"/>
  <c r="J40" i="1"/>
  <c r="I40" i="1"/>
  <c r="K40" i="1" s="1"/>
  <c r="J39" i="1"/>
  <c r="I39" i="1"/>
  <c r="K39" i="1" s="1"/>
  <c r="J38" i="1"/>
  <c r="I38" i="1"/>
  <c r="K38" i="1" s="1"/>
  <c r="J36" i="1"/>
  <c r="I36" i="1"/>
  <c r="K36" i="1" s="1"/>
  <c r="J35" i="1"/>
  <c r="I35" i="1"/>
  <c r="K35" i="1" s="1"/>
  <c r="J34" i="1"/>
  <c r="I34" i="1"/>
  <c r="K34" i="1" s="1"/>
  <c r="J33" i="1"/>
  <c r="I33" i="1"/>
  <c r="K33" i="1" s="1"/>
  <c r="J30" i="1"/>
  <c r="I30" i="1"/>
  <c r="K30" i="1" s="1"/>
  <c r="J29" i="1"/>
  <c r="I29" i="1"/>
  <c r="K29" i="1" s="1"/>
  <c r="J28" i="1"/>
  <c r="I28" i="1"/>
  <c r="K28" i="1" s="1"/>
  <c r="J27" i="1"/>
  <c r="I27" i="1"/>
  <c r="K27" i="1" s="1"/>
  <c r="J26" i="1"/>
  <c r="I26" i="1"/>
  <c r="K26" i="1" s="1"/>
  <c r="J25" i="1"/>
  <c r="I25" i="1"/>
  <c r="K25" i="1" s="1"/>
  <c r="J24" i="1"/>
  <c r="I24" i="1"/>
  <c r="K24" i="1" s="1"/>
  <c r="J23" i="1"/>
  <c r="I23" i="1"/>
  <c r="K23" i="1" s="1"/>
  <c r="J19" i="1"/>
  <c r="I19" i="1"/>
  <c r="K19" i="1" s="1"/>
  <c r="J18" i="1"/>
  <c r="I18" i="1"/>
  <c r="K18" i="1" s="1"/>
  <c r="J17" i="1"/>
  <c r="I17" i="1"/>
  <c r="K17" i="1" s="1"/>
  <c r="J15" i="1"/>
  <c r="I15" i="1"/>
  <c r="K15" i="1" s="1"/>
  <c r="J14" i="1"/>
  <c r="I14" i="1"/>
  <c r="K14" i="1" s="1"/>
  <c r="J13" i="1"/>
  <c r="I13" i="1"/>
  <c r="K13" i="1" s="1"/>
  <c r="J12" i="1"/>
  <c r="I12" i="1"/>
  <c r="K12" i="1" s="1"/>
  <c r="J11" i="1"/>
  <c r="K159" i="1" l="1"/>
  <c r="J159" i="1"/>
</calcChain>
</file>

<file path=xl/sharedStrings.xml><?xml version="1.0" encoding="utf-8"?>
<sst xmlns="http://schemas.openxmlformats.org/spreadsheetml/2006/main" count="445" uniqueCount="320">
  <si>
    <t>VšĮ VUL Santaros klinikos</t>
  </si>
  <si>
    <t xml:space="preserve">Vienkartinių medicinos pagalbos priemonių pirkimas </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</si>
  <si>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</si>
  <si>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</si>
  <si>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</si>
  <si>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</si>
  <si>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PO turi teisę reikalauti pateikti katalogų ir techninių aprašų originalus, o tiekėjui jų nepateikus – pasiūlymą atmesti.</t>
  </si>
  <si>
    <t>Pirkimo dalies Nr.</t>
  </si>
  <si>
    <t>Priemonės pavadinimas</t>
  </si>
  <si>
    <t>Charakteristikos, reikalavimai</t>
  </si>
  <si>
    <t>Mato vienetas</t>
  </si>
  <si>
    <t xml:space="preserve">  Preliminarus kiekis 36 mėn.</t>
  </si>
  <si>
    <t>Firminis priemonių pavadinimas, gamintojas, priemonės kodas gamintojo kataloge*</t>
  </si>
  <si>
    <t>Numatomas vieneto įkainis EUR be PVM</t>
  </si>
  <si>
    <t>PVM tarifas ٪</t>
  </si>
  <si>
    <t>Numatomas vieneto įkainis EUR su PVM</t>
  </si>
  <si>
    <t>Planuojama maksimali pirkimo suma Eur be PVM</t>
  </si>
  <si>
    <t>Planuojama maksimali pirkimo suma Eur su PVM</t>
  </si>
  <si>
    <t>BVPŽ kodas</t>
  </si>
  <si>
    <t>Pastabos</t>
  </si>
  <si>
    <t>Vienkartinis elektrodas tonzilektomijos ir adenoidektomijos procedūroms atlikti</t>
  </si>
  <si>
    <t>1. Ilgas, lankstus kobliacijos ir koaguliacijos elektrodas su integruotais dviem kanalais fiziologinio tirpalo padavimui ir siurbimui, integruotu kabeliu.
2. Darbinė dalis su trimis lygiagrečiai išdėstytais aktyviais elektrodais, sukuria stabilų plazmos lauką ir pašalina audinį tonzilektomijos arba adenoidektomijos metu. 
3. Darbinio stiebo ilgis (lanksčios dalies) L137 mm, plotis - Ø 5,8 mm; siurbimo anga Ø 1,6 mm, distalinio galiuko x= 3.4 mm; y= 3.8 mm. 
4. Grįžtamasis elektrodo polius  integruotas ant elektrodo ašies, jo nereikia orientuoti kad jis liestųsi su audiniais. 
5. Nereikia pacientą įžeminančio elektrodo.
6. Elektrodas turi vidinį klasifikacijos kodą, kuris leidžia generatoriui automatiškai parinkti optimalius režimo galios nustatymus.
7. Tinkamas naudoti su ligoninėje turima Coblator II sistema.</t>
  </si>
  <si>
    <t xml:space="preserve">vnt. </t>
  </si>
  <si>
    <t>Vienkartinio naudojimo vamzdis su monopolinės rankenėlės laikikliu, jungiamas prie dūmų ištraukimo sistemos  SHE SHA filtro (tinkantis BOWA aparatui)</t>
  </si>
  <si>
    <t>Vienkartinio naudojimo vamzdis su monopolinės rankenėlės laikikliu, jungiamas prie dūmų ištraukimo sistemos  SHE SHA filtro  ( tinkantis BOWA aparatui )</t>
  </si>
  <si>
    <t>vnt.</t>
  </si>
  <si>
    <t>Neutralūs elektrodai Blayco 2700</t>
  </si>
  <si>
    <t>Blayco 2700, tinkančius pacientams iki 5 kg., reikalingų neišnešiotiems pacientams ir vaikams iki 5 kg. Bendras plotas 63 cm2, naudingas plotas 29 cm2. </t>
  </si>
  <si>
    <t>Neutralūs elektrodai Blayco 2600</t>
  </si>
  <si>
    <t>Blayco 2600, tinkančius pacientams nuo 5 - 15 kg.,  Bendras plotas 129 cm2, naudingas plotas 73 cm2. </t>
  </si>
  <si>
    <t>Neutralūs elektrodai Blayco 2900</t>
  </si>
  <si>
    <t>Blayco 2900, tinkantis pacientams virš 15 kg. Bendras plotas 165 cm2, naudingas plotas 108 cm2</t>
  </si>
  <si>
    <t>Skirtas įvairių žaizdų priežiūrai, sterilus, prisitaikantis prie kūno kontūro, permatomas poliuretano tinklelis iš vienos pusės padengtas minkšto silikono sluoksniu, pralaidus žaizdos eksudatui ir vaistinėms medžiagoms, gali būti karpomas pagal poreikį, nesukeliantis alerginių reakcijų ir neerzinantis odos, atrauminis tvarstis, kuris švelniai sukimba su sausa oda (sukibimo su plienu testas 0,8-1 N /25 mm, testo metodas: ASTM D3330/D3330M-04); gali būti paliktas žaizdoje iki 14 dienų; leidžia apžiūrėti žaizdą nenuėmus tvarsčio, keičiamas tik antrinis tvarstis; silikonu padengtas visas paviršius, keičiant tvarstį nepalieka likučių žaizdoje; tvarsčio kraštai nesivynioja, o nuėmimo metu išlieka vientisas; savo sudėtyje neturi latekso. Supakuota po 1 vnt., atitinka standartų EN 1041,EN ISO 9001,EN ISO 13485, MDR reikalavimus, ant pakuotės turi būti nurodytas lietuviškas produkto pavadinimas, CE ženklas, BAR kodas ir produkto galiojimo data.</t>
  </si>
  <si>
    <t>Priemonės žaizdų drenavimui</t>
  </si>
  <si>
    <t>7.1</t>
  </si>
  <si>
    <t>Silikoninės medžiagos drenas, žaizdų drenavimui:</t>
  </si>
  <si>
    <t>7.2</t>
  </si>
  <si>
    <t xml:space="preserve"> CH 7</t>
  </si>
  <si>
    <t xml:space="preserve">Vienkartinis, sterilus. Jackson – Pratt tipo apvalūs silikoniniai žaizdų drenai. Su rentgenokontrastine juostele per visą ilgį bei atraumatinėmis akutėmis distaliniame gale.  Ne mažiau 100 cm ilgio. Fenestracijos ilgis ne mažiau nei 20 cm. Turi turėti gylio žymą. Žyma 5 cm atstumu nuo drenavimo dalies. Galimybė prijungti rezervuarą skysčiams. </t>
  </si>
  <si>
    <t>vnt</t>
  </si>
  <si>
    <t>7.3</t>
  </si>
  <si>
    <t>CH10</t>
  </si>
  <si>
    <t>7.4</t>
  </si>
  <si>
    <t>CH15</t>
  </si>
  <si>
    <t>7.5</t>
  </si>
  <si>
    <t>CH19</t>
  </si>
  <si>
    <t>7.6</t>
  </si>
  <si>
    <t>Silikoninis žemo slėgio indas Jackson-Pratt tipo drenų prijungimui  100 ml</t>
  </si>
  <si>
    <t>Silikoninė, sterili pūslė su skysčio lygio atžymomis, skysčio nepraleidžiančiu vožtuvu ir adapteriu  silikoniniams Jackson-Pratt tipo drenams (ne mažiau 2-jų drenų prijungimui 200 ir 400 ml talpoms). Sistema turi palaikyti pastovų siurbimo slėgį (~40mm H2O)</t>
  </si>
  <si>
    <t>7.7</t>
  </si>
  <si>
    <t>Silikoninis žemo slėgio indas Jackson-Pratt tipo drenų prijungimui (ne mažiau 2-jų drenų) 200 ml</t>
  </si>
  <si>
    <t>7.8</t>
  </si>
  <si>
    <t>Silikoninis žemo slėgio indas Jackson-Pratt tipo drenų prijungimui (ne mažiau 2-jų drenų) 400 ml</t>
  </si>
  <si>
    <t>7.9</t>
  </si>
  <si>
    <t>Silikonis drenas žaizdų drenavimui, plokščias</t>
  </si>
  <si>
    <t>Vienkartinis, sterilus. Plokščias, pagamintas iš silikono, "Jackson-Pratt" tipo. Plokščios vamzdelio dalies vidinės pusės dalis grublėta. Su rentgeno kontrastine juostelė per visą ilgį, bei atraumatinėmis akutėmis distaliniame gale, 100 ± 5 cm ilgio. Fenestracijos ilgis ne mažiau nei 20 cm. Žyma 5 cm atstumu nuo drenavimo dalies.Galimybė prijungti rezervuarą skysčiams. Užsakant galimybė rinktis iš dydžių:4x10 mm; ( ± 0,5 mm).</t>
  </si>
  <si>
    <t>Kvadrato formos retraktoriaus rinkinys</t>
  </si>
  <si>
    <t>Reguliuojamo pločio retraktoriaus rinkinys</t>
  </si>
  <si>
    <t>Kabliukai</t>
  </si>
  <si>
    <t xml:space="preserve">Buki, 5mm diametro kabliukai su elastinga "juostele" tvrtinami prie retraktoriays rėmo. Individualiai įpakuoti. Sterilūs. 50vnt. Įpakavime. </t>
  </si>
  <si>
    <t xml:space="preserve">Pusiau buki, 5mm diametro kabliukai su elastinga "juostele" tvrtinami prie retraktoriays rėmo. Individualiai įpakuoti. Sterilūs. 50vnt. Įpakavime. </t>
  </si>
  <si>
    <t>Chirurginiai klijai</t>
  </si>
  <si>
    <t>Sintetiniai, besirezorbuojantys. Sudedamoji medžiaga -  2-octyl cianokrilatas ir butilo laktoilo cianocilatas (BLCA) arba lygiavertė. Sterilūs, vienkartiniai. Ampulėje  0,5 ± 0,1 ml klijų.</t>
  </si>
  <si>
    <t>Nesirezorbuojanti laparoskopinė kilpa su laparoskopiniu įvedikliu</t>
  </si>
  <si>
    <t>Nesirezorbuojanti laparoskopinė kilpa su laparoskopiniu įvedikliu. Nesirezorbuojantis polifilamentinis sintetinis poliesterio siūlas su ligatūrine kilpa ir įvedimo sistema. Tinkamas endoskopinėms operacijoms. Cheminė sudėtis: polietileno tereftalatas, dengtas silikonu, siūlo storis 2-0, ilgis 52 cm.</t>
  </si>
  <si>
    <t>Kaulo užpildas iš bioaktyvių stiklo granulių  5 ml</t>
  </si>
  <si>
    <t xml:space="preserve">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t>
  </si>
  <si>
    <t>Kaulo užpildas iš bioaktyvių stiklo granulių 10 ml</t>
  </si>
  <si>
    <t>Kateteris iš termoplastinio PVC, su rentgenokontrastine linija,  1 galinė ir 2-3 šoninės akutės, kateterio galas,  besifiksuojantis prie trokaro-specialios formos. 34-35 cm ilgio. Metalinis stiletas aštriu galu. Kateteris graduotas centimetrais, pradedant nuo paskutinės lateralinės akutės, ne rečiau kaip kas 2 cm.</t>
  </si>
  <si>
    <t>Hemostatinė kempinė 70 x 50 x10 mm</t>
  </si>
  <si>
    <t>Absorbuojanti sterili želatinos kempinėlė, turinti hemostazinį poveikį, pasireiškiantį dėl vienalytės korytos želatininės kempinės struktūros, kurios dėka prie kempinės prilimpa trombocitai, sąlygojamas jų irimas ir trombokinazės išsiskyrimas. Išmatavimų nuokrypiai ± 10 x 3 x 1 mm.</t>
  </si>
  <si>
    <t>Tamponas veido ertmių 2 cm x 5 m</t>
  </si>
  <si>
    <t>Marlinis, sterilus, kraštai austiniai. Tamponas veido ertmių 2 cm x 5 m marlinis, sterilus, kraštai austiniai. Galimas ilgio nuokrypis ± 20 cm, galimas pločio nuokrypis ± 2 mm.</t>
  </si>
  <si>
    <t>Maišelis laparoskopinėms operacijoms 100ml</t>
  </si>
  <si>
    <t>Maišelis sterilus. Talpa 100-120ml. Ilgis 120-130mm. Pilnai atidarymo diametras ne mažiau 60 mm. Procedūros metu galima lengvai atidaryti ir uždaryti tiek kartų, kiek reikia. Be latekso, su dviguba sienele, be metalinių dalių, su pozicionavimo markeriu. Turi tikti 10 mm troakarui.</t>
  </si>
  <si>
    <t>Šluostukai diatermijos aparatui</t>
  </si>
  <si>
    <t>Sterilūs šluostukai diatermijos aparatui, 5,0-5,5 x 5,0-5,5 cm</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</si>
  <si>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Flakone yra 0.36ml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 Tiekėjo atstovas turi būti išklausęs gamintojo mokymus, turi tai įrodančius dokumentus ir gali suteikti konsultacijas medicinos personalui visą sutarties galiojimo laikotarpį</t>
  </si>
  <si>
    <t>Indelis šlapimui 150ml</t>
  </si>
  <si>
    <t>Vienkartinis, sterilus indelis 145-155ml. talpos, su užsukamu dangteliu</t>
  </si>
  <si>
    <t xml:space="preserve">Odos pakaitalas dviejų sluoksnių (Integra Dermal Regeneration Template tipo) </t>
  </si>
  <si>
    <t>5 x 5 cm</t>
  </si>
  <si>
    <t>Poringa 3D matrica,  susidedanti iš besikryžiuojančių gyvulinės kilmės kolageno (1 tipas) ir GAG. Porų dydis - 120 µm. Antra pusė pagaminta iš silikono - polisiloksanas, kuris reguliuoja drėgmės apytaką žaizdoje. Sterilus. Nepirogeniškas.</t>
  </si>
  <si>
    <t>10 x 12,5 cm</t>
  </si>
  <si>
    <t>10 x 25 cm</t>
  </si>
  <si>
    <t>20 x 25 cm</t>
  </si>
  <si>
    <t>Silikoninis vamzdelis su dviem metaliniais zondais ašarų takų intubacijai</t>
  </si>
  <si>
    <t>Adata spinalinė 20G</t>
  </si>
  <si>
    <t>Adata spinalinė 22G</t>
  </si>
  <si>
    <t xml:space="preserve">Rankenėlė su aktyviu elektrodu </t>
  </si>
  <si>
    <t>Sterili rankenėlė su aktyviu elektrodu, 2 mygtukais (deginimui, pjovimui), ne trumpesniu kaip 3 m laidu, trišakiu pajungimu, tinkanti Bowa aparatams.</t>
  </si>
  <si>
    <t>Jungtis drenažo maišui be prailginimo</t>
  </si>
  <si>
    <t>Vienkartinė, sterili; Male tipo jungtis/piltuvėlis, dydis 15 CH, lankstus; Tinkama prijungti pleuros drenus naujagimiams ir "Heimlich" tipo vožtuvus.</t>
  </si>
  <si>
    <t>Daugiafunkcinis drenavimo kateteris su fiksacija 6Fr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</si>
  <si>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6Fr kateteris -adatos dydis 19G (1,0mm), ilgis 20 cm; 25cm; tinkantis pravedėjas 0,35 (0.89mm).</t>
  </si>
  <si>
    <t>Daugiafunkcinis drenavimo kateteris su fiksacija 8Fr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</si>
  <si>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8Fr kateteris - adatos dydis17G (1,4mm), ilgis 20 cm; 25cm; 30cm; tinkantis pravedėjas 0,38 (0.97mm).</t>
  </si>
  <si>
    <t>Daugiafunkcinis drenavimo kateteris su fiksacija 10Fr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</si>
  <si>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10Fr kateteris - adatos dydis17G (1,4mm), ilgis 20 cm; 25cm; 30cm; tinkantis pravedėjas 0,38 (0.97mm).</t>
  </si>
  <si>
    <t>Daugiafunkcinis drenavimo kateteris su fiksacija 12Fr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</si>
  <si>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12Fr kateteris - adatos dydis 17G (1,4mm), ilgis 20 cm; 25cm, tinkantis pravedėjas 0,38 (0.97mm).</t>
  </si>
  <si>
    <t>Daugiafunkcinis drenavimo kateteris su fiksacija 14Fr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</si>
  <si>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14Fr kateteris - adatos dydis14G (2,0mm), ilgis 20 cm; 25cm, tinkantis pravedėjas 0,38 (0.97mm).</t>
  </si>
  <si>
    <t>Daugiafunkcinis drenavimo kateteris su fiksacija 16Fr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</si>
  <si>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16Fr kateteris - adatos dydis14G (2,0mm), ilgis 25cm, tinkantis pravedėjas 0,38 (0.97mm).</t>
  </si>
  <si>
    <t xml:space="preserve">Laparoskopinė audinių šalinimo sistema Nr.1 </t>
  </si>
  <si>
    <t xml:space="preserve">Laparoskopinė audinių šalinimo sistema Nr.2 </t>
  </si>
  <si>
    <t>Ultragarsinės žnyplės</t>
  </si>
  <si>
    <t>Ultragarsinio/bipoliarinio aparato instrumentai, sterilus, vienkartiniai, tinkantys prie Ethicon EndoSurgery ultragarsinio aparato.</t>
  </si>
  <si>
    <t>Ultragarsinės koaguliuojančios žnyplės</t>
  </si>
  <si>
    <t>Ultragarsinės koaguliuojančios žnyplės; Koto diametras 5mm, ilgis 230mm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atvirai
chirurgijai. Instrumentas turi tikti gamintojo "Ethicon Endo-Surgery"
generatoriui GENI l.</t>
  </si>
  <si>
    <t>Ultragarsinės
koaguliuojančios
žnyplės iki 7 mm
kraujagyslių
koaguliacijai</t>
  </si>
  <si>
    <t>Ultragarsinės koaguliuojančios žnyplės; Koto diametras 5mm, ilgis 230
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atvirai chirurgijai. Instrumentas turi tikti
~gamintojo "Ethicon Endo-Surgeiy" generatoriui GEN 11.</t>
  </si>
  <si>
    <t>Laparoskopinės Laparoskopinės ultragarsinės koaguliuojančios žnyplės iki 5 mm kraujagyslių koaguliacijai.</t>
  </si>
  <si>
    <t>Laparoskopinės ultragarsinės koaguliuojančios žnyplės; Koto diametras 5mm, ilgis 360 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turi tikti gamintojo "Ethicon Endo-Surgery" generatoriui GEN 11.</t>
  </si>
  <si>
    <t>Laparoskopinės ultragarsinės koaguliuojančios žnyplės iki 7 mm</t>
  </si>
  <si>
    <t>Klipatoriai atviroms operacijoms</t>
  </si>
  <si>
    <t>Vienkartinis
kabučių
aplikatorius M
dydžio (23,8 cm
ilgio)</t>
  </si>
  <si>
    <t>Vienkartinis kabučiq aplikatorius M dydžio; Vienkartinis kabučių
aplikatorius atviroms operacijoms. Priekinė aparato dalis permatoma,
galima vizualinė kabučitĮ kontrolė. Titaninės kabutės. 20 vnt. instrumente.
Skaidri aparato dalis leidžia matyti, kiek kabučių yra likę. Kabutės žiotys
4,3 mm, uždaros kabutės ilgis 6,0 nun~~likatoi-iaus ilgis 23,8cm</t>
  </si>
  <si>
    <t>Vienkartinis
kabučių
aplikatorius S
dydžio</t>
  </si>
  <si>
    <t>Vienkartinis kabučių aplikatorius S dydžio; Vienkartinis kabučių
aplikatorius atviroms operacijoms. Priekinė aparato dalis permatoma,
galima vizualinė kabučių kontrolė. Titaninės kabutės. 20 vnt. instrumente.
Skaidri aparato dalis leidžia matyti, kiek kabučių yra likę. Kabutės žiotys
2, l mm, uždaros kabutės ilgis 3,8 mm. J\plikatoriaus ilgis 23,8cm</t>
  </si>
  <si>
    <t>Vienkartinis
kabučių
aplikatorius M
dydžio (29,2 cm
ilgio)</t>
  </si>
  <si>
    <t>Vienkartinis kabučiq aplikatorius M dydžio; Vienkartinis kabučiq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29,2cm</t>
  </si>
  <si>
    <t>Vienkartinis
kabučių
aplikatorius L
dydžio</t>
  </si>
  <si>
    <t>Vienkartinis kabučių aplikatorius L dydžio; Vienkartinis kabučių
aplikatorius atviroms operacijoms. Priekinė aparato dalis permatoma,
galima vizualinė kabučių kontrolė. Titaninės kabutės. 20 vnt. instrumente.
Skaidri aparato dalis leidžia matyti, kiek kabučių yra likę. Kabutės žiotys
6,3 mm uždaros kabutės ilgis 10,8 mm. Aplikatoriaus ilgis 33,7cm</t>
  </si>
  <si>
    <r>
      <rPr>
        <sz val="11"/>
        <color theme="1"/>
        <rFont val="Times New Roman"/>
        <family val="1"/>
      </rPr>
      <t>Bipolinės žnyplės, skirtos atviroms operacijoms. Ilgis 18 cm ± 0,2 cm, žiaunų ilgis 20,6 mm ± 0,2 mm, pjovimo ilgis 19,8 mm ± 0,2 mm; lenktos, padengtos danga, mažinančia audinių kibimą; su galimybe naudoti audinių nupjovimui be energijos aktyvacijos ir koaguliacijai be nupjovimo. Vienos aktyvacijos metu turi pilnai sulydyti kraujagysles, limfagysles ir audinių pluoštus ≤ 7 mm. Suderinamos su gamintojo „Covidien” elektrochirurginiu generatoriumi „Valleylab FT10“, aktyvuojamos pasirinktinai ranka arba kojiniu jungikliu (pedalu)</t>
    </r>
    <r>
      <rPr>
        <sz val="11"/>
        <color theme="1"/>
        <rFont val="Calibri"/>
        <family val="2"/>
        <charset val="186"/>
        <scheme val="minor"/>
      </rPr>
      <t>.</t>
    </r>
  </si>
  <si>
    <t>Biologinis implantas naujagimių pilvo sienos defektui uždengti</t>
  </si>
  <si>
    <t>Pagamintas iš kiaulės odos I tipo kolageno , išvalytas, sterilus, inertiškas, neimunogeniškas, paruoštas naudojimui. Saugi aliuminio pakuotė nepralaidi orui ir drėgmei.</t>
  </si>
  <si>
    <t>5 cm. x 10 cm. x 1 mm</t>
  </si>
  <si>
    <t>5 cm. x 10 cm. x 1,5 mm</t>
  </si>
  <si>
    <t>3 cm. x 3 cm. x 1,5 mm</t>
  </si>
  <si>
    <t>Silikoninis pilvo sienos defekto maišas Silo bag</t>
  </si>
  <si>
    <t>Silikoninis pilvo sienos defekto Silo maišas pakopiniam įgimto naujagimių pilvo sienos defekto uždarymui. Permatomas. Atviras galas sutvirtintas silikono elastomero vamzdeliu, kurio viduje yra nerūdijančio plieno spyruoklė. Distalinis galas sutvirtintas tinkleliu. Sudėtyje nėra latekso</t>
  </si>
  <si>
    <t>Atviro galo diametras 6 cm ( smailėjantis)</t>
  </si>
  <si>
    <t xml:space="preserve">Atviro galo diametras 7,5 cm </t>
  </si>
  <si>
    <t xml:space="preserve">Atviro galo diametras 10 cm </t>
  </si>
  <si>
    <t>Plastikinė plokštelė perforacijai</t>
  </si>
  <si>
    <t>Naudojama odos transplantato perforacijai, tinkanti Aesculap (Vokietija) perforatoriui. Perforacijų santykis 1:1,5.</t>
  </si>
  <si>
    <t>Ašmenys dermatomui</t>
  </si>
  <si>
    <t>Polimerinės laparoskopinės kabutės</t>
  </si>
  <si>
    <t>Polimerinės laparoskopinės  „Weck Hem-o-lok“ tipo ar lygiavertės kabutės. Nesirezorbuojančios, inertiškos, pralaidžios rentgeno spinduliams. Turi užsirakinimo/atsirakinimo mechanizmą. Su atraumatiniais vidiniais grioveliais, integruotais dantukais,  apsaugančiais nuo kabutės nuslydimo. Pateikiamos steriliai įpakuotos kasetėse po 6 vnt., kasetė su spalvine koduote, atitinkančia tinkamo aplikatoriaus spalvą. Ant pakuotės nurodytas sterilumo galiojimo laikas, bei atidarymo kryptis. Galimybė užsakant pasirinkti iš ne mažiau 3 dydžių: XL (tinka užspausti  7-16 mm storio audinius), L (tinka užspausti   5-13 mm storio audinius), ML (tinka užspausti  3-10  mm storio audinius). Kabutės turi tikti  gydymo įstaigoje turimiems  gamintojo  Teleflex "Hem-o-lok"  aplikatoriams, arba pateikti panaudai ne mažiau kaip  po 2 vnt. aplikatorių, tinkamų kiekvienam siūlomų kabučių dydžiui .</t>
  </si>
  <si>
    <t>Viso:</t>
  </si>
  <si>
    <t>Viso 7 p.d.:</t>
  </si>
  <si>
    <t xml:space="preserve"> Retraktorius</t>
  </si>
  <si>
    <t>10.1</t>
  </si>
  <si>
    <t>10.2</t>
  </si>
  <si>
    <t>10.3</t>
  </si>
  <si>
    <t>10.4</t>
  </si>
  <si>
    <t>Viso 10 p.d.:</t>
  </si>
  <si>
    <t>Viso 6 p.d.:</t>
  </si>
  <si>
    <t>6.1</t>
  </si>
  <si>
    <t>6.2</t>
  </si>
  <si>
    <t>6.3</t>
  </si>
  <si>
    <t>Adatos kaulų čiulpų biopsijai</t>
  </si>
  <si>
    <t>8G</t>
  </si>
  <si>
    <t>Adata kaulų trepanobiopsijai G 8; Ilgis 150 mm ± 2 mm; Sterili, vienkartinė, turinti pažymėtą obturatorių/zondą (įvestas į kaniulę, su įrėžta žyme nustatyti mėginio ilgiui), mėginio ištraukimo kaniulę su žnyplių formos galu;  “double diamond” (dvigubas rombas) tipo adatą irstiletą; ergonomišką "Twist-Lock" (sukamas fiksavimas) tipo rankeną, Luer-Lock jungtį (galimybė prijungti švirkštą); komplektuojama su 2 stabilizatoriais.</t>
  </si>
  <si>
    <t>11G</t>
  </si>
  <si>
    <t>Adata kaulų trepanobiopsijai G 11; Ilgis 150 mm ± 2 mm; Sterili, vienkartinė, pažymėtas obturatorius/zondas (įvestas į kaniulę, su įrėžta žyme nustatyti mėginio ilgiui), mėginio ištraukimo kaniulė su žnyplių formos galu; “double diamond” (dvigubas rombas) tipo adata ir stiletas; ergonomiška "Twist-Lock" (sukamas fiksavimas) tipo rankena, Luer-Lock jungtis (galimybė prijungti švirkštą); komplektuojama su 2 stabilizatoriais.</t>
  </si>
  <si>
    <t>13G</t>
  </si>
  <si>
    <t>Adata kaulų trepanobiopsijai G 13; Ilgis 100 mm ± 2 mm; Sterili, vienkartinė, pažymėtas obturatorius/zondas (įvestas į kaniulę, su įrėžta žyme nustatyti mėginio ilgiui), mėginio ištraukimo kaniulė su žnyplių formos galu; “double diamond” (dvigubas rombas) tipo adata ir stiletas; ergonomiška "Twist-Lock" (sukamas fiksavimas) tipo rankena, Luer-Lock jungtis (galimybė prijungti švirkštą); komplektuojama su 2 stabilizatoriais.</t>
  </si>
  <si>
    <t>16G</t>
  </si>
  <si>
    <t xml:space="preserve">Adata kaulų čiulpų biopsijai G 16; Sterili, vienkartinė; adatos ilgis be ilgio reguliatoriaus 70 mm ± 2 mm; adatos ilgis su ilgio reguliatoriumi 24 mm ± 2 mm; su dozuota dūrio jėga ir reguliuojamu adatos gyliu nuo 10 mm ± 2 mm; ergonomiška :Twist-Lock" (sukamas fiksavimas) tipo rankena; galimybė prijungti švirkštą su Luer-Lock jungtimi; komplektuojama su 2 stabilizatoriais. </t>
  </si>
  <si>
    <t>18G</t>
  </si>
  <si>
    <t>Adata kaulų čiulpų biopsijai G 18; Ilgis 36 mm ± 2 mm; Sterili, vienkartinė; turinti galimybę prijungti švirkštą su Luer-Lock jungtimi.</t>
  </si>
  <si>
    <t>Laparoskopinė audinių šalinimo sistema. Maišo tūris 800ml Įeigos išsiskleidimo diametras ne mažiau kaip 157 mm. Maišo ilgis 205 mm. Tinkamas naudoti su 10mm trokaru. Maišas nėra vientisai sujungtas su įvedimo rankena, atsiskiria nuo jos. Sterilus.</t>
  </si>
  <si>
    <t>Laparoskopinė audinių šalinimo sistema. Maišo tūris 400ml. Įeigos išsiskleidimo diametras ne mažiau kaip 125 mm. Maišo ilgis 200mm. Tinkamas naudoti su 10mm trokaru. Maišas nėra vientisai sujungtas su įvedimo rankena, atsiskiria nuo jos. Sterilus.</t>
  </si>
  <si>
    <t>Torokaliniai kateteriai su metaliniu stiletu CH08</t>
  </si>
  <si>
    <t>Torokaliniai kateteriai su metaliniu stiletu CH10</t>
  </si>
  <si>
    <t>Torokaliniai kateteriai su metaliniu stiletu CH12</t>
  </si>
  <si>
    <t>Torokaliniai kateteriai su metaliniu stiletu CH16</t>
  </si>
  <si>
    <t>Torokaliniai kateteriai su metaliniu stiletu CH20</t>
  </si>
  <si>
    <t>25.1</t>
  </si>
  <si>
    <t>25.2</t>
  </si>
  <si>
    <t>25.3</t>
  </si>
  <si>
    <t>25.4</t>
  </si>
  <si>
    <t>25.5</t>
  </si>
  <si>
    <t>Viso 25 p.d.:</t>
  </si>
  <si>
    <t>27.1</t>
  </si>
  <si>
    <t>27.2</t>
  </si>
  <si>
    <t>27.3</t>
  </si>
  <si>
    <t>27.4</t>
  </si>
  <si>
    <t>Viso 27 p.d.:</t>
  </si>
  <si>
    <t>41.1</t>
  </si>
  <si>
    <t>41.2</t>
  </si>
  <si>
    <t>41.3</t>
  </si>
  <si>
    <t>41.4</t>
  </si>
  <si>
    <t>Viso 41 p.d.:</t>
  </si>
  <si>
    <t>Laparoskopinės ultragarsinės koaguliuojančios žnyplės; Koto diametras 5mm, ilgis 360mm koaguliuojančios žnyplės. Pistoleto tipo rankena. Lenkta darbinė dalis. Aktyvuojama rankiniu būdu arba kojiniu pedalu. Trijų galingumų aktyvacija - minimumo, maksimumo ir pažangiosios hemostazės (žalias mygtukas). Instrumentas iki 7 mm krauiagyslių.</t>
  </si>
  <si>
    <t>42.1</t>
  </si>
  <si>
    <t>42.2</t>
  </si>
  <si>
    <t>42.3</t>
  </si>
  <si>
    <t>42.4</t>
  </si>
  <si>
    <t>Viso 42 p.d.:</t>
  </si>
  <si>
    <t>45.1</t>
  </si>
  <si>
    <t>45.2</t>
  </si>
  <si>
    <t>45.3</t>
  </si>
  <si>
    <t>Viso 45 p.d.:</t>
  </si>
  <si>
    <r>
      <t>Bipolinės žnyplės, skirtos laparoskopinėms operacijoms. Ilgis 37 cm ± 0,3 mm, stiebo diametras 5 mm, žiaunų ilgis 20,3 mm± 0,1mm, pjovimo ilgis 18,5 mm ± 0,1 mm. Žnyplių žiaunos lenktos, padengtos danga mažinančia apnašų susidarymą. Turi būti galimybė naudoti peilį audinių nupjovimui, be energijos aktyvacijos. Darbinė dalis rotuojama 350</t>
    </r>
    <r>
      <rPr>
        <sz val="11"/>
        <rFont val="Calibri"/>
        <family val="2"/>
        <charset val="186"/>
      </rPr>
      <t>°</t>
    </r>
    <r>
      <rPr>
        <sz val="11"/>
        <rFont val="Times New Roman"/>
        <family val="1"/>
      </rPr>
      <t>. Aktyvacija ranka arba kojiniu pedalu. Vienos aktyvacijos metu turi pilnai sulydyti kraujagysles, limfagysles ir audinių pluoštus ≤7 mm. Suderinamos su gamintojo „Covidien” elektrochirurginiu generatoriumi „Valleylab FT10“.</t>
    </r>
  </si>
  <si>
    <t>Politetrafluoretileninė plėvelė</t>
  </si>
  <si>
    <t>Minkštos medžiagos lopas, susidedantis iš inertiškos biomedžiagos, elastingo politetrafluoretileno (ePTFE ). Dydis nuo 2cm. x 5cm. iki 7cm. x 12cm., storis  nuo 0,5mm iki 1,5mm. Turi tureti mikroporas, kurios leidžia aplinkinio audinio įaugimą. Nesukelia erozijų, minimali atmetimo reakcijos rizika. Steriliame įpakavime.</t>
  </si>
  <si>
    <t>47.1</t>
  </si>
  <si>
    <t>47.2</t>
  </si>
  <si>
    <t>47.3</t>
  </si>
  <si>
    <t>Viso 47 p.d.:</t>
  </si>
  <si>
    <t>Naudojami odos transplantato paėmimui, tinkantys Zimmer elektriniam dermatomui.</t>
  </si>
  <si>
    <t>Chirurginis tinklelis</t>
  </si>
  <si>
    <t>Abipusis ePTFE tinklelis ventralinių išvaržų rekonstrukcijai. Vienoje pusėje yra porėtos struktūros, skirtos sumažinti visceralinį tvirtinimą prie protezo. Kitoje pusėje yra makroakytos struktūros, skirtos skatinti audinių augimą. Šios įaugimo pusės poros yra iki 500 mikronų, tai yra beveik lygus polipropileno tinkleliui. Nesirezorbuojantis, sterilus. Dydis 10cm. x 15cm. x 1mm.</t>
  </si>
  <si>
    <t>Bipolinės žnyplės skirtos laparoskopinėms operacijoms</t>
  </si>
  <si>
    <t>Bipolinės žnyplės atviroms operacijoms</t>
  </si>
  <si>
    <t>Minkštųjų audinių retraktoriaus sistema skirta bendrąjai chirurgijai, urologijai, ginekologijai. Pagamintas iš legvo polimero, be latekso. Turi būti galimybė pritvirtinti kabliukus, intraopercinį/ ius šviesolaidžius. 1. Siūlomos prekės turi būti žymimos CE ženklu (būtina pateikti CE sertifikato arba EB atitikties deklaracijos kopiją). 2. Siūloma prekė turi būti išbandyta Vaikų ligoninės chirurgijos klinikoje. 3. Kartu su prekėmis bus pateikta naudojimo ir serviso instrukcija lietuvių kalba.</t>
  </si>
  <si>
    <t>Retraktorius 14 ± 2cm. diametro, lakstomas, fiksuojamas bet kurioje pasirinktoje padėtyje vienos rankos pagalba, užlenkiant užrakto gnybtą. Retraktorius turi ne mažiau nei 16 simetriškai išdėstytų kabliukų fiksavimo įpjovų. Rinkinyje turi būti ne mažiau nei 8 vnt. 5mm diametro pusiau bukų kabliukų. Sterilus.</t>
  </si>
  <si>
    <t>Retraktorius reguliuojamo pločio, ne siauresnėse ribose nei 11cm.-15cm., fiksuojamas bet kurioje pasirinktoje padėtyje vienos rankos pagalba, užlenkiant užrakto gnybtą. Retraktorius turi ne mažiau nei 10 simetriškai išdėstytų kabliukų fiksavimo įpjovų. Rinkinyje turi būti ne mažiau nei 8 vnt. 5mm diametro pusiau bukų kabliukai. Sterilus.</t>
  </si>
  <si>
    <t>Sterilus kontaktinis tinklelis, pernešantis eksudatą į antrinį tvarstį, padengtas silikonu iš vienos pusės</t>
  </si>
  <si>
    <t>4,8-5,2cm. x 7,0-7,5cm.</t>
  </si>
  <si>
    <t>7,0-7,5cm. x 9,5-10,5cm.</t>
  </si>
  <si>
    <t>9,5-10,5cm. x 17,5-18,5cm.</t>
  </si>
  <si>
    <t>Rezervuaras parenterinio maitininimo tirpalams, 3000 ml</t>
  </si>
  <si>
    <t>Sterilus rezervuaras parenterinio maitinimo tirpalams su trišake tirpalų supylimo į rezervuarą linija, anga infuzijų sistemai ir papildoma injekcine anga. Tūris 3000 ml ± 10 ml</t>
  </si>
  <si>
    <t>Kateteris 4,5F 7,6mm Port tipo</t>
  </si>
  <si>
    <t>Seldinger įvedimo technika. Rinkinį sudaro: 1. Dviejų atšakų kateteris:  dydis 4,5Fr (20G, 20G) (išor.d.1,5mm); ilgis 12,5 cm; rentgenokontrastinis; permatomas; pagamintas iš PUR; antimikrobinis, antigrybelinis; impregnuotas antibiotikais Rifampicin ir Miconazole; tėkmės greitis 1 x 15 ml/min, 1 x 18 ml/min; pirminis užpildymo tūris 2 x 0,25 ml; centimetrinis žymėjimas kas 1cm nuo 5cm; su dviem integruotais prailginimo vamzdeliais (konektorių skirtingos spalvos) su spaustukais; 2. Adata-introdiuseris: ilgis 40 mm; dydis 21-22G. 3.Intraveninė kaniulė: dydis 22G. 4.“J“ tipo nitinolinis pravedėjas atsparus persilenkimams su lanksčiu galiuku:  ilgis 40 cm; diametras 0,46mm. 5. Prapletėjai 2vnt.: 40 ± 2mm, 60 ± 2mm . 6.Kitos papild. priemonės: skalpelis, 5ml švirkštas, fiksacijos sparneliai, kamštukai injekcijoms.</t>
  </si>
  <si>
    <t>Ilgalaikis CVK 7F dviejų spindžių su įvedimo sistema</t>
  </si>
  <si>
    <t>Dviejų spindžių silikoninis kateteris, rentgenokontrastinis, su poodine manžete, su minkštu atviru atraumatiniu galu: dydis -7 Fr (vid.diam. 1 mm – išor. diametras 2,35 mm); bendras ilgis 90 - 95 cm (naudojamas 55 - 60 cm); tėkmės greitis 1-os atš. ≥ 2ml/min, 2-os atš.15 ml/min; atlaikantis slėgį ≥ 3,5bar; išorinėje kateterio dalyje turi būti papildoma kateterio sekcija su įmontuota vieta užspaudimui ir spaustuku. 2 vnt. tuneliavimo adatų: – 1 plastikinė, 1 metalinė. Beadatinis kamštukas: uždara beadatinė sistema, antiokliuzinis, atsparus lipidams, chemoterapiniams ir kt. medikamentams, be metalinių, magnetinių komponentų. Desileto rinkinys: 1 adata-introdiuseris (diametras 1,06 x 1,26 mm, ilgis – 70 mm); 1 “J” formos pravedėjas (diametras – 0,97 mm, ilgis – 53 cm); 1 dilatatorius; desiletas su nuplėšiama kaniule (ilgis 14 cm, vid.diam. 2,8 mm – išor.diam.3,4 mm). 10ml švirkštas, 1 skalpelis (trumpu plastikiniu kotu).</t>
  </si>
  <si>
    <t>CVK rinkinys, dvikanalis: 18G/20G</t>
  </si>
  <si>
    <t>Vienkartinis, sterilus. Sudėtis: V tipo punkcinė adata 38-70 mm ilgio; styga-pravediklis J minkštu galu “Kink-proof’ tipo. Kateteris, pagamintas iš poliuretano, arba lygiavertės medžiagos,  8-20 cm ilgio, rentgenokontrastinis, minkštu galiuku, su ilgio atžymomis, fiksatoriumi ir atbulinės kraujo srovės vožtuvėliais. 5ml švirkštas, skalpelis, plėtiklis, kamštukai, kateterio fiksatorius klijuojamas prie odos.</t>
  </si>
  <si>
    <t>5 Fr vieno spindžio kateteris su sidabru ir įvedimo sistema</t>
  </si>
  <si>
    <t>Kateteris Broviac’o tipo (silikoninis, rentgenokontrastinis, su poodine manžete, su minkštu atraumatiniu galu). Antimikrobinis (kateteris turi būti tiek padengtas sidabro jonais, tiek kateterio medžiagos sudėtinė dalis turi būti sidabro jonai). Dydis - 5 Fr (vid.diam. 0,95 mm – išor.diam. 1,7mm); bendras ilgis 70 - 75 cm (naudojamas 50 - 55cm); užpildymo tūris 0,7-0,75 ml; tekmės greitis ≥ 15 ml/min; atlaikantis slėgį ≥ 3,5bar; išorinėje kateterio dalyje turi būti papildoma kateterio sekcija su įmontuota vieta užspaudimui ir spaustuku. Tuneliavimo adata. Beadatinis kamštukas: uždara beadatinė sistema, antiokliuzinis, atsparus lipidams, chemoterapiniams ir kt. medikamentams, be metalinių, magnetinių komponentų. Desileto rinkinys: 1 adata-introdiuseris (diametras 1,06 x 1,26 mm, ilgis – 70 mm); 1 “J” formos pravediklis (diametras – 0,97 mm, ilgis – 530 mm); 1 dilatatorius; desiletas su nuplėšiama kaniule (ilgis 14 cm, vid.diam. 2,1 mm – išor.diam. 2,6 mm). 10ml švirkštas, 1 skalpelis (trumpu plastikiniu kotu).</t>
  </si>
  <si>
    <t>Adata spinalinė "Quincke" tipo 22G 38mm</t>
  </si>
  <si>
    <t>Adata spinalinė "Quincke" tipo 22G 38mm, vienkartinė, sterilį.</t>
  </si>
  <si>
    <t>Švirkštas 10ml įvedimui maitinimo zondą</t>
  </si>
  <si>
    <t>Vienkartinis, sterilus švirkštas 10ml vaistų įvedimui per zondą ( pvz. Flocare tipo ), maitinimo sistemai.</t>
  </si>
  <si>
    <t> Vienkartinis, sterilus prailginimo rinkinys, 95-105cm. su Enfit tipo antgaliu, jungiamu prie Flocare tipo zondo ar Flocare tipo sistemos.</t>
  </si>
  <si>
    <t>Prailginimo rinkinys 100cm. su Enfit tipo antgaliu</t>
  </si>
  <si>
    <t>Endotoksinis filtras su prailginimo vamzdeliu</t>
  </si>
  <si>
    <t>Sterilus, vienkartinis, be latekso komponentų, be DEHP, apirogeniškas 0,22 µm filtras su prailginimo vamzdeliu ir spaustuku.  Tinkamas naujagimiams ir vaikams. Skirtas pašalinti atsitiktinius mikroorganizmus, konjuguotus endotoksinus, kietasias daleles ir orą. Tinkamas naudoti ne trumpiau 96 valandas. "Male" ir "Female" Luer-lock  tipo jungtys. Pakuotėje komplektuojamos dienos keitimo etiketės. Ilgis 25 cm ± 1 cm, užpildymo tūris ne daugiau 0,6 ml, tėkmės greitis 7 ml / min, atlaiko slėgį 5,2 bar, prailginimo vamzdelio vidinis diametras 1 mm ± 0,1mm, išorinis diametras 2,5 mm ± 0,1 mm.</t>
  </si>
  <si>
    <t>Centrinės venos kateterizavimo rinkinys 6,5 F</t>
  </si>
  <si>
    <t>Vienkartinis, sterilus. Dviejų kanalų CV kateteris, 124-126 mm ilgio, 6,5 F, rentgenokontrastinis, su ilgio atžymomis, spaustukais, kraujotakos greitis per kanalus ne mažesnis nei 80ml/min., atspari persilenkimui ir kalibruota ilgiui pravedimo styga, kraujagyslės plėtiklis , 2 "Luer-lock" kamšteliai, 5 ml švirkštas, slankiojantys tvirtinimo sparneliai.</t>
  </si>
  <si>
    <t>"BENGMARKO" tipo zondas</t>
  </si>
  <si>
    <t>Skaidrus poliuretano nazojejuninis "Bengmarko" tipo zondas, 10CH 145-150cm, skirtas enteriniam maitinimui į plonąją žarną. Galima naudoti iki 6 savaičių. Su rentgenokontrastine juostele, centimetrų žymekliais, metaliniu vedliu, užapvalinta zondo galvute, viena galine ir dviem šoninėmis angelėmis. Vienkartinis, sterilus.</t>
  </si>
  <si>
    <t>Beadatinis konektorius</t>
  </si>
  <si>
    <t>Tinkamas kraujui ir kraujo produktams, biologiniams skysčiams ir lipidams. be latekso, metalinių dalių, vožtuvo, permatomo korpuso. Neutralaus slėgio +- 0,01ml. Vidutinė tėkmė 156 +-5ml/min. Maksimalus prijungimo limitas ne mažiau kaip 700 kartų. liekamasis tūris 0,04ml. Sterilus konektoriaus barjeras turi išsilaikyti ne mažiau 7 dienų.</t>
  </si>
  <si>
    <t>Švirkštas 20ml įvedimui maitinimo zondą</t>
  </si>
  <si>
    <t>Vienkartinis, sterilus švirkštas 20ml vaistų įvedimui per zondą ( pvz. Flocare tipo ), maitinimo sistemai.</t>
  </si>
  <si>
    <t xml:space="preserve">20G, adatos ilgis 88-92mm. Sterilios, vienkartinio naudojimo. Raktinis ertmių išdėstymas adatos šerdyje ir kaniulės movoje palengvina suderintą adatos ir šerdies galiuko orientaciją. Permatomas movos langas padeda stebėti cerebrospinalinį skystį. Įmontuota šerdis yra sukonstruota taip, kad būtų sumažintas audinių pleišėjimas. </t>
  </si>
  <si>
    <t xml:space="preserve">22G, adatos ilgis 88-92mm. Sterilios, vienkartinio naudojimo. Raktinis ertmių išdėstymas adatos šerdyje ir kaniulės movoje palengvina suderintą adatos ir šerdies galiuko orientaciją. Permatomas movos langas padeda stebėti cerebrospinalinį skystį. Įmontuota šerdis yra sukonstruota taip, kad būtų sumažintas audinių pleišėjimas. </t>
  </si>
  <si>
    <t>Visos sistemos ilgis 30-40cm., metalinio antgalio ilgis 8-10cm., vamzdelio išorės diametras 0,6-0,95mm, vamzdelio vidaus diametras 0,3-0,55mm (tuščiaviduris).</t>
  </si>
  <si>
    <t>52 p.d. -67 p.d.: Vaikų onko</t>
  </si>
  <si>
    <t xml:space="preserve">Infuzinės sistemos rinkinys tūrinėms pompoms </t>
  </si>
  <si>
    <t>Turi būti tinkamos turimoms infuzinėms tūrinėms pompoms Aitecs 301. Infuzijos rinkinys: lašų kamera (universalus kaištis, filtras su apsauginiu dangteliu, 15 arba 20 lašų/ml kamera, 15 mcm skysčio filtras); linija, pagaminta be DEHP PVC;
laisvo tekėjimo apsauga INFULOCK; vyriška jungtis su apsauginiu dangteliu;  ritininis spaustukas. Ilgis 266 ± 1cm. Nuorinimo tūris 21 ± 1ml. Tinkamos naudoti ne mažiau 72 valandas. Netinka naudoti su krauju ar kraujo komponentais.</t>
  </si>
  <si>
    <t>Infuzinės sistemos rinkinys tūrinėms pompoms (šviesai jautrių preparatų infuzijoms)</t>
  </si>
  <si>
    <t>Turi būti tinkamos turimoms infuzinėms tūrinėms pompoms Aitecs 301. Infuzijos rinkinys: lašų kamera (universalus kaištis, filtras su apsauginiu dangteliu, 15 arba 20 lašų/ml kamera, 15 mcm skysčio filtras); linija, pagaminta be DEHP PVC;
laisvo tekėjimo apsauga INFULOCK; vyriška jungtis su apsauginiu dangteliu;  ritininis spaustukas. Ilgis 268 ± 1cm. Nuorinimo tūris 21 ± 1ml. Tinkamos naudoti šviesai jautrių preparatų infuzijoms,  ne mažiau 72 valandas. Netinka naudoti su krauju ar kraujo komponentais.</t>
  </si>
  <si>
    <t>Daugiafunkciniai drenavimo kateteriai su 
fiksacija ir jiems skirtos priemonės</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</si>
  <si>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6Fr kateteris -adatos dydis 19G (1,0mm), ilgis 20 cm; 25cm; tinkantis pravedėjas 0,35 (0.89mm).</t>
  </si>
  <si>
    <t>6Fr kateteris -adatos dydis 19G (1,0mm), ilgis 20 cm; 25cm; tinkantis pravedėjas 0,35 (0.89mm).</t>
  </si>
  <si>
    <t>Dydis: 7Fr kateteris - adatos dydis18G (1,2mm), ilgis 20 cm; 25cm; tinkantis pravedėjas 0,35 (0.89mm).</t>
  </si>
  <si>
    <t>Dydis: 8Fr kateteris - adatos dydis17G (1,4mm), ilgis 20 cm; 25cm; 30cm; tinkantis pravedėjas 0,38 (0.97mm).</t>
  </si>
  <si>
    <t>Dydis: 10Fr kateteris - adatos dydis17G (1,4mm), ilgis 20 cm; 25cm; 30cm; 
tinkantis pravedėjas 0,38 (0.97mm).</t>
  </si>
  <si>
    <t>Dydis: 14Fr kateteris - adatos dydis14G (2,0mm), ilgis 20 cm; 25cm, tinkantis pravedėjas 0,38 (0.97mm).</t>
  </si>
  <si>
    <t>Dydis: 12Fr kateteris - adatos dydis 17G (1,4mm), ilgis 20 cm; 25cm, tinkantis pravedėjas 0,38 (0.97mm).</t>
  </si>
  <si>
    <t>Dydis: 16Fr kateteris - adatos dydis14G (2,0mm), ilgis 25cm, tinkantis pravedėjas 0,38 (0.97mm).</t>
  </si>
  <si>
    <t>Jungtis drenažo maišui</t>
  </si>
  <si>
    <t>Jungtis drenažo maišui be prailginimo; Vienkartinė, sterili; Male tipo jungtis/piltuvėlis, dydis 15CH, lankstus; Tinkama prijungti pleuros drenus naujagimiams ir Heimlicho tipo vožtuvus.</t>
  </si>
  <si>
    <t>Jungtis drenažo maišui su prailginimu; Vienkartinė, sterili; Male tipo jungtis/piltuvėlis su keturiomis pakopomis; Su lanksčiu prailginimo vamzdeliu, kuris yra rezistentiškas (atsparus užsilenkimams); Ilgis 14,5-15,5cm.</t>
  </si>
  <si>
    <t>Vidinis ureterinis stentas</t>
  </si>
  <si>
    <t>CH4-4,7. Stento ilgis 20-28 cm. Dengti minkštu alifatiniu poliuretanu, arba lygiaverte medžiaga, užtikrinančia gerą audinių toleravimą, abu galai riesti ir atviri, turi drenavimo angas per visą stento ilgi, stento galas kūgio formos, su gidu ir nustumikliu viename rinkinyje.</t>
  </si>
  <si>
    <t>CH3. Stento ilgis 14±1cm cm. Abu galai riesti, su gidu ir nustūmikliu viename rinkinyje.</t>
  </si>
  <si>
    <t>CH6. Stento ilgis 22-30 cm. Dengti minkštu alifatiniu poliuretanu, arba lygiaverte medžiaga, užtikrinančia gerą audinių toleravimą , abu galai riesti ir atviri, turi drenavimo angas per visą stento ilgį, stento galas kūgio formos, su gidu ir nustumikliu viename rinkinyje.</t>
  </si>
  <si>
    <t>Stento pravediklis</t>
  </si>
  <si>
    <t>Ypatingai lanksčiu ir atraumatiniu galu. Pagamintas iš nitmolio, arba lygiavertės medžiagos,  atsparios lazerio spindulių poveikiui, 130-150 cm ilgio (0,035-0,038 colio (0,8-0,9 mm).</t>
  </si>
  <si>
    <t>Akmenų ištraukimo kilpa</t>
  </si>
  <si>
    <t>Lankstaus ureteroskopo 
įvedimo mova</t>
  </si>
  <si>
    <t>Vidinis diametras 10Fr, ilgis 45-57cm. Skirta lankstaus ureteroskopo saugiam įvedimui į šlapimtakį ir akmenų pašalinimo operacijoms, su papildomu kanalu kontrastavimui.</t>
  </si>
  <si>
    <t>3-3,5Fr 90-120cm. ilgio, pagaminta iš nitinolio arba lygiavertės medžiagos,atsparios lazerio spindulių poveikiui.</t>
  </si>
  <si>
    <t>Pieloplastikos stentas ( Salle tipo) 4 Fr</t>
  </si>
  <si>
    <t>Specialus stentas, skirtas drenažui po pieloplastikos. Salle tipo, kilpa su skylutėmis kateterio viduryje ir vienas galas nuo kilpos visas su skylutėmis, kitas galas - be skylučių.</t>
  </si>
  <si>
    <t>Gastroduodeninis zondas 6Fr</t>
  </si>
  <si>
    <t>Gastroduodeninis zondas 9Fr</t>
  </si>
  <si>
    <t>Sterilūs, silikoniniai, graduoti kas 2-5 cm, su keliomis šoninėmis angomis, ne trumpesni nei 75 cm, rentgenokontrastiniai.</t>
  </si>
  <si>
    <t>Rezektoskopo kilpa</t>
  </si>
  <si>
    <t>Metalinė, užmaunama ant optikos, pjaunantis galas apvalios kilpos formos, su izoliacija.Turi atitikti turimam skyriuje Olympus rezektoskopui (A37004A)</t>
  </si>
  <si>
    <t>Priemonės urodinaminiams tyrimams</t>
  </si>
  <si>
    <t>Vienkartinė prailginimo linija urodinaminiams tyrimams</t>
  </si>
  <si>
    <t>Vienkartinė; Sterili; 150cm ilgio su trijų krypčių kraneliu; Skirta atlikti urodinaminiams tyrimams su „Laborie Goby" urodinamine kompiuterizuota sistema.</t>
  </si>
  <si>
    <t>Vienkartinė infuzinė pompavimo sistema urodinaminiams tyrimams</t>
  </si>
  <si>
    <t>Vienkartinė; Sterili; 4000mm ilgio; Skirta atlikti urodinaminiams tyrimams su „Laborie Goby" urodinamine kompiuterizuota sistema.</t>
  </si>
  <si>
    <t>Spaudimo daviklis</t>
  </si>
  <si>
    <t>vienkartinis; sterilus; turi du pajungimo galus su „Luer Lock" ar lygiaverte jungtimi; Skirta atlikti urodinaminiams tyrimams su „Laborie Goby" urodinamine kompiuterizuota sistema.</t>
  </si>
  <si>
    <t>Šlapimo pūslės dviejų šakų kateteris</t>
  </si>
  <si>
    <t>Vienkartinis, sterilus, dydis 6Fr; turi du pajungimo galus su „Luer Lock" ar lygiaverte jungtimi; graduotas; Skirta atlikti urodinaminiams tyrimams su „Laborie Goby" urodinamine kompiuterizuota sistema.</t>
  </si>
  <si>
    <t>Abdominalinis kateteris 
urodinaminiams tyrimams</t>
  </si>
  <si>
    <t>Dviejų lumenų, dydis 9Fr, vienkartinis, sterilus; Skirta atlikti urodinaminiams tyrimams su „Laborie Goby" urodinamine kompiuterizuota sistema.</t>
  </si>
  <si>
    <t>Elektrodas duomenų registracijai</t>
  </si>
  <si>
    <t>Vaikiškas elektrodas su elektrai laidžiu lipniu geliu ir laidu bei antgaliu tinkančiu Urostym (Laborie) aparatui.</t>
  </si>
  <si>
    <t>Malecot tipo kateteris 8 Fr</t>
  </si>
  <si>
    <t>Sėklidės implantas</t>
  </si>
  <si>
    <t>4-5 dydžių galimybė. Silikoninė danga, implantai užpildyti skystu geliu. Fiksacijos vieta viename gale.</t>
  </si>
  <si>
    <t>Rinkinys endovezikiniam vezikoureterinių refliuksų gydymui (Vantris)</t>
  </si>
  <si>
    <t>1 ml injekuojamos medžiagos (poliakrilato polialkoholio kopolimeras glicerolyje) atskirame švirkšte. Metalinė adata tinkanti pediatriniam cistoskopui (3,6 Fr) sterilioje pakuotėje.</t>
  </si>
  <si>
    <t>67.1</t>
  </si>
  <si>
    <t>67.2</t>
  </si>
  <si>
    <t>67.3</t>
  </si>
  <si>
    <t>67.4</t>
  </si>
  <si>
    <t>67.5</t>
  </si>
  <si>
    <t>67.6</t>
  </si>
  <si>
    <t>67.7</t>
  </si>
  <si>
    <t>Viso 67 p.d.:</t>
  </si>
  <si>
    <t>68.1</t>
  </si>
  <si>
    <t>68.2</t>
  </si>
  <si>
    <t>Viso 68 p.d.:</t>
  </si>
  <si>
    <t>69.1</t>
  </si>
  <si>
    <t>69.2</t>
  </si>
  <si>
    <t>69.3</t>
  </si>
  <si>
    <t>Viso 69 p.d.:</t>
  </si>
  <si>
    <t>77.1</t>
  </si>
  <si>
    <t>77.2</t>
  </si>
  <si>
    <t>77.3</t>
  </si>
  <si>
    <t>77.4</t>
  </si>
  <si>
    <t>77.5</t>
  </si>
  <si>
    <t>Viso 77 p.d.:</t>
  </si>
  <si>
    <t>Malecot tipo kateteris 8 Fr, 100% silikoninis arba lygiavertės medžiagos (be latekso). Vienkartinis.</t>
  </si>
  <si>
    <t>5. Jei prekė tiekiama antrinėje pakuotėje, tai pakuotės: turi būti laikytinos perdirbamosiomis pakuotėmis pagal Lietuvos Respublikos mokesčio už aplinkos teršimą įstatymo nuostatas ir (ar) turi būti vienalytės (homogeniškos) pakuotės, pagamintos iš vienos rūšies medžiagos.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</si>
</sst>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FF0000"/>
      <name val="Times New Roman"/>
      <family val="1"/>
    </font>
    <font>
      <sz val="11"/>
      <color rgb="FFC00000"/>
      <name val="Times New Roman"/>
      <family val="1"/>
    </font>
    <font>
      <sz val="11"/>
      <color theme="1"/>
      <name val="Times New Roman"/>
      <family val="1"/>
    </font>
    <font>
      <b/>
      <i/>
      <sz val="10"/>
      <color rgb="FF424242"/>
      <name val="Times New Roman"/>
      <family val="1"/>
    </font>
    <font>
      <sz val="11"/>
      <name val="Times New Roman"/>
      <family val="1"/>
    </font>
    <font>
      <i/>
      <sz val="12"/>
      <color indexed="8"/>
      <name val="Times New Roman"/>
      <family val="1"/>
    </font>
    <font>
      <sz val="11"/>
      <color rgb="FF000000"/>
      <name val="Times New Roman"/>
      <family val="1"/>
      <charset val="1"/>
    </font>
    <font>
      <sz val="11"/>
      <color rgb="FF000000"/>
      <name val="Times New Roman"/>
      <family val="1"/>
    </font>
    <font>
      <sz val="11"/>
      <color theme="1"/>
      <name val="Calibri"/>
      <family val="1"/>
      <charset val="186"/>
      <scheme val="minor"/>
    </font>
    <font>
      <sz val="11"/>
      <name val="Calibri"/>
      <family val="2"/>
      <charset val="186"/>
    </font>
  </fonts>
  <fills count="6">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0"/>
        <bgColor indexed="64"/>
      </patternFill>
    </fill>
    <fill>
      <patternFill patternType="solid">
        <fgColor rgb="FFFFFFFF"/>
        <bgColor indexed="64"/>
      </patternFill>
    </fill>
  </fills>
  <borders count="30">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theme="0" tint="-0.14999847407452621"/>
      </left>
      <right/>
      <top/>
      <bottom/>
      <diagonal/>
    </border>
    <border>
      <left/>
      <right/>
      <top style="thin">
        <color rgb="FF000000"/>
      </top>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theme="0" tint="-0.14999847407452621"/>
      </left>
      <right/>
      <top/>
      <bottom style="thin">
        <color theme="0" tint="-0.14999847407452621"/>
      </bottom>
      <diagonal/>
    </border>
  </borders>
  <cellStyleXfs count="3">
    <xf numFmtId="0" fontId="0" fillId="0" borderId="0"/>
    <xf numFmtId="0" fontId="2" fillId="2" borderId="0" applyNumberFormat="0" applyBorder="0" applyAlignment="0" applyProtection="0"/>
    <xf numFmtId="0" fontId="1" fillId="0" borderId="0"/>
  </cellStyleXfs>
  <cellXfs count="157">
    <xf numFmtId="0" fontId="0" fillId="0" borderId="0" xfId="0"/>
    <xf numFmtId="2" fontId="3" fillId="0" borderId="0" xfId="0" applyNumberFormat="1" applyFont="1" applyAlignment="1" applyProtection="1">
      <alignment horizontal="left" vertical="top"/>
      <protection locked="0"/>
    </xf>
    <xf numFmtId="0" fontId="4" fillId="0" borderId="0" xfId="0" applyFont="1"/>
    <xf numFmtId="0" fontId="4" fillId="0" borderId="0" xfId="0" applyFont="1" applyAlignment="1">
      <alignment horizontal="center"/>
    </xf>
    <xf numFmtId="0" fontId="6" fillId="0" borderId="0" xfId="0" applyFont="1" applyAlignment="1" applyProtection="1">
      <alignment vertical="top"/>
      <protection locked="0"/>
    </xf>
    <xf numFmtId="0" fontId="6" fillId="0" borderId="6"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8" xfId="0" applyFont="1" applyBorder="1" applyAlignment="1" applyProtection="1">
      <alignment vertical="top"/>
      <protection locked="0"/>
    </xf>
    <xf numFmtId="0" fontId="3" fillId="0" borderId="0" xfId="0" applyFont="1" applyAlignment="1" applyProtection="1">
      <alignment horizontal="left" vertical="top"/>
      <protection locked="0"/>
    </xf>
    <xf numFmtId="0" fontId="3" fillId="0" borderId="9"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3" borderId="12" xfId="0" applyFont="1" applyFill="1" applyBorder="1" applyAlignment="1">
      <alignment horizontal="center" vertical="top" wrapText="1"/>
    </xf>
    <xf numFmtId="0" fontId="8" fillId="0" borderId="0" xfId="0" applyFont="1" applyAlignment="1">
      <alignment wrapText="1"/>
    </xf>
    <xf numFmtId="0" fontId="9" fillId="0" borderId="13" xfId="1" applyFont="1" applyFill="1" applyBorder="1" applyAlignment="1">
      <alignment horizontal="left" vertical="top" wrapText="1"/>
    </xf>
    <xf numFmtId="0" fontId="4" fillId="0" borderId="13" xfId="0" applyFont="1" applyBorder="1" applyAlignment="1">
      <alignment vertical="top" wrapText="1"/>
    </xf>
    <xf numFmtId="0" fontId="4" fillId="4" borderId="13" xfId="0" applyFont="1" applyFill="1" applyBorder="1" applyAlignment="1">
      <alignment vertical="top" wrapText="1"/>
    </xf>
    <xf numFmtId="0" fontId="4" fillId="0" borderId="13" xfId="0" applyFont="1" applyBorder="1" applyAlignment="1">
      <alignment horizontal="center" vertical="top"/>
    </xf>
    <xf numFmtId="0" fontId="6" fillId="3" borderId="13" xfId="0" applyFont="1" applyFill="1" applyBorder="1" applyAlignment="1">
      <alignment horizontal="center" vertical="top" wrapText="1"/>
    </xf>
    <xf numFmtId="0" fontId="6" fillId="0" borderId="13" xfId="0" applyFont="1" applyBorder="1" applyAlignment="1">
      <alignment horizontal="center" vertical="top" wrapText="1"/>
    </xf>
    <xf numFmtId="0" fontId="10" fillId="0" borderId="13" xfId="0" applyFont="1" applyBorder="1" applyAlignment="1">
      <alignment vertical="top" wrapText="1"/>
    </xf>
    <xf numFmtId="0" fontId="6" fillId="3" borderId="13" xfId="0" applyFont="1" applyFill="1" applyBorder="1" applyAlignment="1">
      <alignment vertical="top" wrapText="1"/>
    </xf>
    <xf numFmtId="0" fontId="8" fillId="0" borderId="13" xfId="0" applyFont="1" applyBorder="1" applyAlignment="1">
      <alignment vertical="top" wrapText="1"/>
    </xf>
    <xf numFmtId="0" fontId="10" fillId="3" borderId="13" xfId="0" applyFont="1" applyFill="1" applyBorder="1" applyAlignment="1">
      <alignment vertical="top" wrapText="1"/>
    </xf>
    <xf numFmtId="0" fontId="8" fillId="0" borderId="0" xfId="0" applyFont="1"/>
    <xf numFmtId="2" fontId="6" fillId="3" borderId="13" xfId="0" applyNumberFormat="1" applyFont="1" applyFill="1" applyBorder="1" applyAlignment="1">
      <alignment horizontal="center" vertical="top" wrapText="1"/>
    </xf>
    <xf numFmtId="0" fontId="4" fillId="0" borderId="13" xfId="0" applyFont="1" applyBorder="1" applyAlignment="1">
      <alignment vertical="top"/>
    </xf>
    <xf numFmtId="0" fontId="4"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 fillId="0" borderId="15" xfId="0" applyFont="1" applyBorder="1" applyAlignment="1">
      <alignment horizontal="left" vertical="top" wrapText="1"/>
    </xf>
    <xf numFmtId="0" fontId="11"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18" xfId="0" applyFont="1" applyBorder="1" applyAlignment="1">
      <alignment horizontal="left" vertical="top" wrapText="1"/>
    </xf>
    <xf numFmtId="0" fontId="12" fillId="0" borderId="18" xfId="0" applyFont="1" applyBorder="1" applyAlignment="1">
      <alignment horizontal="left" vertical="top" wrapText="1"/>
    </xf>
    <xf numFmtId="0" fontId="11" fillId="0" borderId="15" xfId="0" applyFont="1" applyBorder="1" applyAlignment="1">
      <alignment horizontal="left" vertical="top" wrapText="1"/>
    </xf>
    <xf numFmtId="0" fontId="11" fillId="0" borderId="15" xfId="0" applyFont="1" applyBorder="1" applyAlignment="1">
      <alignment horizontal="left" vertical="center" wrapText="1"/>
    </xf>
    <xf numFmtId="0" fontId="15" fillId="0" borderId="18" xfId="0" applyFont="1" applyBorder="1" applyAlignment="1">
      <alignment horizontal="left" vertical="top" wrapText="1"/>
    </xf>
    <xf numFmtId="0" fontId="14" fillId="0" borderId="18" xfId="0" applyFont="1" applyBorder="1" applyAlignment="1">
      <alignment horizontal="left" vertical="top"/>
    </xf>
    <xf numFmtId="49" fontId="12" fillId="0" borderId="18" xfId="0" applyNumberFormat="1" applyFont="1" applyBorder="1" applyAlignment="1">
      <alignment horizontal="left" vertical="top" wrapText="1"/>
    </xf>
    <xf numFmtId="49" fontId="12" fillId="0" borderId="19" xfId="0" applyNumberFormat="1" applyFont="1" applyBorder="1" applyAlignment="1">
      <alignment horizontal="left" vertical="top" wrapText="1"/>
    </xf>
    <xf numFmtId="49" fontId="12" fillId="0" borderId="20" xfId="0" applyNumberFormat="1" applyFont="1" applyBorder="1" applyAlignment="1">
      <alignment horizontal="left" vertical="top" wrapText="1"/>
    </xf>
    <xf numFmtId="0" fontId="16" fillId="0" borderId="21" xfId="0" applyFont="1" applyBorder="1" applyAlignment="1">
      <alignment vertical="top"/>
    </xf>
    <xf numFmtId="0" fontId="16" fillId="0" borderId="13" xfId="0" applyFont="1" applyBorder="1" applyAlignment="1">
      <alignment vertical="top"/>
    </xf>
    <xf numFmtId="0" fontId="10" fillId="0" borderId="15" xfId="0" applyFont="1" applyBorder="1" applyAlignment="1">
      <alignment horizontal="left" vertical="center" wrapText="1"/>
    </xf>
    <xf numFmtId="49" fontId="14" fillId="4" borderId="18" xfId="0" applyNumberFormat="1" applyFont="1" applyFill="1" applyBorder="1" applyAlignment="1">
      <alignment horizontal="left" vertical="top"/>
    </xf>
    <xf numFmtId="0" fontId="15" fillId="4" borderId="18" xfId="0" applyFont="1" applyFill="1" applyBorder="1" applyAlignment="1">
      <alignment horizontal="left" vertical="top" wrapText="1"/>
    </xf>
    <xf numFmtId="49" fontId="14" fillId="4" borderId="18" xfId="0" applyNumberFormat="1" applyFont="1" applyFill="1" applyBorder="1" applyAlignment="1">
      <alignment horizontal="left" vertical="top" wrapText="1"/>
    </xf>
    <xf numFmtId="0" fontId="14" fillId="4" borderId="18" xfId="0" applyFont="1" applyFill="1" applyBorder="1" applyAlignment="1">
      <alignment horizontal="left" vertical="top" wrapText="1"/>
    </xf>
    <xf numFmtId="0" fontId="14" fillId="5" borderId="18" xfId="0" applyFont="1" applyFill="1" applyBorder="1" applyAlignment="1">
      <alignment horizontal="left" vertical="top"/>
    </xf>
    <xf numFmtId="0" fontId="14" fillId="5" borderId="18" xfId="0" applyFont="1" applyFill="1" applyBorder="1" applyAlignment="1">
      <alignment horizontal="left" vertical="top" wrapText="1"/>
    </xf>
    <xf numFmtId="0" fontId="17" fillId="5" borderId="18" xfId="0" applyFont="1" applyFill="1" applyBorder="1" applyAlignment="1">
      <alignment horizontal="left" vertical="top"/>
    </xf>
    <xf numFmtId="49" fontId="14" fillId="4" borderId="18" xfId="0" applyNumberFormat="1" applyFont="1" applyFill="1" applyBorder="1" applyAlignment="1">
      <alignment horizontal="center" vertical="top" wrapText="1"/>
    </xf>
    <xf numFmtId="0" fontId="12" fillId="0" borderId="0" xfId="0" applyFont="1" applyAlignment="1">
      <alignment vertical="top"/>
    </xf>
    <xf numFmtId="0" fontId="17" fillId="5" borderId="18" xfId="0" applyFont="1" applyFill="1" applyBorder="1" applyAlignment="1">
      <alignment horizontal="left" vertical="top" wrapText="1"/>
    </xf>
    <xf numFmtId="0" fontId="12" fillId="0" borderId="0" xfId="0" applyFont="1" applyAlignment="1">
      <alignment vertical="top" wrapText="1"/>
    </xf>
    <xf numFmtId="49" fontId="10" fillId="4" borderId="18" xfId="0" applyNumberFormat="1" applyFont="1" applyFill="1" applyBorder="1" applyAlignment="1">
      <alignment horizontal="left" vertical="top"/>
    </xf>
    <xf numFmtId="0" fontId="4" fillId="0" borderId="0" xfId="0" applyFont="1" applyAlignment="1">
      <alignment horizontal="left"/>
    </xf>
    <xf numFmtId="2" fontId="5" fillId="0" borderId="13" xfId="0" applyNumberFormat="1" applyFont="1" applyBorder="1"/>
    <xf numFmtId="2" fontId="5" fillId="0" borderId="13" xfId="0" applyNumberFormat="1" applyFont="1" applyBorder="1" applyAlignment="1">
      <alignment horizontal="center"/>
    </xf>
    <xf numFmtId="0" fontId="5" fillId="0" borderId="13" xfId="0" applyFont="1" applyBorder="1" applyAlignment="1">
      <alignment horizontal="center"/>
    </xf>
    <xf numFmtId="0" fontId="4" fillId="0" borderId="24" xfId="0" applyFont="1" applyBorder="1" applyAlignment="1">
      <alignment horizontal="center"/>
    </xf>
    <xf numFmtId="0" fontId="5" fillId="0" borderId="0" xfId="0" applyFont="1"/>
    <xf numFmtId="2" fontId="4" fillId="0" borderId="0" xfId="0" applyNumberFormat="1" applyFont="1" applyAlignment="1">
      <alignment horizontal="left"/>
    </xf>
    <xf numFmtId="2" fontId="4" fillId="0" borderId="0" xfId="0" applyNumberFormat="1" applyFont="1"/>
    <xf numFmtId="0" fontId="7" fillId="0" borderId="13" xfId="0" applyFont="1" applyBorder="1" applyAlignment="1">
      <alignment horizontal="center" vertical="top" wrapText="1"/>
    </xf>
    <xf numFmtId="0" fontId="11" fillId="0" borderId="16" xfId="0" applyFont="1" applyBorder="1" applyAlignment="1">
      <alignment horizontal="center" vertical="center" wrapText="1"/>
    </xf>
    <xf numFmtId="0" fontId="5" fillId="0" borderId="15" xfId="0" applyFont="1" applyBorder="1" applyAlignment="1">
      <alignment horizontal="right" vertical="top" wrapText="1"/>
    </xf>
    <xf numFmtId="0" fontId="6" fillId="0" borderId="13" xfId="0" applyFont="1" applyBorder="1" applyAlignment="1">
      <alignment vertical="top"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0" fillId="0" borderId="14" xfId="0" applyFont="1" applyBorder="1" applyAlignment="1">
      <alignment horizontal="center" vertical="center" wrapText="1"/>
    </xf>
    <xf numFmtId="0" fontId="14" fillId="0" borderId="22" xfId="0" applyFont="1" applyBorder="1" applyAlignment="1">
      <alignment horizontal="left" vertical="top" wrapText="1"/>
    </xf>
    <xf numFmtId="0" fontId="4" fillId="0" borderId="13" xfId="0" applyFont="1" applyBorder="1" applyAlignment="1">
      <alignment vertical="center" wrapText="1"/>
    </xf>
    <xf numFmtId="0" fontId="6" fillId="0" borderId="18" xfId="0" applyFont="1" applyBorder="1" applyAlignment="1">
      <alignment horizontal="left" vertical="top" wrapText="1"/>
    </xf>
    <xf numFmtId="49" fontId="12" fillId="0" borderId="11" xfId="0" applyNumberFormat="1" applyFont="1" applyBorder="1" applyAlignment="1">
      <alignment horizontal="left" vertical="top" wrapText="1"/>
    </xf>
    <xf numFmtId="49" fontId="12" fillId="0" borderId="25" xfId="0" applyNumberFormat="1" applyFont="1" applyBorder="1" applyAlignment="1">
      <alignment horizontal="left" vertical="top" wrapText="1"/>
    </xf>
    <xf numFmtId="0" fontId="4" fillId="0" borderId="0" xfId="0" applyFont="1" applyAlignment="1">
      <alignment horizontal="left" vertical="top" wrapText="1"/>
    </xf>
    <xf numFmtId="49" fontId="5" fillId="0" borderId="25" xfId="0" applyNumberFormat="1" applyFont="1" applyBorder="1" applyAlignment="1">
      <alignment horizontal="right" vertical="top" wrapText="1"/>
    </xf>
    <xf numFmtId="49" fontId="12" fillId="0" borderId="13" xfId="0" applyNumberFormat="1" applyFont="1" applyBorder="1" applyAlignment="1">
      <alignment horizontal="left" vertical="top" wrapText="1"/>
    </xf>
    <xf numFmtId="0" fontId="4" fillId="0" borderId="13" xfId="0" applyFont="1" applyBorder="1" applyAlignment="1">
      <alignment horizontal="left" vertical="top" wrapText="1"/>
    </xf>
    <xf numFmtId="0" fontId="14" fillId="4" borderId="18" xfId="2" applyFont="1" applyFill="1" applyBorder="1" applyAlignment="1">
      <alignment horizontal="left" vertical="top" wrapText="1"/>
    </xf>
    <xf numFmtId="0" fontId="14" fillId="0" borderId="18" xfId="2" applyFont="1" applyBorder="1" applyAlignment="1">
      <alignment horizontal="left" vertical="top" wrapText="1"/>
    </xf>
    <xf numFmtId="0" fontId="10" fillId="0" borderId="18" xfId="2" applyFont="1" applyBorder="1" applyAlignment="1">
      <alignment vertical="top" wrapText="1"/>
    </xf>
    <xf numFmtId="0" fontId="12" fillId="0" borderId="13" xfId="0" applyFont="1" applyBorder="1" applyAlignment="1">
      <alignment wrapText="1"/>
    </xf>
    <xf numFmtId="49" fontId="14" fillId="4" borderId="0" xfId="0" applyNumberFormat="1" applyFont="1" applyFill="1" applyBorder="1" applyAlignment="1">
      <alignment horizontal="left" vertical="top"/>
    </xf>
    <xf numFmtId="0" fontId="14" fillId="0" borderId="27" xfId="2" applyFont="1" applyBorder="1" applyAlignment="1">
      <alignment horizontal="left" vertical="top" wrapText="1"/>
    </xf>
    <xf numFmtId="0" fontId="10" fillId="0" borderId="11" xfId="2" applyFont="1" applyBorder="1" applyAlignment="1">
      <alignment vertical="top" wrapText="1"/>
    </xf>
    <xf numFmtId="0" fontId="4" fillId="0" borderId="9" xfId="0" applyFont="1" applyBorder="1" applyAlignment="1">
      <alignment horizontal="center" vertical="top"/>
    </xf>
    <xf numFmtId="0" fontId="6" fillId="3" borderId="9" xfId="0" applyFont="1" applyFill="1" applyBorder="1" applyAlignment="1">
      <alignment horizontal="center" vertical="top" wrapText="1"/>
    </xf>
    <xf numFmtId="0" fontId="14" fillId="0" borderId="13" xfId="0" applyFont="1" applyBorder="1" applyAlignment="1">
      <alignment horizontal="center" vertical="top"/>
    </xf>
    <xf numFmtId="0" fontId="14" fillId="3" borderId="13" xfId="0" applyFont="1" applyFill="1" applyBorder="1" applyAlignment="1">
      <alignment horizontal="center" vertical="top" wrapText="1"/>
    </xf>
    <xf numFmtId="0" fontId="3" fillId="0" borderId="13" xfId="2" applyFont="1" applyBorder="1" applyAlignment="1">
      <alignment horizontal="right" vertical="top" wrapText="1"/>
    </xf>
    <xf numFmtId="0" fontId="17" fillId="4" borderId="18"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5" borderId="18" xfId="0" applyFont="1" applyFill="1" applyBorder="1" applyAlignment="1">
      <alignment horizontal="left" vertical="top" wrapText="1"/>
    </xf>
    <xf numFmtId="0" fontId="14" fillId="5" borderId="19" xfId="0" applyFont="1" applyFill="1" applyBorder="1" applyAlignment="1">
      <alignment horizontal="left" vertical="top" wrapText="1"/>
    </xf>
    <xf numFmtId="0" fontId="6" fillId="5" borderId="22" xfId="0" applyFont="1" applyFill="1" applyBorder="1" applyAlignment="1">
      <alignment horizontal="left" vertical="top" wrapText="1"/>
    </xf>
    <xf numFmtId="0" fontId="3" fillId="5" borderId="18" xfId="0" applyFont="1" applyFill="1" applyBorder="1" applyAlignment="1">
      <alignment horizontal="right" vertical="top" wrapText="1"/>
    </xf>
    <xf numFmtId="0" fontId="14" fillId="5" borderId="11" xfId="0" applyFont="1" applyFill="1" applyBorder="1" applyAlignment="1">
      <alignment horizontal="left" vertical="top" wrapText="1"/>
    </xf>
    <xf numFmtId="0" fontId="12" fillId="0" borderId="13" xfId="0" applyFont="1" applyBorder="1" applyAlignment="1">
      <alignment vertical="top" wrapText="1"/>
    </xf>
    <xf numFmtId="0" fontId="14" fillId="5" borderId="0" xfId="0" applyFont="1" applyFill="1" applyBorder="1" applyAlignment="1">
      <alignment horizontal="left" vertical="top" wrapText="1"/>
    </xf>
    <xf numFmtId="0" fontId="14" fillId="5" borderId="13" xfId="0" applyFont="1" applyFill="1" applyBorder="1" applyAlignment="1">
      <alignment horizontal="left" vertical="top" wrapText="1"/>
    </xf>
    <xf numFmtId="0" fontId="14" fillId="5" borderId="22" xfId="0" applyFont="1" applyFill="1" applyBorder="1" applyAlignment="1">
      <alignment horizontal="left" vertical="top" wrapText="1"/>
    </xf>
    <xf numFmtId="0" fontId="18" fillId="0" borderId="13" xfId="0" applyFont="1" applyBorder="1" applyAlignment="1">
      <alignment vertical="top" wrapText="1"/>
    </xf>
    <xf numFmtId="0" fontId="14" fillId="5" borderId="28" xfId="0" applyFont="1" applyFill="1" applyBorder="1" applyAlignment="1">
      <alignment horizontal="left" vertical="top" wrapText="1"/>
    </xf>
    <xf numFmtId="0" fontId="3" fillId="5" borderId="13" xfId="0" applyFont="1" applyFill="1" applyBorder="1" applyAlignment="1">
      <alignment horizontal="right" vertical="top" wrapText="1"/>
    </xf>
    <xf numFmtId="0" fontId="17" fillId="5" borderId="11"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5" borderId="22" xfId="0" applyFont="1" applyFill="1" applyBorder="1" applyAlignment="1">
      <alignment horizontal="left" vertical="top" wrapText="1"/>
    </xf>
    <xf numFmtId="0" fontId="12" fillId="0" borderId="13" xfId="0" applyFont="1" applyBorder="1" applyAlignment="1">
      <alignment horizontal="left" vertical="top" wrapText="1"/>
    </xf>
    <xf numFmtId="0" fontId="11" fillId="0" borderId="0" xfId="0" applyFont="1" applyBorder="1" applyAlignment="1">
      <alignment horizontal="left" vertical="center" wrapText="1"/>
    </xf>
    <xf numFmtId="0" fontId="8" fillId="0" borderId="18" xfId="0" applyFont="1" applyBorder="1" applyAlignment="1">
      <alignment horizontal="left" vertical="top" wrapText="1"/>
    </xf>
    <xf numFmtId="0" fontId="9" fillId="0" borderId="9" xfId="1" applyFont="1" applyFill="1" applyBorder="1" applyAlignment="1">
      <alignment horizontal="left" vertical="top" wrapText="1"/>
    </xf>
    <xf numFmtId="0" fontId="6" fillId="5" borderId="11" xfId="0" applyFont="1" applyFill="1" applyBorder="1" applyAlignment="1">
      <alignment vertical="top" wrapText="1"/>
    </xf>
    <xf numFmtId="0" fontId="6" fillId="0" borderId="9" xfId="0" applyFont="1" applyBorder="1" applyAlignment="1">
      <alignment horizontal="center" vertical="top" wrapText="1"/>
    </xf>
    <xf numFmtId="0" fontId="10" fillId="0" borderId="14" xfId="0" applyFont="1" applyBorder="1" applyAlignment="1">
      <alignment horizontal="left" vertical="center" wrapText="1"/>
    </xf>
    <xf numFmtId="49" fontId="14" fillId="4" borderId="29" xfId="0" applyNumberFormat="1" applyFont="1" applyFill="1" applyBorder="1" applyAlignment="1">
      <alignment vertical="top"/>
    </xf>
    <xf numFmtId="0" fontId="6" fillId="5" borderId="13" xfId="0" applyFont="1" applyFill="1" applyBorder="1" applyAlignment="1">
      <alignment vertical="top" wrapText="1"/>
    </xf>
    <xf numFmtId="0" fontId="10" fillId="0" borderId="13" xfId="0" applyFont="1" applyBorder="1" applyAlignment="1">
      <alignment horizontal="left" vertical="center" wrapText="1"/>
    </xf>
    <xf numFmtId="0" fontId="3" fillId="0" borderId="0" xfId="0" applyFont="1" applyAlignment="1" applyProtection="1">
      <alignment horizontal="center" vertical="top"/>
      <protection locked="0"/>
    </xf>
    <xf numFmtId="0" fontId="8" fillId="0" borderId="13" xfId="0" applyFont="1" applyBorder="1" applyAlignment="1">
      <alignment horizontal="center" vertical="top"/>
    </xf>
    <xf numFmtId="0" fontId="8" fillId="0" borderId="9" xfId="0" applyFont="1" applyBorder="1" applyAlignment="1">
      <alignment horizontal="center" vertical="top"/>
    </xf>
    <xf numFmtId="0" fontId="4" fillId="0" borderId="0" xfId="0" applyFont="1" applyBorder="1"/>
    <xf numFmtId="0" fontId="4" fillId="0" borderId="13" xfId="0" applyFont="1" applyBorder="1" applyAlignment="1">
      <alignment horizontal="left"/>
    </xf>
    <xf numFmtId="49" fontId="14" fillId="4" borderId="13" xfId="0" applyNumberFormat="1" applyFont="1" applyFill="1" applyBorder="1" applyAlignment="1">
      <alignment horizontal="left" vertical="top"/>
    </xf>
    <xf numFmtId="49" fontId="14" fillId="4" borderId="13" xfId="0" applyNumberFormat="1" applyFont="1" applyFill="1" applyBorder="1" applyAlignment="1">
      <alignment vertical="top"/>
    </xf>
    <xf numFmtId="0" fontId="4" fillId="0" borderId="13" xfId="0" applyFont="1" applyBorder="1" applyAlignment="1">
      <alignment horizontal="center"/>
    </xf>
    <xf numFmtId="49" fontId="14" fillId="4" borderId="13" xfId="0" applyNumberFormat="1" applyFont="1" applyFill="1" applyBorder="1" applyAlignment="1">
      <alignment horizontal="left" vertical="top" wrapText="1"/>
    </xf>
    <xf numFmtId="0" fontId="4" fillId="0" borderId="13" xfId="0" applyFont="1" applyBorder="1"/>
    <xf numFmtId="0" fontId="6" fillId="5" borderId="13" xfId="0" applyFont="1" applyFill="1" applyBorder="1" applyAlignment="1">
      <alignment horizontal="left" vertical="top"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26" xfId="2" applyFont="1" applyBorder="1" applyAlignment="1">
      <alignment horizontal="left" vertical="top" wrapText="1"/>
    </xf>
    <xf numFmtId="0" fontId="14" fillId="0" borderId="23" xfId="2" applyFont="1" applyBorder="1" applyAlignment="1">
      <alignment horizontal="left" vertical="top"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lignment horizontal="center"/>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5"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cellXfs>
  <cellStyles count="3">
    <cellStyle name="Good" xfId="1" builtinId="26"/>
    <cellStyle name="Normal" xfId="0" builtinId="0"/>
    <cellStyle name="Normal 14 2" xfId="2" xr:uid="{4D975D76-26CE-4F2F-AE69-730F741445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CBB2-ACDE-4EE5-BD84-F087E733603E}">
  <dimension ref="A1:N188"/>
  <sheetViews>
    <sheetView tabSelected="1" zoomScale="90" zoomScaleNormal="90" workbookViewId="0">
      <selection activeCell="L11" sqref="L11"/>
    </sheetView>
  </sheetViews>
  <sheetFormatPr defaultRowHeight="15" x14ac:dyDescent="0.25"/>
  <cols>
    <col min="1" max="1" width="9.42578125" style="57" customWidth="1"/>
    <col min="2" max="2" width="37.28515625" style="2" customWidth="1"/>
    <col min="3" max="3" width="67.28515625" style="2" customWidth="1"/>
    <col min="4" max="4" width="9.85546875" style="3" customWidth="1"/>
    <col min="5" max="5" width="14.7109375" style="3" customWidth="1"/>
    <col min="6" max="6" width="34.42578125" style="2" customWidth="1"/>
    <col min="7" max="7" width="13.140625" style="2" customWidth="1"/>
    <col min="8" max="8" width="9.7109375" style="3" customWidth="1"/>
    <col min="9" max="9" width="13.28515625" style="2" customWidth="1"/>
    <col min="10" max="10" width="15.42578125" style="2" customWidth="1"/>
    <col min="11" max="11" width="14.85546875" style="2" customWidth="1"/>
    <col min="12" max="12" width="17.140625" style="2" customWidth="1"/>
    <col min="13" max="13" width="34.85546875" style="2" customWidth="1"/>
    <col min="14" max="16384" width="9.140625" style="2"/>
  </cols>
  <sheetData>
    <row r="1" spans="1:14" x14ac:dyDescent="0.25">
      <c r="A1" s="1" t="s">
        <v>0</v>
      </c>
    </row>
    <row r="2" spans="1:14" ht="15.75" thickBot="1" x14ac:dyDescent="0.3">
      <c r="A2" s="146" t="s">
        <v>1</v>
      </c>
      <c r="B2" s="146"/>
      <c r="C2" s="146"/>
      <c r="D2" s="146"/>
      <c r="E2" s="146"/>
      <c r="F2" s="146"/>
      <c r="G2" s="146"/>
      <c r="H2" s="146"/>
      <c r="I2" s="146"/>
      <c r="J2" s="146"/>
      <c r="K2" s="146"/>
      <c r="L2" s="146"/>
      <c r="M2" s="146"/>
    </row>
    <row r="3" spans="1:14" s="4" customFormat="1" x14ac:dyDescent="0.25">
      <c r="A3" s="147" t="s">
        <v>2</v>
      </c>
      <c r="B3" s="148"/>
      <c r="C3" s="148"/>
      <c r="D3" s="148"/>
      <c r="E3" s="148"/>
      <c r="F3" s="148"/>
      <c r="G3" s="148"/>
      <c r="H3" s="148"/>
      <c r="I3" s="148"/>
      <c r="J3" s="148"/>
      <c r="K3" s="148"/>
      <c r="L3" s="148"/>
      <c r="M3" s="149"/>
    </row>
    <row r="4" spans="1:14" s="4" customFormat="1" x14ac:dyDescent="0.25">
      <c r="A4" s="150" t="s">
        <v>3</v>
      </c>
      <c r="B4" s="151"/>
      <c r="C4" s="151"/>
      <c r="D4" s="151"/>
      <c r="E4" s="151"/>
      <c r="F4" s="151"/>
      <c r="G4" s="151"/>
      <c r="H4" s="151"/>
      <c r="I4" s="151"/>
      <c r="J4" s="151"/>
      <c r="K4" s="151"/>
      <c r="L4" s="151"/>
      <c r="M4" s="152"/>
    </row>
    <row r="5" spans="1:14" s="4" customFormat="1" x14ac:dyDescent="0.25">
      <c r="A5" s="150" t="s">
        <v>4</v>
      </c>
      <c r="B5" s="151"/>
      <c r="C5" s="151"/>
      <c r="D5" s="151"/>
      <c r="E5" s="151"/>
      <c r="F5" s="151"/>
      <c r="G5" s="151"/>
      <c r="H5" s="151"/>
      <c r="I5" s="151"/>
      <c r="J5" s="151"/>
      <c r="K5" s="151"/>
      <c r="M5" s="5"/>
    </row>
    <row r="6" spans="1:14" s="4" customFormat="1" ht="48" customHeight="1" x14ac:dyDescent="0.25">
      <c r="A6" s="153" t="s">
        <v>5</v>
      </c>
      <c r="B6" s="154"/>
      <c r="C6" s="154"/>
      <c r="D6" s="154"/>
      <c r="E6" s="154"/>
      <c r="F6" s="154"/>
      <c r="G6" s="154"/>
      <c r="H6" s="154"/>
      <c r="I6" s="154"/>
      <c r="J6" s="154"/>
      <c r="K6" s="154"/>
      <c r="L6" s="154"/>
      <c r="M6" s="155"/>
    </row>
    <row r="7" spans="1:14" s="4" customFormat="1" ht="15.75" thickBot="1" x14ac:dyDescent="0.3">
      <c r="A7" s="144" t="s">
        <v>6</v>
      </c>
      <c r="B7" s="145"/>
      <c r="C7" s="145"/>
      <c r="D7" s="145"/>
      <c r="E7" s="145"/>
      <c r="F7" s="145"/>
      <c r="G7" s="145"/>
      <c r="H7" s="145"/>
      <c r="I7" s="145"/>
      <c r="J7" s="145"/>
      <c r="K7" s="145"/>
      <c r="L7" s="6"/>
      <c r="M7" s="7"/>
    </row>
    <row r="8" spans="1:14" s="4" customFormat="1" x14ac:dyDescent="0.25">
      <c r="A8" s="156" t="s">
        <v>319</v>
      </c>
      <c r="B8" s="156"/>
      <c r="C8" s="156"/>
      <c r="D8" s="156"/>
      <c r="E8" s="156"/>
      <c r="F8" s="156"/>
      <c r="G8" s="156"/>
      <c r="H8" s="156"/>
      <c r="I8" s="156"/>
      <c r="J8" s="156"/>
      <c r="K8" s="156"/>
      <c r="L8" s="156"/>
      <c r="M8" s="156"/>
    </row>
    <row r="9" spans="1:14" s="4" customFormat="1" x14ac:dyDescent="0.25">
      <c r="A9" s="8"/>
      <c r="B9" s="8"/>
      <c r="C9" s="8"/>
      <c r="D9" s="8"/>
      <c r="E9" s="8"/>
      <c r="F9" s="8"/>
      <c r="G9" s="8"/>
      <c r="H9" s="120"/>
      <c r="I9" s="8"/>
      <c r="J9" s="8"/>
      <c r="K9" s="8"/>
    </row>
    <row r="10" spans="1:14" ht="85.5" customHeight="1" x14ac:dyDescent="0.25">
      <c r="A10" s="9" t="s">
        <v>7</v>
      </c>
      <c r="B10" s="10" t="s">
        <v>8</v>
      </c>
      <c r="C10" s="10" t="s">
        <v>9</v>
      </c>
      <c r="D10" s="10" t="s">
        <v>10</v>
      </c>
      <c r="E10" s="11" t="s">
        <v>11</v>
      </c>
      <c r="F10" s="12" t="s">
        <v>12</v>
      </c>
      <c r="G10" s="13" t="s">
        <v>13</v>
      </c>
      <c r="H10" s="65" t="s">
        <v>14</v>
      </c>
      <c r="I10" s="10" t="s">
        <v>15</v>
      </c>
      <c r="J10" s="10" t="s">
        <v>16</v>
      </c>
      <c r="K10" s="10" t="s">
        <v>17</v>
      </c>
      <c r="L10" s="10" t="s">
        <v>18</v>
      </c>
      <c r="M10" s="10" t="s">
        <v>19</v>
      </c>
      <c r="N10" s="14"/>
    </row>
    <row r="11" spans="1:14" ht="207" customHeight="1" x14ac:dyDescent="0.25">
      <c r="A11" s="15">
        <v>1</v>
      </c>
      <c r="B11" s="16" t="s">
        <v>20</v>
      </c>
      <c r="C11" s="17" t="s">
        <v>21</v>
      </c>
      <c r="D11" s="18" t="s">
        <v>22</v>
      </c>
      <c r="E11" s="19">
        <v>100</v>
      </c>
      <c r="F11" s="16"/>
      <c r="G11" s="18">
        <v>148</v>
      </c>
      <c r="H11" s="121">
        <v>5</v>
      </c>
      <c r="I11" s="20">
        <v>155.4</v>
      </c>
      <c r="J11" s="20">
        <f>+G11*E11</f>
        <v>14800</v>
      </c>
      <c r="K11" s="20">
        <f>J11*1.05</f>
        <v>15540</v>
      </c>
      <c r="L11" s="20"/>
      <c r="M11" s="21"/>
    </row>
    <row r="12" spans="1:14" ht="60.75" customHeight="1" x14ac:dyDescent="0.25">
      <c r="A12" s="15">
        <v>2</v>
      </c>
      <c r="B12" s="22" t="s">
        <v>23</v>
      </c>
      <c r="C12" s="22" t="s">
        <v>24</v>
      </c>
      <c r="D12" s="19" t="s">
        <v>25</v>
      </c>
      <c r="E12" s="19">
        <v>300</v>
      </c>
      <c r="F12" s="23"/>
      <c r="G12" s="19">
        <v>385</v>
      </c>
      <c r="H12" s="121">
        <v>5</v>
      </c>
      <c r="I12" s="20">
        <f t="shared" ref="I12:I15" si="0">+G12*(1+H12/100)</f>
        <v>404.25</v>
      </c>
      <c r="J12" s="20">
        <f t="shared" ref="J12:J92" si="1">+G12*E12</f>
        <v>115500</v>
      </c>
      <c r="K12" s="20">
        <f t="shared" ref="K12:K59" si="2">+I12*E12</f>
        <v>121275</v>
      </c>
      <c r="L12" s="20"/>
      <c r="M12" s="24"/>
      <c r="N12" s="25"/>
    </row>
    <row r="13" spans="1:14" ht="66.75" customHeight="1" x14ac:dyDescent="0.25">
      <c r="A13" s="15">
        <v>3</v>
      </c>
      <c r="B13" s="22" t="s">
        <v>26</v>
      </c>
      <c r="C13" s="22" t="s">
        <v>27</v>
      </c>
      <c r="D13" s="19" t="s">
        <v>25</v>
      </c>
      <c r="E13" s="19">
        <v>600</v>
      </c>
      <c r="F13" s="22"/>
      <c r="G13" s="26">
        <v>1.1000000000000001</v>
      </c>
      <c r="H13" s="121">
        <v>5</v>
      </c>
      <c r="I13" s="20">
        <f t="shared" si="0"/>
        <v>1.1550000000000002</v>
      </c>
      <c r="J13" s="20">
        <f t="shared" si="1"/>
        <v>660</v>
      </c>
      <c r="K13" s="20">
        <f t="shared" si="2"/>
        <v>693.00000000000011</v>
      </c>
      <c r="L13" s="20"/>
      <c r="M13" s="24"/>
      <c r="N13" s="25"/>
    </row>
    <row r="14" spans="1:14" ht="66" customHeight="1" x14ac:dyDescent="0.25">
      <c r="A14" s="15">
        <v>4</v>
      </c>
      <c r="B14" s="16" t="s">
        <v>28</v>
      </c>
      <c r="C14" s="16" t="s">
        <v>29</v>
      </c>
      <c r="D14" s="18" t="s">
        <v>22</v>
      </c>
      <c r="E14" s="19">
        <v>6000</v>
      </c>
      <c r="F14" s="16"/>
      <c r="G14" s="18">
        <v>0.86</v>
      </c>
      <c r="H14" s="121">
        <v>5</v>
      </c>
      <c r="I14" s="20">
        <f t="shared" si="0"/>
        <v>0.90300000000000002</v>
      </c>
      <c r="J14" s="20">
        <f t="shared" si="1"/>
        <v>5160</v>
      </c>
      <c r="K14" s="20">
        <f t="shared" si="2"/>
        <v>5418</v>
      </c>
      <c r="L14" s="20"/>
      <c r="M14" s="27"/>
    </row>
    <row r="15" spans="1:14" ht="39.75" customHeight="1" x14ac:dyDescent="0.25">
      <c r="A15" s="15">
        <v>5</v>
      </c>
      <c r="B15" s="16" t="s">
        <v>30</v>
      </c>
      <c r="C15" s="16" t="s">
        <v>31</v>
      </c>
      <c r="D15" s="18" t="s">
        <v>22</v>
      </c>
      <c r="E15" s="19">
        <v>1000</v>
      </c>
      <c r="F15" s="16"/>
      <c r="G15" s="18">
        <v>0.86</v>
      </c>
      <c r="H15" s="121">
        <v>5</v>
      </c>
      <c r="I15" s="20">
        <f t="shared" si="0"/>
        <v>0.90300000000000002</v>
      </c>
      <c r="J15" s="20">
        <f t="shared" si="1"/>
        <v>860</v>
      </c>
      <c r="K15" s="20">
        <f t="shared" si="2"/>
        <v>903</v>
      </c>
      <c r="L15" s="20"/>
      <c r="M15" s="27"/>
    </row>
    <row r="16" spans="1:14" ht="198" customHeight="1" x14ac:dyDescent="0.25">
      <c r="A16" s="15">
        <v>6</v>
      </c>
      <c r="B16" s="16" t="s">
        <v>212</v>
      </c>
      <c r="C16" s="16" t="s">
        <v>32</v>
      </c>
      <c r="D16" s="18"/>
      <c r="E16" s="19"/>
      <c r="F16" s="73"/>
      <c r="G16" s="18"/>
      <c r="H16" s="121"/>
      <c r="I16" s="20"/>
      <c r="J16" s="20"/>
      <c r="K16" s="20"/>
      <c r="L16" s="20"/>
      <c r="M16" s="135"/>
    </row>
    <row r="17" spans="1:13" ht="22.5" customHeight="1" x14ac:dyDescent="0.25">
      <c r="A17" s="15" t="s">
        <v>150</v>
      </c>
      <c r="B17" s="16"/>
      <c r="C17" s="16" t="s">
        <v>213</v>
      </c>
      <c r="D17" s="18" t="s">
        <v>22</v>
      </c>
      <c r="E17" s="19">
        <v>100</v>
      </c>
      <c r="F17" s="73"/>
      <c r="G17" s="18">
        <v>1.59</v>
      </c>
      <c r="H17" s="121">
        <v>5</v>
      </c>
      <c r="I17" s="20">
        <f>+G17*(1+H17/100)</f>
        <v>1.6695000000000002</v>
      </c>
      <c r="J17" s="20">
        <f t="shared" si="1"/>
        <v>159</v>
      </c>
      <c r="K17" s="20">
        <f t="shared" si="2"/>
        <v>166.95000000000002</v>
      </c>
      <c r="L17" s="20"/>
      <c r="M17" s="136"/>
    </row>
    <row r="18" spans="1:13" ht="19.5" customHeight="1" x14ac:dyDescent="0.25">
      <c r="A18" s="15" t="s">
        <v>151</v>
      </c>
      <c r="B18" s="16"/>
      <c r="C18" s="16" t="s">
        <v>214</v>
      </c>
      <c r="D18" s="18" t="s">
        <v>25</v>
      </c>
      <c r="E18" s="19">
        <v>250</v>
      </c>
      <c r="F18" s="73"/>
      <c r="G18" s="18">
        <v>2.2400000000000002</v>
      </c>
      <c r="H18" s="121">
        <v>5</v>
      </c>
      <c r="I18" s="20">
        <f>+G18*(1+H18/100)</f>
        <v>2.3520000000000003</v>
      </c>
      <c r="J18" s="20">
        <f t="shared" si="1"/>
        <v>560</v>
      </c>
      <c r="K18" s="20">
        <f t="shared" si="2"/>
        <v>588.00000000000011</v>
      </c>
      <c r="L18" s="20"/>
      <c r="M18" s="136"/>
    </row>
    <row r="19" spans="1:13" ht="19.5" customHeight="1" x14ac:dyDescent="0.25">
      <c r="A19" s="15" t="s">
        <v>152</v>
      </c>
      <c r="B19" s="16"/>
      <c r="C19" s="16" t="s">
        <v>215</v>
      </c>
      <c r="D19" s="18" t="s">
        <v>25</v>
      </c>
      <c r="E19" s="19">
        <v>200</v>
      </c>
      <c r="F19" s="73"/>
      <c r="G19" s="18">
        <v>3.96</v>
      </c>
      <c r="H19" s="121">
        <v>5</v>
      </c>
      <c r="I19" s="20">
        <f>+G19*(1+H19/100)</f>
        <v>4.1580000000000004</v>
      </c>
      <c r="J19" s="20">
        <f t="shared" si="1"/>
        <v>792</v>
      </c>
      <c r="K19" s="20">
        <f t="shared" si="2"/>
        <v>831.6</v>
      </c>
      <c r="L19" s="20"/>
      <c r="M19" s="137"/>
    </row>
    <row r="20" spans="1:13" ht="21.75" customHeight="1" x14ac:dyDescent="0.25">
      <c r="A20" s="15"/>
      <c r="B20" s="16"/>
      <c r="C20" s="67" t="s">
        <v>149</v>
      </c>
      <c r="D20" s="18"/>
      <c r="E20" s="19"/>
      <c r="F20" s="28"/>
      <c r="G20" s="18"/>
      <c r="H20" s="121"/>
      <c r="I20" s="20"/>
      <c r="J20" s="20"/>
      <c r="K20" s="20"/>
      <c r="L20" s="20"/>
      <c r="M20" s="32"/>
    </row>
    <row r="21" spans="1:13" ht="15" customHeight="1" x14ac:dyDescent="0.25">
      <c r="A21" s="15">
        <v>7</v>
      </c>
      <c r="B21" s="16" t="s">
        <v>33</v>
      </c>
      <c r="C21" s="28"/>
      <c r="D21" s="18"/>
      <c r="E21" s="19"/>
      <c r="F21" s="28"/>
      <c r="G21" s="18"/>
      <c r="H21" s="121"/>
      <c r="I21" s="20"/>
      <c r="J21" s="20"/>
      <c r="K21" s="20"/>
      <c r="L21" s="20"/>
      <c r="M21" s="29"/>
    </row>
    <row r="22" spans="1:13" ht="77.25" customHeight="1" x14ac:dyDescent="0.25">
      <c r="A22" s="15" t="s">
        <v>34</v>
      </c>
      <c r="B22" s="16" t="s">
        <v>35</v>
      </c>
      <c r="C22" s="30" t="s">
        <v>38</v>
      </c>
      <c r="D22" s="18"/>
      <c r="E22" s="19"/>
      <c r="F22" s="28"/>
      <c r="G22" s="18"/>
      <c r="H22" s="121"/>
      <c r="I22" s="20"/>
      <c r="J22" s="20"/>
      <c r="K22" s="20"/>
      <c r="L22" s="20"/>
      <c r="M22" s="29"/>
    </row>
    <row r="23" spans="1:13" ht="18.75" customHeight="1" x14ac:dyDescent="0.25">
      <c r="A23" s="15" t="s">
        <v>36</v>
      </c>
      <c r="B23" s="16" t="s">
        <v>37</v>
      </c>
      <c r="C23" s="138"/>
      <c r="D23" s="18" t="s">
        <v>39</v>
      </c>
      <c r="E23" s="19">
        <v>200</v>
      </c>
      <c r="F23" s="30"/>
      <c r="G23" s="18">
        <v>6.7</v>
      </c>
      <c r="H23" s="121">
        <v>5</v>
      </c>
      <c r="I23" s="20">
        <f t="shared" ref="I23:I68" si="3">+G23*(1+H23/100)</f>
        <v>7.0350000000000001</v>
      </c>
      <c r="J23" s="20">
        <f t="shared" si="1"/>
        <v>1340</v>
      </c>
      <c r="K23" s="20">
        <f t="shared" si="2"/>
        <v>1407</v>
      </c>
      <c r="L23" s="20"/>
      <c r="M23" s="135"/>
    </row>
    <row r="24" spans="1:13" ht="18" customHeight="1" x14ac:dyDescent="0.25">
      <c r="A24" s="15" t="s">
        <v>40</v>
      </c>
      <c r="B24" s="16" t="s">
        <v>41</v>
      </c>
      <c r="C24" s="139"/>
      <c r="D24" s="18" t="s">
        <v>39</v>
      </c>
      <c r="E24" s="19">
        <v>250</v>
      </c>
      <c r="F24" s="30"/>
      <c r="G24" s="18">
        <v>6.7</v>
      </c>
      <c r="H24" s="121">
        <v>5</v>
      </c>
      <c r="I24" s="20">
        <f t="shared" si="3"/>
        <v>7.0350000000000001</v>
      </c>
      <c r="J24" s="20">
        <f t="shared" si="1"/>
        <v>1675</v>
      </c>
      <c r="K24" s="20">
        <f t="shared" si="2"/>
        <v>1758.75</v>
      </c>
      <c r="L24" s="20"/>
      <c r="M24" s="136"/>
    </row>
    <row r="25" spans="1:13" ht="19.5" customHeight="1" x14ac:dyDescent="0.25">
      <c r="A25" s="15" t="s">
        <v>42</v>
      </c>
      <c r="B25" s="16" t="s">
        <v>43</v>
      </c>
      <c r="C25" s="139"/>
      <c r="D25" s="18" t="s">
        <v>39</v>
      </c>
      <c r="E25" s="19">
        <v>250</v>
      </c>
      <c r="F25" s="30"/>
      <c r="G25" s="18">
        <v>6.7</v>
      </c>
      <c r="H25" s="121">
        <v>5</v>
      </c>
      <c r="I25" s="20">
        <f t="shared" si="3"/>
        <v>7.0350000000000001</v>
      </c>
      <c r="J25" s="20">
        <f t="shared" si="1"/>
        <v>1675</v>
      </c>
      <c r="K25" s="20">
        <f t="shared" si="2"/>
        <v>1758.75</v>
      </c>
      <c r="L25" s="20"/>
      <c r="M25" s="136"/>
    </row>
    <row r="26" spans="1:13" ht="24.75" customHeight="1" x14ac:dyDescent="0.25">
      <c r="A26" s="15" t="s">
        <v>44</v>
      </c>
      <c r="B26" s="16" t="s">
        <v>45</v>
      </c>
      <c r="C26" s="140"/>
      <c r="D26" s="18" t="s">
        <v>22</v>
      </c>
      <c r="E26" s="19">
        <v>150</v>
      </c>
      <c r="F26" s="30"/>
      <c r="G26" s="18">
        <v>6.7</v>
      </c>
      <c r="H26" s="121">
        <v>5</v>
      </c>
      <c r="I26" s="20">
        <f>+G26*(1+H26/100)</f>
        <v>7.0350000000000001</v>
      </c>
      <c r="J26" s="20">
        <f t="shared" si="1"/>
        <v>1005</v>
      </c>
      <c r="K26" s="20">
        <f t="shared" si="2"/>
        <v>1055.25</v>
      </c>
      <c r="L26" s="20"/>
      <c r="M26" s="137"/>
    </row>
    <row r="27" spans="1:13" ht="48" customHeight="1" x14ac:dyDescent="0.25">
      <c r="A27" s="15" t="s">
        <v>46</v>
      </c>
      <c r="B27" s="16" t="s">
        <v>47</v>
      </c>
      <c r="C27" s="141" t="s">
        <v>48</v>
      </c>
      <c r="D27" s="18" t="s">
        <v>22</v>
      </c>
      <c r="E27" s="19">
        <v>100</v>
      </c>
      <c r="F27" s="30"/>
      <c r="G27" s="18">
        <v>6.65</v>
      </c>
      <c r="H27" s="121">
        <v>5</v>
      </c>
      <c r="I27" s="20">
        <f t="shared" si="3"/>
        <v>6.9825000000000008</v>
      </c>
      <c r="J27" s="20">
        <f t="shared" si="1"/>
        <v>665</v>
      </c>
      <c r="K27" s="20">
        <f t="shared" si="2"/>
        <v>698.25000000000011</v>
      </c>
      <c r="L27" s="20"/>
      <c r="M27" s="29"/>
    </row>
    <row r="28" spans="1:13" ht="45" customHeight="1" x14ac:dyDescent="0.25">
      <c r="A28" s="15" t="s">
        <v>49</v>
      </c>
      <c r="B28" s="16" t="s">
        <v>50</v>
      </c>
      <c r="C28" s="142"/>
      <c r="D28" s="18" t="s">
        <v>22</v>
      </c>
      <c r="E28" s="19">
        <v>325</v>
      </c>
      <c r="F28" s="30"/>
      <c r="G28" s="18">
        <v>7.6</v>
      </c>
      <c r="H28" s="121">
        <v>5</v>
      </c>
      <c r="I28" s="20">
        <f t="shared" si="3"/>
        <v>7.9799999999999995</v>
      </c>
      <c r="J28" s="20">
        <f t="shared" si="1"/>
        <v>2470</v>
      </c>
      <c r="K28" s="20">
        <f t="shared" si="2"/>
        <v>2593.5</v>
      </c>
      <c r="L28" s="20"/>
      <c r="M28" s="29"/>
    </row>
    <row r="29" spans="1:13" ht="47.25" customHeight="1" x14ac:dyDescent="0.25">
      <c r="A29" s="15" t="s">
        <v>51</v>
      </c>
      <c r="B29" s="16" t="s">
        <v>52</v>
      </c>
      <c r="C29" s="143"/>
      <c r="D29" s="18" t="s">
        <v>22</v>
      </c>
      <c r="E29" s="19">
        <v>525</v>
      </c>
      <c r="F29" s="30"/>
      <c r="G29" s="18">
        <v>11.4</v>
      </c>
      <c r="H29" s="121">
        <v>5</v>
      </c>
      <c r="I29" s="20">
        <f t="shared" si="3"/>
        <v>11.97</v>
      </c>
      <c r="J29" s="20">
        <f t="shared" si="1"/>
        <v>5985</v>
      </c>
      <c r="K29" s="20">
        <f t="shared" si="2"/>
        <v>6284.25</v>
      </c>
      <c r="L29" s="20"/>
      <c r="M29" s="29"/>
    </row>
    <row r="30" spans="1:13" ht="96" customHeight="1" x14ac:dyDescent="0.25">
      <c r="A30" s="15" t="s">
        <v>53</v>
      </c>
      <c r="B30" s="16" t="s">
        <v>54</v>
      </c>
      <c r="C30" s="30" t="s">
        <v>55</v>
      </c>
      <c r="D30" s="18" t="s">
        <v>22</v>
      </c>
      <c r="E30" s="19">
        <v>250</v>
      </c>
      <c r="F30" s="30"/>
      <c r="G30" s="18">
        <v>7.88</v>
      </c>
      <c r="H30" s="121">
        <v>5</v>
      </c>
      <c r="I30" s="20">
        <f t="shared" si="3"/>
        <v>8.2740000000000009</v>
      </c>
      <c r="J30" s="20">
        <f t="shared" si="1"/>
        <v>1970</v>
      </c>
      <c r="K30" s="20">
        <f t="shared" si="2"/>
        <v>2068.5</v>
      </c>
      <c r="L30" s="20"/>
      <c r="M30" s="29"/>
    </row>
    <row r="31" spans="1:13" ht="21.75" customHeight="1" x14ac:dyDescent="0.25">
      <c r="A31" s="15"/>
      <c r="B31" s="16"/>
      <c r="C31" s="67" t="s">
        <v>142</v>
      </c>
      <c r="D31" s="18"/>
      <c r="E31" s="19"/>
      <c r="F31" s="30"/>
      <c r="G31" s="18"/>
      <c r="H31" s="121"/>
      <c r="I31" s="20"/>
      <c r="J31" s="20"/>
      <c r="K31" s="20"/>
      <c r="L31" s="20"/>
      <c r="M31" s="66"/>
    </row>
    <row r="32" spans="1:13" ht="110.25" customHeight="1" x14ac:dyDescent="0.25">
      <c r="A32" s="15">
        <v>10</v>
      </c>
      <c r="B32" s="68" t="s">
        <v>143</v>
      </c>
      <c r="C32" s="30" t="s">
        <v>209</v>
      </c>
      <c r="D32" s="18"/>
      <c r="E32" s="19"/>
      <c r="F32" s="69"/>
      <c r="G32" s="18"/>
      <c r="H32" s="121"/>
      <c r="I32" s="20"/>
      <c r="J32" s="20"/>
      <c r="K32" s="20"/>
      <c r="L32" s="20"/>
      <c r="M32" s="135"/>
    </row>
    <row r="33" spans="1:13" ht="66" customHeight="1" x14ac:dyDescent="0.25">
      <c r="A33" s="15" t="s">
        <v>144</v>
      </c>
      <c r="B33" s="16" t="s">
        <v>56</v>
      </c>
      <c r="C33" s="30" t="s">
        <v>210</v>
      </c>
      <c r="D33" s="18" t="s">
        <v>25</v>
      </c>
      <c r="E33" s="19">
        <v>5</v>
      </c>
      <c r="F33" s="69"/>
      <c r="G33" s="18">
        <v>140</v>
      </c>
      <c r="H33" s="121">
        <v>5</v>
      </c>
      <c r="I33" s="20">
        <f t="shared" si="3"/>
        <v>147</v>
      </c>
      <c r="J33" s="20">
        <f t="shared" si="1"/>
        <v>700</v>
      </c>
      <c r="K33" s="20">
        <f t="shared" si="2"/>
        <v>735</v>
      </c>
      <c r="L33" s="20"/>
      <c r="M33" s="136"/>
    </row>
    <row r="34" spans="1:13" ht="81" customHeight="1" x14ac:dyDescent="0.25">
      <c r="A34" s="15" t="s">
        <v>145</v>
      </c>
      <c r="B34" s="16" t="s">
        <v>57</v>
      </c>
      <c r="C34" s="30" t="s">
        <v>211</v>
      </c>
      <c r="D34" s="18" t="s">
        <v>25</v>
      </c>
      <c r="E34" s="19">
        <v>5</v>
      </c>
      <c r="F34" s="69"/>
      <c r="G34" s="18">
        <v>150</v>
      </c>
      <c r="H34" s="121">
        <v>5</v>
      </c>
      <c r="I34" s="20">
        <f t="shared" si="3"/>
        <v>157.5</v>
      </c>
      <c r="J34" s="20">
        <f t="shared" si="1"/>
        <v>750</v>
      </c>
      <c r="K34" s="20">
        <f t="shared" si="2"/>
        <v>787.5</v>
      </c>
      <c r="L34" s="20"/>
      <c r="M34" s="136"/>
    </row>
    <row r="35" spans="1:13" ht="36" customHeight="1" x14ac:dyDescent="0.25">
      <c r="A35" s="15" t="s">
        <v>146</v>
      </c>
      <c r="B35" s="16" t="s">
        <v>58</v>
      </c>
      <c r="C35" s="30" t="s">
        <v>59</v>
      </c>
      <c r="D35" s="18" t="s">
        <v>25</v>
      </c>
      <c r="E35" s="19">
        <v>2</v>
      </c>
      <c r="F35" s="69"/>
      <c r="G35" s="18">
        <v>450</v>
      </c>
      <c r="H35" s="121">
        <v>5</v>
      </c>
      <c r="I35" s="20">
        <f t="shared" si="3"/>
        <v>472.5</v>
      </c>
      <c r="J35" s="20">
        <f t="shared" si="1"/>
        <v>900</v>
      </c>
      <c r="K35" s="20">
        <f t="shared" si="2"/>
        <v>945</v>
      </c>
      <c r="L35" s="20"/>
      <c r="M35" s="136"/>
    </row>
    <row r="36" spans="1:13" ht="41.25" customHeight="1" x14ac:dyDescent="0.25">
      <c r="A36" s="15" t="s">
        <v>147</v>
      </c>
      <c r="B36" s="16" t="s">
        <v>58</v>
      </c>
      <c r="C36" s="30" t="s">
        <v>60</v>
      </c>
      <c r="D36" s="18" t="s">
        <v>25</v>
      </c>
      <c r="E36" s="19">
        <v>2</v>
      </c>
      <c r="F36" s="69"/>
      <c r="G36" s="18">
        <v>450</v>
      </c>
      <c r="H36" s="121">
        <v>5</v>
      </c>
      <c r="I36" s="20">
        <f t="shared" si="3"/>
        <v>472.5</v>
      </c>
      <c r="J36" s="20">
        <f t="shared" si="1"/>
        <v>900</v>
      </c>
      <c r="K36" s="20">
        <f t="shared" si="2"/>
        <v>945</v>
      </c>
      <c r="L36" s="20"/>
      <c r="M36" s="136"/>
    </row>
    <row r="37" spans="1:13" ht="21" customHeight="1" x14ac:dyDescent="0.25">
      <c r="A37" s="15"/>
      <c r="B37" s="16"/>
      <c r="C37" s="67" t="s">
        <v>148</v>
      </c>
      <c r="D37" s="18"/>
      <c r="E37" s="19"/>
      <c r="F37" s="70"/>
      <c r="G37" s="18"/>
      <c r="H37" s="121"/>
      <c r="I37" s="20"/>
      <c r="J37" s="20"/>
      <c r="K37" s="20"/>
      <c r="L37" s="20"/>
      <c r="M37" s="71"/>
    </row>
    <row r="38" spans="1:13" ht="50.25" customHeight="1" x14ac:dyDescent="0.25">
      <c r="A38" s="15">
        <v>11</v>
      </c>
      <c r="B38" s="16" t="s">
        <v>61</v>
      </c>
      <c r="C38" s="30" t="s">
        <v>62</v>
      </c>
      <c r="D38" s="18" t="s">
        <v>25</v>
      </c>
      <c r="E38" s="19">
        <v>500</v>
      </c>
      <c r="F38" s="30"/>
      <c r="G38" s="18">
        <v>6.3</v>
      </c>
      <c r="H38" s="121">
        <v>5</v>
      </c>
      <c r="I38" s="20">
        <f t="shared" si="3"/>
        <v>6.6150000000000002</v>
      </c>
      <c r="J38" s="20">
        <f t="shared" si="1"/>
        <v>3150</v>
      </c>
      <c r="K38" s="20">
        <f t="shared" si="2"/>
        <v>3307.5</v>
      </c>
      <c r="L38" s="20"/>
      <c r="M38" s="31"/>
    </row>
    <row r="39" spans="1:13" ht="72" customHeight="1" x14ac:dyDescent="0.25">
      <c r="A39" s="15">
        <v>12</v>
      </c>
      <c r="B39" s="16" t="s">
        <v>63</v>
      </c>
      <c r="C39" s="30" t="s">
        <v>64</v>
      </c>
      <c r="D39" s="18" t="s">
        <v>25</v>
      </c>
      <c r="E39" s="19">
        <v>500</v>
      </c>
      <c r="F39" s="30"/>
      <c r="G39" s="18">
        <v>17</v>
      </c>
      <c r="H39" s="121">
        <v>5</v>
      </c>
      <c r="I39" s="20">
        <f t="shared" si="3"/>
        <v>17.850000000000001</v>
      </c>
      <c r="J39" s="20">
        <f t="shared" si="1"/>
        <v>8500</v>
      </c>
      <c r="K39" s="20">
        <f t="shared" si="2"/>
        <v>8925</v>
      </c>
      <c r="L39" s="20"/>
      <c r="M39" s="32"/>
    </row>
    <row r="40" spans="1:13" ht="72" customHeight="1" x14ac:dyDescent="0.25">
      <c r="A40" s="15">
        <v>13</v>
      </c>
      <c r="B40" s="16" t="s">
        <v>65</v>
      </c>
      <c r="C40" s="30" t="s">
        <v>66</v>
      </c>
      <c r="D40" s="18" t="s">
        <v>25</v>
      </c>
      <c r="E40" s="19">
        <v>100</v>
      </c>
      <c r="F40" s="30"/>
      <c r="G40" s="18">
        <v>285</v>
      </c>
      <c r="H40" s="121">
        <v>5</v>
      </c>
      <c r="I40" s="20">
        <f t="shared" si="3"/>
        <v>299.25</v>
      </c>
      <c r="J40" s="20">
        <f t="shared" si="1"/>
        <v>28500</v>
      </c>
      <c r="K40" s="20">
        <f t="shared" si="2"/>
        <v>29925</v>
      </c>
      <c r="L40" s="20"/>
      <c r="M40" s="135"/>
    </row>
    <row r="41" spans="1:13" ht="72" customHeight="1" x14ac:dyDescent="0.25">
      <c r="A41" s="15">
        <v>14</v>
      </c>
      <c r="B41" s="16" t="s">
        <v>67</v>
      </c>
      <c r="C41" s="30" t="s">
        <v>66</v>
      </c>
      <c r="D41" s="18" t="s">
        <v>25</v>
      </c>
      <c r="E41" s="19">
        <v>80</v>
      </c>
      <c r="F41" s="30"/>
      <c r="G41" s="18">
        <v>500</v>
      </c>
      <c r="H41" s="121">
        <v>5</v>
      </c>
      <c r="I41" s="20">
        <f t="shared" si="3"/>
        <v>525</v>
      </c>
      <c r="J41" s="20">
        <f t="shared" si="1"/>
        <v>40000</v>
      </c>
      <c r="K41" s="20">
        <f t="shared" si="2"/>
        <v>42000</v>
      </c>
      <c r="L41" s="20"/>
      <c r="M41" s="137"/>
    </row>
    <row r="42" spans="1:13" ht="73.5" customHeight="1" x14ac:dyDescent="0.25">
      <c r="A42" s="15">
        <v>15</v>
      </c>
      <c r="B42" s="16" t="s">
        <v>166</v>
      </c>
      <c r="C42" s="73" t="s">
        <v>68</v>
      </c>
      <c r="D42" s="18" t="s">
        <v>25</v>
      </c>
      <c r="E42" s="19">
        <v>100</v>
      </c>
      <c r="F42" s="30"/>
      <c r="G42" s="18">
        <v>4.4000000000000004</v>
      </c>
      <c r="H42" s="121">
        <v>5</v>
      </c>
      <c r="I42" s="20">
        <f t="shared" si="3"/>
        <v>4.620000000000001</v>
      </c>
      <c r="J42" s="20">
        <f t="shared" si="1"/>
        <v>440.00000000000006</v>
      </c>
      <c r="K42" s="20">
        <f t="shared" si="2"/>
        <v>462.00000000000011</v>
      </c>
      <c r="L42" s="20"/>
      <c r="M42" s="131"/>
    </row>
    <row r="43" spans="1:13" ht="78.75" customHeight="1" x14ac:dyDescent="0.25">
      <c r="A43" s="15">
        <v>16</v>
      </c>
      <c r="B43" s="16" t="s">
        <v>167</v>
      </c>
      <c r="C43" s="73" t="s">
        <v>68</v>
      </c>
      <c r="D43" s="18" t="s">
        <v>25</v>
      </c>
      <c r="E43" s="19">
        <v>150</v>
      </c>
      <c r="F43" s="30"/>
      <c r="G43" s="18">
        <v>4.4000000000000004</v>
      </c>
      <c r="H43" s="121">
        <v>5</v>
      </c>
      <c r="I43" s="20">
        <f t="shared" si="3"/>
        <v>4.620000000000001</v>
      </c>
      <c r="J43" s="20">
        <f t="shared" si="1"/>
        <v>660</v>
      </c>
      <c r="K43" s="20">
        <f t="shared" si="2"/>
        <v>693.00000000000011</v>
      </c>
      <c r="L43" s="20"/>
      <c r="M43" s="131"/>
    </row>
    <row r="44" spans="1:13" ht="77.25" customHeight="1" x14ac:dyDescent="0.25">
      <c r="A44" s="15">
        <v>17</v>
      </c>
      <c r="B44" s="16" t="s">
        <v>168</v>
      </c>
      <c r="C44" s="73" t="s">
        <v>68</v>
      </c>
      <c r="D44" s="18" t="s">
        <v>25</v>
      </c>
      <c r="E44" s="19">
        <v>100</v>
      </c>
      <c r="F44" s="30"/>
      <c r="G44" s="18">
        <v>4.4000000000000004</v>
      </c>
      <c r="H44" s="121">
        <v>5</v>
      </c>
      <c r="I44" s="20">
        <f t="shared" si="3"/>
        <v>4.620000000000001</v>
      </c>
      <c r="J44" s="20">
        <f t="shared" si="1"/>
        <v>440.00000000000006</v>
      </c>
      <c r="K44" s="20">
        <f t="shared" si="2"/>
        <v>462.00000000000011</v>
      </c>
      <c r="L44" s="20"/>
      <c r="M44" s="131"/>
    </row>
    <row r="45" spans="1:13" ht="81.75" customHeight="1" x14ac:dyDescent="0.25">
      <c r="A45" s="15">
        <v>18</v>
      </c>
      <c r="B45" s="16" t="s">
        <v>169</v>
      </c>
      <c r="C45" s="73" t="s">
        <v>68</v>
      </c>
      <c r="D45" s="18" t="s">
        <v>25</v>
      </c>
      <c r="E45" s="19">
        <v>150</v>
      </c>
      <c r="F45" s="30"/>
      <c r="G45" s="18">
        <v>4.4000000000000004</v>
      </c>
      <c r="H45" s="121">
        <v>5</v>
      </c>
      <c r="I45" s="20">
        <f t="shared" si="3"/>
        <v>4.620000000000001</v>
      </c>
      <c r="J45" s="20">
        <f t="shared" si="1"/>
        <v>660</v>
      </c>
      <c r="K45" s="20">
        <f t="shared" si="2"/>
        <v>693.00000000000011</v>
      </c>
      <c r="L45" s="20"/>
      <c r="M45" s="131"/>
    </row>
    <row r="46" spans="1:13" ht="85.5" customHeight="1" x14ac:dyDescent="0.25">
      <c r="A46" s="15">
        <v>19</v>
      </c>
      <c r="B46" s="16" t="s">
        <v>170</v>
      </c>
      <c r="C46" s="73" t="s">
        <v>68</v>
      </c>
      <c r="D46" s="18" t="s">
        <v>25</v>
      </c>
      <c r="E46" s="19">
        <v>100</v>
      </c>
      <c r="F46" s="30"/>
      <c r="G46" s="18">
        <v>4.4000000000000004</v>
      </c>
      <c r="H46" s="121">
        <v>5</v>
      </c>
      <c r="I46" s="20">
        <f t="shared" si="3"/>
        <v>4.620000000000001</v>
      </c>
      <c r="J46" s="20">
        <f t="shared" si="1"/>
        <v>440.00000000000006</v>
      </c>
      <c r="K46" s="20">
        <f t="shared" si="2"/>
        <v>462.00000000000011</v>
      </c>
      <c r="L46" s="20"/>
      <c r="M46" s="132"/>
    </row>
    <row r="47" spans="1:13" ht="72" customHeight="1" x14ac:dyDescent="0.25">
      <c r="A47" s="15">
        <v>20</v>
      </c>
      <c r="B47" s="74" t="s">
        <v>69</v>
      </c>
      <c r="C47" s="72" t="s">
        <v>70</v>
      </c>
      <c r="D47" s="18" t="s">
        <v>39</v>
      </c>
      <c r="E47" s="19">
        <v>600</v>
      </c>
      <c r="F47" s="34"/>
      <c r="G47" s="18">
        <v>1.06</v>
      </c>
      <c r="H47" s="121">
        <v>5</v>
      </c>
      <c r="I47" s="20">
        <f t="shared" si="3"/>
        <v>1.1130000000000002</v>
      </c>
      <c r="J47" s="20">
        <f t="shared" si="1"/>
        <v>636</v>
      </c>
      <c r="K47" s="20">
        <f t="shared" si="2"/>
        <v>667.80000000000018</v>
      </c>
      <c r="L47" s="20"/>
      <c r="M47" s="35"/>
    </row>
    <row r="48" spans="1:13" ht="51" customHeight="1" x14ac:dyDescent="0.25">
      <c r="A48" s="15">
        <v>21</v>
      </c>
      <c r="B48" s="16" t="s">
        <v>71</v>
      </c>
      <c r="C48" s="30" t="s">
        <v>72</v>
      </c>
      <c r="D48" s="18" t="s">
        <v>25</v>
      </c>
      <c r="E48" s="19">
        <v>150</v>
      </c>
      <c r="F48" s="30"/>
      <c r="G48" s="18">
        <v>0.55000000000000004</v>
      </c>
      <c r="H48" s="121">
        <v>5</v>
      </c>
      <c r="I48" s="20">
        <f t="shared" si="3"/>
        <v>0.57750000000000012</v>
      </c>
      <c r="J48" s="20">
        <f t="shared" si="1"/>
        <v>82.5</v>
      </c>
      <c r="K48" s="20">
        <f t="shared" si="2"/>
        <v>86.625000000000014</v>
      </c>
      <c r="L48" s="20"/>
      <c r="M48" s="36"/>
    </row>
    <row r="49" spans="1:13" ht="72" customHeight="1" x14ac:dyDescent="0.25">
      <c r="A49" s="15">
        <v>22</v>
      </c>
      <c r="B49" s="33" t="s">
        <v>73</v>
      </c>
      <c r="C49" s="33" t="s">
        <v>74</v>
      </c>
      <c r="D49" s="18" t="s">
        <v>39</v>
      </c>
      <c r="E49" s="19">
        <v>150</v>
      </c>
      <c r="F49" s="37"/>
      <c r="G49" s="18">
        <v>26</v>
      </c>
      <c r="H49" s="121">
        <v>5</v>
      </c>
      <c r="I49" s="20">
        <f t="shared" si="3"/>
        <v>27.3</v>
      </c>
      <c r="J49" s="20">
        <f t="shared" si="1"/>
        <v>3900</v>
      </c>
      <c r="K49" s="20">
        <f t="shared" si="2"/>
        <v>4095</v>
      </c>
      <c r="L49" s="20"/>
      <c r="M49" s="36"/>
    </row>
    <row r="50" spans="1:13" ht="24" customHeight="1" x14ac:dyDescent="0.25">
      <c r="A50" s="15">
        <v>23</v>
      </c>
      <c r="B50" s="16" t="s">
        <v>75</v>
      </c>
      <c r="C50" s="38" t="s">
        <v>76</v>
      </c>
      <c r="D50" s="18" t="s">
        <v>25</v>
      </c>
      <c r="E50" s="19">
        <v>10000</v>
      </c>
      <c r="F50" s="37"/>
      <c r="G50" s="18">
        <v>0.28000000000000003</v>
      </c>
      <c r="H50" s="121">
        <v>5</v>
      </c>
      <c r="I50" s="20">
        <f t="shared" si="3"/>
        <v>0.29400000000000004</v>
      </c>
      <c r="J50" s="20">
        <f t="shared" si="1"/>
        <v>2800.0000000000005</v>
      </c>
      <c r="K50" s="20">
        <f t="shared" si="2"/>
        <v>2940.0000000000005</v>
      </c>
      <c r="L50" s="20"/>
      <c r="M50" s="36"/>
    </row>
    <row r="51" spans="1:13" ht="237" customHeight="1" x14ac:dyDescent="0.25">
      <c r="A51" s="15">
        <v>24</v>
      </c>
      <c r="B51" s="16" t="s">
        <v>61</v>
      </c>
      <c r="C51" s="16" t="s">
        <v>77</v>
      </c>
      <c r="D51" s="18" t="s">
        <v>25</v>
      </c>
      <c r="E51" s="19">
        <v>720</v>
      </c>
      <c r="F51" s="16"/>
      <c r="G51" s="18">
        <v>11.1</v>
      </c>
      <c r="H51" s="121">
        <v>5</v>
      </c>
      <c r="I51" s="20">
        <f t="shared" si="3"/>
        <v>11.654999999999999</v>
      </c>
      <c r="J51" s="20">
        <f t="shared" si="1"/>
        <v>7992</v>
      </c>
      <c r="K51" s="20">
        <f t="shared" si="2"/>
        <v>8391.6</v>
      </c>
      <c r="L51" s="20"/>
      <c r="M51" s="36"/>
    </row>
    <row r="52" spans="1:13" ht="26.25" customHeight="1" x14ac:dyDescent="0.25">
      <c r="A52" s="15">
        <v>25</v>
      </c>
      <c r="B52" s="77" t="s">
        <v>153</v>
      </c>
      <c r="C52" s="16"/>
      <c r="D52" s="18"/>
      <c r="E52" s="19"/>
      <c r="F52" s="16"/>
      <c r="G52" s="18"/>
      <c r="H52" s="121"/>
      <c r="I52" s="20"/>
      <c r="J52" s="20"/>
      <c r="K52" s="20"/>
      <c r="L52" s="20"/>
      <c r="M52" s="36"/>
    </row>
    <row r="53" spans="1:13" ht="94.5" customHeight="1" x14ac:dyDescent="0.25">
      <c r="A53" s="15" t="s">
        <v>171</v>
      </c>
      <c r="B53" s="80" t="s">
        <v>154</v>
      </c>
      <c r="C53" s="39" t="s">
        <v>155</v>
      </c>
      <c r="D53" s="18" t="s">
        <v>25</v>
      </c>
      <c r="E53" s="19">
        <v>50</v>
      </c>
      <c r="F53" s="39"/>
      <c r="G53" s="18">
        <v>10</v>
      </c>
      <c r="H53" s="121">
        <v>5</v>
      </c>
      <c r="I53" s="20">
        <f t="shared" si="3"/>
        <v>10.5</v>
      </c>
      <c r="J53" s="20">
        <f t="shared" si="1"/>
        <v>500</v>
      </c>
      <c r="K53" s="20">
        <f t="shared" si="2"/>
        <v>525</v>
      </c>
      <c r="L53" s="20"/>
      <c r="M53" s="36"/>
    </row>
    <row r="54" spans="1:13" ht="98.25" customHeight="1" x14ac:dyDescent="0.25">
      <c r="A54" s="15" t="s">
        <v>172</v>
      </c>
      <c r="B54" s="40" t="s">
        <v>156</v>
      </c>
      <c r="C54" s="39" t="s">
        <v>157</v>
      </c>
      <c r="D54" s="18" t="s">
        <v>25</v>
      </c>
      <c r="E54" s="19">
        <v>60</v>
      </c>
      <c r="F54" s="39"/>
      <c r="G54" s="18">
        <v>33</v>
      </c>
      <c r="H54" s="121">
        <v>5</v>
      </c>
      <c r="I54" s="20">
        <f t="shared" si="3"/>
        <v>34.65</v>
      </c>
      <c r="J54" s="20">
        <f t="shared" si="1"/>
        <v>1980</v>
      </c>
      <c r="K54" s="20">
        <f t="shared" si="2"/>
        <v>2079</v>
      </c>
      <c r="L54" s="20"/>
      <c r="M54" s="36"/>
    </row>
    <row r="55" spans="1:13" ht="97.5" customHeight="1" x14ac:dyDescent="0.25">
      <c r="A55" s="15" t="s">
        <v>173</v>
      </c>
      <c r="B55" s="40" t="s">
        <v>158</v>
      </c>
      <c r="C55" s="39" t="s">
        <v>159</v>
      </c>
      <c r="D55" s="18" t="s">
        <v>25</v>
      </c>
      <c r="E55" s="19">
        <v>200</v>
      </c>
      <c r="F55" s="39"/>
      <c r="G55" s="18">
        <v>30</v>
      </c>
      <c r="H55" s="121">
        <v>5</v>
      </c>
      <c r="I55" s="20">
        <f t="shared" si="3"/>
        <v>31.5</v>
      </c>
      <c r="J55" s="20">
        <f t="shared" si="1"/>
        <v>6000</v>
      </c>
      <c r="K55" s="20">
        <f t="shared" si="2"/>
        <v>6300</v>
      </c>
      <c r="L55" s="20"/>
      <c r="M55" s="36"/>
    </row>
    <row r="56" spans="1:13" ht="81.75" customHeight="1" x14ac:dyDescent="0.25">
      <c r="A56" s="15" t="s">
        <v>174</v>
      </c>
      <c r="B56" s="40" t="s">
        <v>160</v>
      </c>
      <c r="C56" s="39" t="s">
        <v>161</v>
      </c>
      <c r="D56" s="18" t="s">
        <v>25</v>
      </c>
      <c r="E56" s="19">
        <v>800</v>
      </c>
      <c r="F56" s="39"/>
      <c r="G56" s="18">
        <v>18</v>
      </c>
      <c r="H56" s="121">
        <v>5</v>
      </c>
      <c r="I56" s="20">
        <f t="shared" si="3"/>
        <v>18.900000000000002</v>
      </c>
      <c r="J56" s="20">
        <f t="shared" si="1"/>
        <v>14400</v>
      </c>
      <c r="K56" s="20">
        <f t="shared" si="2"/>
        <v>15120.000000000002</v>
      </c>
      <c r="L56" s="20"/>
      <c r="M56" s="36"/>
    </row>
    <row r="57" spans="1:13" ht="34.5" customHeight="1" x14ac:dyDescent="0.25">
      <c r="A57" s="15" t="s">
        <v>175</v>
      </c>
      <c r="B57" s="39" t="s">
        <v>162</v>
      </c>
      <c r="C57" s="39" t="s">
        <v>163</v>
      </c>
      <c r="D57" s="18" t="s">
        <v>25</v>
      </c>
      <c r="E57" s="19">
        <v>50</v>
      </c>
      <c r="F57" s="75"/>
      <c r="G57" s="18">
        <v>10</v>
      </c>
      <c r="H57" s="121">
        <v>5</v>
      </c>
      <c r="I57" s="20">
        <f t="shared" si="3"/>
        <v>10.5</v>
      </c>
      <c r="J57" s="20">
        <f t="shared" si="1"/>
        <v>500</v>
      </c>
      <c r="K57" s="20">
        <f t="shared" si="2"/>
        <v>525</v>
      </c>
      <c r="L57" s="20"/>
      <c r="M57" s="36"/>
    </row>
    <row r="58" spans="1:13" ht="21.75" customHeight="1" x14ac:dyDescent="0.25">
      <c r="A58" s="15"/>
      <c r="B58" s="76"/>
      <c r="C58" s="78" t="s">
        <v>176</v>
      </c>
      <c r="D58" s="18"/>
      <c r="E58" s="19"/>
      <c r="F58" s="79"/>
      <c r="G58" s="18"/>
      <c r="H58" s="121"/>
      <c r="I58" s="20"/>
      <c r="J58" s="20"/>
      <c r="K58" s="20"/>
      <c r="L58" s="20"/>
      <c r="M58" s="36"/>
    </row>
    <row r="59" spans="1:13" ht="38.25" customHeight="1" x14ac:dyDescent="0.25">
      <c r="A59" s="15">
        <v>26</v>
      </c>
      <c r="B59" s="41" t="s">
        <v>78</v>
      </c>
      <c r="C59" s="42" t="s">
        <v>79</v>
      </c>
      <c r="D59" s="18" t="s">
        <v>39</v>
      </c>
      <c r="E59" s="19">
        <v>10000</v>
      </c>
      <c r="F59" s="43"/>
      <c r="G59" s="18">
        <v>0.1</v>
      </c>
      <c r="H59" s="121">
        <v>5</v>
      </c>
      <c r="I59" s="20">
        <f t="shared" si="3"/>
        <v>0.10500000000000001</v>
      </c>
      <c r="J59" s="20">
        <f t="shared" si="1"/>
        <v>1000</v>
      </c>
      <c r="K59" s="20">
        <f t="shared" si="2"/>
        <v>1050</v>
      </c>
      <c r="L59" s="20"/>
      <c r="M59" s="36"/>
    </row>
    <row r="60" spans="1:13" ht="60" customHeight="1" x14ac:dyDescent="0.25">
      <c r="A60" s="15">
        <v>27</v>
      </c>
      <c r="B60" s="55" t="s">
        <v>80</v>
      </c>
      <c r="C60" s="84" t="s">
        <v>82</v>
      </c>
      <c r="D60" s="18"/>
      <c r="E60" s="19"/>
      <c r="F60" s="43"/>
      <c r="G60" s="18"/>
      <c r="H60" s="121"/>
      <c r="I60" s="20"/>
      <c r="J60" s="20"/>
      <c r="K60" s="20"/>
      <c r="L60" s="20"/>
      <c r="M60" s="44"/>
    </row>
    <row r="61" spans="1:13" ht="18.75" customHeight="1" x14ac:dyDescent="0.25">
      <c r="A61" s="15" t="s">
        <v>177</v>
      </c>
      <c r="B61" s="81" t="s">
        <v>81</v>
      </c>
      <c r="C61" s="133"/>
      <c r="D61" s="18" t="s">
        <v>39</v>
      </c>
      <c r="E61" s="19">
        <v>3</v>
      </c>
      <c r="F61" s="45"/>
      <c r="G61" s="18">
        <v>470</v>
      </c>
      <c r="H61" s="121">
        <v>5</v>
      </c>
      <c r="I61" s="20">
        <f t="shared" si="3"/>
        <v>493.5</v>
      </c>
      <c r="J61" s="20">
        <f t="shared" si="1"/>
        <v>1410</v>
      </c>
      <c r="K61" s="20">
        <f t="shared" ref="K61:K89" si="4">+I61*E61</f>
        <v>1480.5</v>
      </c>
      <c r="L61" s="20"/>
    </row>
    <row r="62" spans="1:13" ht="18" customHeight="1" x14ac:dyDescent="0.25">
      <c r="A62" s="15" t="s">
        <v>178</v>
      </c>
      <c r="B62" s="82" t="s">
        <v>83</v>
      </c>
      <c r="C62" s="134"/>
      <c r="D62" s="18" t="s">
        <v>39</v>
      </c>
      <c r="E62" s="19">
        <v>3</v>
      </c>
      <c r="F62" s="45"/>
      <c r="G62" s="18">
        <v>1100</v>
      </c>
      <c r="H62" s="121">
        <v>5</v>
      </c>
      <c r="I62" s="20">
        <f t="shared" si="3"/>
        <v>1155</v>
      </c>
      <c r="J62" s="20">
        <f t="shared" si="1"/>
        <v>3300</v>
      </c>
      <c r="K62" s="20">
        <f t="shared" si="4"/>
        <v>3465</v>
      </c>
      <c r="L62" s="20"/>
      <c r="M62" s="36"/>
    </row>
    <row r="63" spans="1:13" ht="17.25" customHeight="1" x14ac:dyDescent="0.25">
      <c r="A63" s="15" t="s">
        <v>179</v>
      </c>
      <c r="B63" s="82" t="s">
        <v>84</v>
      </c>
      <c r="C63" s="83"/>
      <c r="D63" s="18" t="s">
        <v>39</v>
      </c>
      <c r="E63" s="19">
        <v>3</v>
      </c>
      <c r="F63" s="45"/>
      <c r="G63" s="18">
        <v>1600</v>
      </c>
      <c r="H63" s="121">
        <v>5</v>
      </c>
      <c r="I63" s="20">
        <f t="shared" si="3"/>
        <v>1680</v>
      </c>
      <c r="J63" s="20">
        <f t="shared" si="1"/>
        <v>4800</v>
      </c>
      <c r="K63" s="20">
        <f t="shared" si="4"/>
        <v>5040</v>
      </c>
      <c r="L63" s="20"/>
      <c r="M63" s="36"/>
    </row>
    <row r="64" spans="1:13" ht="18" customHeight="1" x14ac:dyDescent="0.25">
      <c r="A64" s="15" t="s">
        <v>180</v>
      </c>
      <c r="B64" s="82" t="s">
        <v>85</v>
      </c>
      <c r="C64" s="87"/>
      <c r="D64" s="88" t="s">
        <v>39</v>
      </c>
      <c r="E64" s="89">
        <v>3</v>
      </c>
      <c r="F64" s="45"/>
      <c r="G64" s="18">
        <v>2800</v>
      </c>
      <c r="H64" s="121">
        <v>5</v>
      </c>
      <c r="I64" s="20">
        <f t="shared" si="3"/>
        <v>2940</v>
      </c>
      <c r="J64" s="20">
        <f t="shared" si="1"/>
        <v>8400</v>
      </c>
      <c r="K64" s="20">
        <f t="shared" si="4"/>
        <v>8820</v>
      </c>
      <c r="L64" s="20"/>
      <c r="M64" s="36"/>
    </row>
    <row r="65" spans="1:13" ht="18" customHeight="1" x14ac:dyDescent="0.25">
      <c r="A65" s="15"/>
      <c r="B65" s="86"/>
      <c r="C65" s="92" t="s">
        <v>181</v>
      </c>
      <c r="D65" s="90"/>
      <c r="E65" s="91"/>
      <c r="F65" s="85"/>
      <c r="G65" s="18"/>
      <c r="H65" s="121"/>
      <c r="I65" s="20"/>
      <c r="J65" s="20"/>
      <c r="K65" s="20"/>
      <c r="L65" s="20"/>
      <c r="M65" s="36"/>
    </row>
    <row r="66" spans="1:13" ht="54" customHeight="1" x14ac:dyDescent="0.25">
      <c r="A66" s="15">
        <v>28</v>
      </c>
      <c r="B66" s="93" t="s">
        <v>86</v>
      </c>
      <c r="C66" s="93" t="s">
        <v>244</v>
      </c>
      <c r="D66" s="18" t="s">
        <v>39</v>
      </c>
      <c r="E66" s="19">
        <v>50</v>
      </c>
      <c r="F66" s="46"/>
      <c r="G66" s="18">
        <v>11.8</v>
      </c>
      <c r="H66" s="121">
        <v>5</v>
      </c>
      <c r="I66" s="20">
        <f t="shared" si="3"/>
        <v>12.39</v>
      </c>
      <c r="J66" s="20">
        <f t="shared" si="1"/>
        <v>590</v>
      </c>
      <c r="K66" s="20">
        <f t="shared" si="4"/>
        <v>619.5</v>
      </c>
      <c r="L66" s="20"/>
      <c r="M66" s="36"/>
    </row>
    <row r="67" spans="1:13" ht="89.25" customHeight="1" x14ac:dyDescent="0.25">
      <c r="A67" s="15">
        <v>29</v>
      </c>
      <c r="B67" s="45" t="s">
        <v>87</v>
      </c>
      <c r="C67" s="33" t="s">
        <v>242</v>
      </c>
      <c r="D67" s="18" t="s">
        <v>39</v>
      </c>
      <c r="E67" s="19">
        <v>100</v>
      </c>
      <c r="F67" s="45"/>
      <c r="G67" s="18">
        <v>0.56000000000000005</v>
      </c>
      <c r="H67" s="121">
        <v>5</v>
      </c>
      <c r="I67" s="20">
        <f t="shared" si="3"/>
        <v>0.58800000000000008</v>
      </c>
      <c r="J67" s="20">
        <f t="shared" si="1"/>
        <v>56.000000000000007</v>
      </c>
      <c r="K67" s="20">
        <f t="shared" si="4"/>
        <v>58.800000000000011</v>
      </c>
      <c r="L67" s="20"/>
      <c r="M67" s="36"/>
    </row>
    <row r="68" spans="1:13" ht="83.25" customHeight="1" x14ac:dyDescent="0.25">
      <c r="A68" s="15">
        <v>30</v>
      </c>
      <c r="B68" s="45" t="s">
        <v>88</v>
      </c>
      <c r="C68" s="33" t="s">
        <v>243</v>
      </c>
      <c r="D68" s="18" t="s">
        <v>39</v>
      </c>
      <c r="E68" s="19">
        <v>100</v>
      </c>
      <c r="F68" s="45"/>
      <c r="G68" s="18">
        <v>0.56000000000000005</v>
      </c>
      <c r="H68" s="121">
        <v>5</v>
      </c>
      <c r="I68" s="20">
        <f t="shared" si="3"/>
        <v>0.58800000000000008</v>
      </c>
      <c r="J68" s="20">
        <f t="shared" si="1"/>
        <v>56.000000000000007</v>
      </c>
      <c r="K68" s="20">
        <f t="shared" si="4"/>
        <v>58.800000000000011</v>
      </c>
      <c r="L68" s="20"/>
      <c r="M68" s="36"/>
    </row>
    <row r="69" spans="1:13" ht="37.5" customHeight="1" x14ac:dyDescent="0.25">
      <c r="A69" s="15">
        <v>31</v>
      </c>
      <c r="B69" s="74" t="s">
        <v>89</v>
      </c>
      <c r="C69" s="48" t="s">
        <v>90</v>
      </c>
      <c r="D69" s="18" t="s">
        <v>25</v>
      </c>
      <c r="E69" s="19">
        <v>2000</v>
      </c>
      <c r="F69" s="49"/>
      <c r="G69" s="18">
        <v>1.5</v>
      </c>
      <c r="H69" s="121">
        <v>5</v>
      </c>
      <c r="I69" s="20">
        <f t="shared" ref="I69:I92" si="5">+G69*(1+H69/100)</f>
        <v>1.5750000000000002</v>
      </c>
      <c r="J69" s="20">
        <f t="shared" si="1"/>
        <v>3000</v>
      </c>
      <c r="K69" s="20">
        <f t="shared" si="4"/>
        <v>3150.0000000000005</v>
      </c>
      <c r="L69" s="20"/>
      <c r="M69" s="36"/>
    </row>
    <row r="70" spans="1:13" ht="42.75" customHeight="1" x14ac:dyDescent="0.25">
      <c r="A70" s="15">
        <v>32</v>
      </c>
      <c r="B70" s="94" t="s">
        <v>91</v>
      </c>
      <c r="C70" s="48" t="s">
        <v>92</v>
      </c>
      <c r="D70" s="18" t="s">
        <v>39</v>
      </c>
      <c r="E70" s="19">
        <v>100</v>
      </c>
      <c r="F70" s="52"/>
      <c r="G70" s="18">
        <v>2</v>
      </c>
      <c r="H70" s="121">
        <v>5</v>
      </c>
      <c r="I70" s="20">
        <f t="shared" si="5"/>
        <v>2.1</v>
      </c>
      <c r="J70" s="20">
        <f t="shared" si="1"/>
        <v>200</v>
      </c>
      <c r="K70" s="20">
        <f t="shared" si="4"/>
        <v>210</v>
      </c>
      <c r="L70" s="20"/>
      <c r="M70" s="36"/>
    </row>
    <row r="71" spans="1:13" ht="319.5" customHeight="1" x14ac:dyDescent="0.25">
      <c r="A71" s="15">
        <v>33</v>
      </c>
      <c r="B71" s="77" t="s">
        <v>93</v>
      </c>
      <c r="C71" s="50" t="s">
        <v>94</v>
      </c>
      <c r="D71" s="18" t="s">
        <v>39</v>
      </c>
      <c r="E71" s="19">
        <v>50</v>
      </c>
      <c r="F71" s="53"/>
      <c r="G71" s="18">
        <v>50</v>
      </c>
      <c r="H71" s="121">
        <v>5</v>
      </c>
      <c r="I71" s="20">
        <f t="shared" si="5"/>
        <v>52.5</v>
      </c>
      <c r="J71" s="20">
        <f t="shared" si="1"/>
        <v>2500</v>
      </c>
      <c r="K71" s="20">
        <f t="shared" si="4"/>
        <v>2625</v>
      </c>
      <c r="L71" s="20"/>
      <c r="M71" s="36"/>
    </row>
    <row r="72" spans="1:13" ht="324.75" customHeight="1" x14ac:dyDescent="0.25">
      <c r="A72" s="15">
        <v>34</v>
      </c>
      <c r="B72" s="16" t="s">
        <v>95</v>
      </c>
      <c r="C72" s="96" t="s">
        <v>96</v>
      </c>
      <c r="D72" s="18" t="s">
        <v>39</v>
      </c>
      <c r="E72" s="19">
        <v>50</v>
      </c>
      <c r="F72" s="50"/>
      <c r="G72" s="18">
        <v>50</v>
      </c>
      <c r="H72" s="121">
        <v>5</v>
      </c>
      <c r="I72" s="20">
        <f t="shared" si="5"/>
        <v>52.5</v>
      </c>
      <c r="J72" s="20">
        <f t="shared" si="1"/>
        <v>2500</v>
      </c>
      <c r="K72" s="20">
        <f t="shared" si="4"/>
        <v>2625</v>
      </c>
      <c r="L72" s="20"/>
      <c r="M72" s="36"/>
    </row>
    <row r="73" spans="1:13" ht="315.75" customHeight="1" x14ac:dyDescent="0.25">
      <c r="A73" s="2">
        <v>35</v>
      </c>
      <c r="B73" s="97" t="s">
        <v>97</v>
      </c>
      <c r="C73" s="50" t="s">
        <v>98</v>
      </c>
      <c r="D73" s="18"/>
      <c r="E73" s="19">
        <v>50</v>
      </c>
      <c r="F73" s="50"/>
      <c r="G73" s="18">
        <v>50</v>
      </c>
      <c r="H73" s="121">
        <v>5</v>
      </c>
      <c r="I73" s="20">
        <f t="shared" si="5"/>
        <v>52.5</v>
      </c>
      <c r="J73" s="20">
        <f t="shared" si="1"/>
        <v>2500</v>
      </c>
      <c r="K73" s="20">
        <f t="shared" si="4"/>
        <v>2625</v>
      </c>
      <c r="L73" s="20"/>
      <c r="M73" s="36"/>
    </row>
    <row r="74" spans="1:13" ht="318.75" customHeight="1" x14ac:dyDescent="0.25">
      <c r="A74" s="15">
        <v>36</v>
      </c>
      <c r="B74" s="95" t="s">
        <v>99</v>
      </c>
      <c r="C74" s="50" t="s">
        <v>100</v>
      </c>
      <c r="D74" s="18" t="s">
        <v>39</v>
      </c>
      <c r="E74" s="19">
        <v>50</v>
      </c>
      <c r="F74" s="50"/>
      <c r="G74" s="18">
        <v>50</v>
      </c>
      <c r="H74" s="121">
        <v>5</v>
      </c>
      <c r="I74" s="20">
        <f t="shared" si="5"/>
        <v>52.5</v>
      </c>
      <c r="J74" s="20">
        <f t="shared" si="1"/>
        <v>2500</v>
      </c>
      <c r="K74" s="20">
        <f t="shared" si="4"/>
        <v>2625</v>
      </c>
      <c r="L74" s="20"/>
      <c r="M74" s="36"/>
    </row>
    <row r="75" spans="1:13" ht="322.5" customHeight="1" x14ac:dyDescent="0.25">
      <c r="A75" s="15">
        <v>37</v>
      </c>
      <c r="B75" s="95" t="s">
        <v>101</v>
      </c>
      <c r="C75" s="50" t="s">
        <v>102</v>
      </c>
      <c r="D75" s="18" t="s">
        <v>39</v>
      </c>
      <c r="E75" s="19">
        <v>50</v>
      </c>
      <c r="F75" s="50"/>
      <c r="G75" s="18">
        <v>50</v>
      </c>
      <c r="H75" s="121">
        <v>5</v>
      </c>
      <c r="I75" s="20">
        <f t="shared" si="5"/>
        <v>52.5</v>
      </c>
      <c r="J75" s="20">
        <f t="shared" si="1"/>
        <v>2500</v>
      </c>
      <c r="K75" s="20">
        <f t="shared" si="4"/>
        <v>2625</v>
      </c>
      <c r="L75" s="20"/>
      <c r="M75" s="36"/>
    </row>
    <row r="76" spans="1:13" ht="324" customHeight="1" x14ac:dyDescent="0.25">
      <c r="A76" s="15">
        <v>38</v>
      </c>
      <c r="B76" s="95" t="s">
        <v>103</v>
      </c>
      <c r="C76" s="50" t="s">
        <v>104</v>
      </c>
      <c r="D76" s="18" t="s">
        <v>39</v>
      </c>
      <c r="E76" s="19">
        <v>30</v>
      </c>
      <c r="F76" s="50"/>
      <c r="G76" s="18">
        <v>50</v>
      </c>
      <c r="H76" s="121">
        <v>5</v>
      </c>
      <c r="I76" s="20">
        <f t="shared" si="5"/>
        <v>52.5</v>
      </c>
      <c r="J76" s="20">
        <f t="shared" si="1"/>
        <v>1500</v>
      </c>
      <c r="K76" s="20">
        <f t="shared" si="4"/>
        <v>1575</v>
      </c>
      <c r="L76" s="20"/>
      <c r="M76" s="36"/>
    </row>
    <row r="77" spans="1:13" ht="63" customHeight="1" x14ac:dyDescent="0.25">
      <c r="A77" s="15">
        <v>39</v>
      </c>
      <c r="B77" s="50" t="s">
        <v>105</v>
      </c>
      <c r="C77" s="50" t="s">
        <v>164</v>
      </c>
      <c r="D77" s="18" t="s">
        <v>39</v>
      </c>
      <c r="E77" s="19">
        <v>100</v>
      </c>
      <c r="F77" s="51"/>
      <c r="G77" s="18">
        <v>6.65</v>
      </c>
      <c r="H77" s="121">
        <v>5</v>
      </c>
      <c r="I77" s="20">
        <f t="shared" si="5"/>
        <v>6.9825000000000008</v>
      </c>
      <c r="J77" s="20">
        <f t="shared" si="1"/>
        <v>665</v>
      </c>
      <c r="K77" s="20">
        <f t="shared" si="4"/>
        <v>698.25000000000011</v>
      </c>
      <c r="L77" s="20"/>
      <c r="M77" s="36"/>
    </row>
    <row r="78" spans="1:13" ht="66" customHeight="1" x14ac:dyDescent="0.25">
      <c r="A78" s="15">
        <v>40</v>
      </c>
      <c r="B78" s="50" t="s">
        <v>106</v>
      </c>
      <c r="C78" s="50" t="s">
        <v>165</v>
      </c>
      <c r="D78" s="18" t="s">
        <v>39</v>
      </c>
      <c r="E78" s="19">
        <v>200</v>
      </c>
      <c r="F78" s="51"/>
      <c r="G78" s="18">
        <v>6.18</v>
      </c>
      <c r="H78" s="121">
        <v>5</v>
      </c>
      <c r="I78" s="20">
        <f t="shared" si="5"/>
        <v>6.4889999999999999</v>
      </c>
      <c r="J78" s="20">
        <f t="shared" si="1"/>
        <v>1236</v>
      </c>
      <c r="K78" s="20">
        <f t="shared" si="4"/>
        <v>1297.8</v>
      </c>
      <c r="L78" s="20"/>
      <c r="M78" s="36"/>
    </row>
    <row r="79" spans="1:13" ht="33.75" customHeight="1" x14ac:dyDescent="0.25">
      <c r="A79" s="15">
        <v>41</v>
      </c>
      <c r="B79" s="95" t="s">
        <v>107</v>
      </c>
      <c r="C79" s="50" t="s">
        <v>108</v>
      </c>
      <c r="D79" s="18"/>
      <c r="E79" s="19"/>
      <c r="F79" s="51"/>
      <c r="G79" s="18"/>
      <c r="H79" s="121"/>
      <c r="I79" s="20"/>
      <c r="J79" s="20"/>
      <c r="K79" s="20"/>
      <c r="L79" s="20"/>
      <c r="M79" s="36"/>
    </row>
    <row r="80" spans="1:13" ht="122.25" customHeight="1" x14ac:dyDescent="0.25">
      <c r="A80" s="15" t="s">
        <v>182</v>
      </c>
      <c r="B80" s="50" t="s">
        <v>109</v>
      </c>
      <c r="C80" s="50" t="s">
        <v>110</v>
      </c>
      <c r="D80" s="18" t="s">
        <v>39</v>
      </c>
      <c r="E80" s="19">
        <v>100</v>
      </c>
      <c r="F80" s="54"/>
      <c r="G80" s="18">
        <v>375</v>
      </c>
      <c r="H80" s="121">
        <v>5</v>
      </c>
      <c r="I80" s="20">
        <f t="shared" si="5"/>
        <v>393.75</v>
      </c>
      <c r="J80" s="20">
        <f t="shared" si="1"/>
        <v>37500</v>
      </c>
      <c r="K80" s="20">
        <f t="shared" si="4"/>
        <v>39375</v>
      </c>
      <c r="L80" s="20"/>
      <c r="M80" s="36"/>
    </row>
    <row r="81" spans="1:13" ht="132.75" customHeight="1" x14ac:dyDescent="0.25">
      <c r="A81" s="15" t="s">
        <v>183</v>
      </c>
      <c r="B81" s="50" t="s">
        <v>111</v>
      </c>
      <c r="C81" s="50" t="s">
        <v>112</v>
      </c>
      <c r="D81" s="18" t="s">
        <v>39</v>
      </c>
      <c r="E81" s="19">
        <v>100</v>
      </c>
      <c r="F81" s="54"/>
      <c r="G81" s="18">
        <v>400</v>
      </c>
      <c r="H81" s="121">
        <v>5</v>
      </c>
      <c r="I81" s="20">
        <f t="shared" si="5"/>
        <v>420</v>
      </c>
      <c r="J81" s="20">
        <f t="shared" si="1"/>
        <v>40000</v>
      </c>
      <c r="K81" s="20">
        <f t="shared" si="4"/>
        <v>42000</v>
      </c>
      <c r="L81" s="20"/>
      <c r="M81" s="36"/>
    </row>
    <row r="82" spans="1:13" ht="116.25" customHeight="1" x14ac:dyDescent="0.25">
      <c r="A82" s="15" t="s">
        <v>184</v>
      </c>
      <c r="B82" s="50" t="s">
        <v>113</v>
      </c>
      <c r="C82" s="50" t="s">
        <v>114</v>
      </c>
      <c r="D82" s="18" t="s">
        <v>39</v>
      </c>
      <c r="E82" s="19">
        <v>100</v>
      </c>
      <c r="F82" s="54"/>
      <c r="G82" s="18">
        <v>375</v>
      </c>
      <c r="H82" s="121">
        <v>5</v>
      </c>
      <c r="I82" s="20">
        <f t="shared" si="5"/>
        <v>393.75</v>
      </c>
      <c r="J82" s="20">
        <f t="shared" si="1"/>
        <v>37500</v>
      </c>
      <c r="K82" s="20">
        <f t="shared" si="4"/>
        <v>39375</v>
      </c>
      <c r="L82" s="20"/>
      <c r="M82" s="36"/>
    </row>
    <row r="83" spans="1:13" ht="86.25" customHeight="1" x14ac:dyDescent="0.25">
      <c r="A83" s="15" t="s">
        <v>185</v>
      </c>
      <c r="B83" s="50" t="s">
        <v>115</v>
      </c>
      <c r="C83" s="50" t="s">
        <v>187</v>
      </c>
      <c r="D83" s="18" t="s">
        <v>39</v>
      </c>
      <c r="E83" s="19">
        <v>100</v>
      </c>
      <c r="F83" s="54"/>
      <c r="G83" s="18">
        <v>400</v>
      </c>
      <c r="H83" s="121">
        <v>5</v>
      </c>
      <c r="I83" s="20">
        <f t="shared" si="5"/>
        <v>420</v>
      </c>
      <c r="J83" s="20">
        <f t="shared" si="1"/>
        <v>40000</v>
      </c>
      <c r="K83" s="20">
        <f t="shared" si="4"/>
        <v>42000</v>
      </c>
      <c r="L83" s="20"/>
      <c r="M83" s="36"/>
    </row>
    <row r="84" spans="1:13" ht="21.75" customHeight="1" x14ac:dyDescent="0.25">
      <c r="A84" s="15"/>
      <c r="B84" s="50"/>
      <c r="C84" s="98" t="s">
        <v>186</v>
      </c>
      <c r="D84" s="18"/>
      <c r="E84" s="19"/>
      <c r="F84" s="54"/>
      <c r="G84" s="18"/>
      <c r="H84" s="121"/>
      <c r="I84" s="20"/>
      <c r="J84" s="20"/>
      <c r="K84" s="20"/>
      <c r="L84" s="20"/>
      <c r="M84" s="36"/>
    </row>
    <row r="85" spans="1:13" ht="21.75" customHeight="1" x14ac:dyDescent="0.25">
      <c r="A85" s="15">
        <v>42</v>
      </c>
      <c r="B85" s="95" t="s">
        <v>116</v>
      </c>
      <c r="C85" s="50"/>
      <c r="D85" s="18"/>
      <c r="E85" s="19"/>
      <c r="F85" s="51"/>
      <c r="G85" s="18"/>
      <c r="H85" s="121"/>
      <c r="I85" s="20"/>
      <c r="J85" s="20"/>
      <c r="K85" s="20"/>
      <c r="L85" s="20"/>
      <c r="M85" s="36"/>
    </row>
    <row r="86" spans="1:13" ht="82.5" customHeight="1" x14ac:dyDescent="0.25">
      <c r="A86" s="15" t="s">
        <v>188</v>
      </c>
      <c r="B86" s="50" t="s">
        <v>117</v>
      </c>
      <c r="C86" s="50" t="s">
        <v>118</v>
      </c>
      <c r="D86" s="18" t="s">
        <v>39</v>
      </c>
      <c r="E86" s="19">
        <v>90</v>
      </c>
      <c r="F86" s="54"/>
      <c r="G86" s="18">
        <v>54</v>
      </c>
      <c r="H86" s="121">
        <v>5</v>
      </c>
      <c r="I86" s="20">
        <f t="shared" si="5"/>
        <v>56.7</v>
      </c>
      <c r="J86" s="20">
        <f t="shared" si="1"/>
        <v>4860</v>
      </c>
      <c r="K86" s="20">
        <f t="shared" si="4"/>
        <v>5103</v>
      </c>
      <c r="L86" s="20"/>
      <c r="M86" s="36"/>
    </row>
    <row r="87" spans="1:13" ht="82.5" customHeight="1" x14ac:dyDescent="0.25">
      <c r="A87" s="15" t="s">
        <v>189</v>
      </c>
      <c r="B87" s="50" t="s">
        <v>119</v>
      </c>
      <c r="C87" s="50" t="s">
        <v>120</v>
      </c>
      <c r="D87" s="18" t="s">
        <v>39</v>
      </c>
      <c r="E87" s="19">
        <v>90</v>
      </c>
      <c r="F87" s="54"/>
      <c r="G87" s="18">
        <v>54</v>
      </c>
      <c r="H87" s="121">
        <v>5</v>
      </c>
      <c r="I87" s="20">
        <f t="shared" si="5"/>
        <v>56.7</v>
      </c>
      <c r="J87" s="20">
        <f t="shared" si="1"/>
        <v>4860</v>
      </c>
      <c r="K87" s="20">
        <f t="shared" si="4"/>
        <v>5103</v>
      </c>
      <c r="L87" s="20"/>
      <c r="M87" s="36"/>
    </row>
    <row r="88" spans="1:13" ht="81.75" customHeight="1" x14ac:dyDescent="0.25">
      <c r="A88" s="15" t="s">
        <v>190</v>
      </c>
      <c r="B88" s="99" t="s">
        <v>121</v>
      </c>
      <c r="C88" s="50" t="s">
        <v>122</v>
      </c>
      <c r="D88" s="18" t="s">
        <v>39</v>
      </c>
      <c r="E88" s="19">
        <v>90</v>
      </c>
      <c r="F88" s="54"/>
      <c r="G88" s="18">
        <v>54</v>
      </c>
      <c r="H88" s="121">
        <v>5</v>
      </c>
      <c r="I88" s="20">
        <f t="shared" si="5"/>
        <v>56.7</v>
      </c>
      <c r="J88" s="20">
        <f t="shared" si="1"/>
        <v>4860</v>
      </c>
      <c r="K88" s="20">
        <f t="shared" si="4"/>
        <v>5103</v>
      </c>
      <c r="L88" s="20"/>
      <c r="M88" s="36"/>
    </row>
    <row r="89" spans="1:13" ht="81" customHeight="1" x14ac:dyDescent="0.25">
      <c r="A89" s="15" t="s">
        <v>191</v>
      </c>
      <c r="B89" s="102" t="s">
        <v>123</v>
      </c>
      <c r="C89" s="105" t="s">
        <v>124</v>
      </c>
      <c r="D89" s="18" t="s">
        <v>39</v>
      </c>
      <c r="E89" s="19">
        <v>90</v>
      </c>
      <c r="F89" s="107"/>
      <c r="G89" s="18">
        <v>54</v>
      </c>
      <c r="H89" s="121">
        <v>5</v>
      </c>
      <c r="I89" s="20">
        <f t="shared" si="5"/>
        <v>56.7</v>
      </c>
      <c r="J89" s="20">
        <f t="shared" si="1"/>
        <v>4860</v>
      </c>
      <c r="K89" s="20">
        <f t="shared" si="4"/>
        <v>5103</v>
      </c>
      <c r="L89" s="20"/>
      <c r="M89" s="36"/>
    </row>
    <row r="90" spans="1:13" ht="22.5" customHeight="1" x14ac:dyDescent="0.25">
      <c r="A90" s="15"/>
      <c r="B90" s="101"/>
      <c r="C90" s="106" t="s">
        <v>192</v>
      </c>
      <c r="D90" s="18"/>
      <c r="E90" s="19"/>
      <c r="F90" s="108"/>
      <c r="G90" s="18"/>
      <c r="H90" s="121"/>
      <c r="I90" s="20"/>
      <c r="J90" s="20"/>
      <c r="K90" s="20"/>
      <c r="L90" s="20"/>
      <c r="M90" s="36"/>
    </row>
    <row r="91" spans="1:13" ht="130.5" customHeight="1" x14ac:dyDescent="0.25">
      <c r="A91" s="15">
        <v>43</v>
      </c>
      <c r="B91" s="100" t="s">
        <v>208</v>
      </c>
      <c r="C91" s="104" t="s">
        <v>125</v>
      </c>
      <c r="D91" s="18" t="s">
        <v>39</v>
      </c>
      <c r="E91" s="19">
        <v>146</v>
      </c>
      <c r="F91" s="55"/>
      <c r="G91" s="18">
        <v>420</v>
      </c>
      <c r="H91" s="121">
        <v>5</v>
      </c>
      <c r="I91" s="20">
        <f t="shared" si="5"/>
        <v>441</v>
      </c>
      <c r="J91" s="20">
        <f t="shared" si="1"/>
        <v>61320</v>
      </c>
      <c r="K91" s="20">
        <f>J91*1.05</f>
        <v>64386</v>
      </c>
      <c r="L91" s="20"/>
      <c r="M91" s="36"/>
    </row>
    <row r="92" spans="1:13" ht="126" customHeight="1" x14ac:dyDescent="0.25">
      <c r="A92" s="15">
        <v>44</v>
      </c>
      <c r="B92" s="55" t="s">
        <v>207</v>
      </c>
      <c r="C92" s="103" t="s">
        <v>197</v>
      </c>
      <c r="D92" s="18" t="s">
        <v>39</v>
      </c>
      <c r="E92" s="19">
        <v>146</v>
      </c>
      <c r="F92" s="110"/>
      <c r="G92" s="18">
        <v>420</v>
      </c>
      <c r="H92" s="121">
        <v>5</v>
      </c>
      <c r="I92" s="20">
        <f t="shared" si="5"/>
        <v>441</v>
      </c>
      <c r="J92" s="20">
        <f t="shared" si="1"/>
        <v>61320</v>
      </c>
      <c r="K92" s="20">
        <f>J92*1.05</f>
        <v>64386</v>
      </c>
      <c r="L92" s="20"/>
      <c r="M92" s="36"/>
    </row>
    <row r="93" spans="1:13" ht="48.75" customHeight="1" x14ac:dyDescent="0.25">
      <c r="A93" s="15">
        <v>45</v>
      </c>
      <c r="B93" s="95" t="s">
        <v>126</v>
      </c>
      <c r="C93" s="50" t="s">
        <v>127</v>
      </c>
      <c r="D93" s="18"/>
      <c r="E93" s="19"/>
      <c r="F93" s="109"/>
      <c r="G93" s="18"/>
      <c r="H93" s="121"/>
      <c r="I93" s="20"/>
      <c r="J93" s="20"/>
      <c r="K93" s="20"/>
      <c r="L93" s="20"/>
      <c r="M93" s="44"/>
    </row>
    <row r="94" spans="1:13" ht="24" customHeight="1" x14ac:dyDescent="0.25">
      <c r="A94" s="15" t="s">
        <v>193</v>
      </c>
      <c r="B94" s="50"/>
      <c r="C94" s="50" t="s">
        <v>128</v>
      </c>
      <c r="D94" s="18" t="s">
        <v>39</v>
      </c>
      <c r="E94" s="19">
        <v>2</v>
      </c>
      <c r="F94" s="54"/>
      <c r="G94" s="18">
        <v>900</v>
      </c>
      <c r="H94" s="121">
        <v>5</v>
      </c>
      <c r="I94" s="20">
        <f>G94*1.05</f>
        <v>945</v>
      </c>
      <c r="J94" s="20">
        <f>E94*G94</f>
        <v>1800</v>
      </c>
      <c r="K94" s="20">
        <f>J94*1.05</f>
        <v>1890</v>
      </c>
      <c r="L94" s="20"/>
      <c r="M94" s="36"/>
    </row>
    <row r="95" spans="1:13" ht="25.5" customHeight="1" x14ac:dyDescent="0.25">
      <c r="A95" s="15" t="s">
        <v>194</v>
      </c>
      <c r="B95" s="50"/>
      <c r="C95" s="50" t="s">
        <v>129</v>
      </c>
      <c r="D95" s="18" t="s">
        <v>25</v>
      </c>
      <c r="E95" s="19">
        <v>2</v>
      </c>
      <c r="F95" s="54"/>
      <c r="G95" s="18">
        <v>900</v>
      </c>
      <c r="H95" s="121">
        <v>5</v>
      </c>
      <c r="I95" s="20">
        <f>G95*1.05</f>
        <v>945</v>
      </c>
      <c r="J95" s="20">
        <f>E95*G95</f>
        <v>1800</v>
      </c>
      <c r="K95" s="20">
        <f>J95*1.05</f>
        <v>1890</v>
      </c>
      <c r="L95" s="20"/>
      <c r="M95" s="36"/>
    </row>
    <row r="96" spans="1:13" ht="21.75" customHeight="1" x14ac:dyDescent="0.25">
      <c r="A96" s="15" t="s">
        <v>195</v>
      </c>
      <c r="B96" s="50"/>
      <c r="C96" s="50" t="s">
        <v>130</v>
      </c>
      <c r="D96" s="18" t="s">
        <v>39</v>
      </c>
      <c r="E96" s="19">
        <v>2</v>
      </c>
      <c r="F96" s="54"/>
      <c r="G96" s="18">
        <v>315</v>
      </c>
      <c r="H96" s="121">
        <v>5</v>
      </c>
      <c r="I96" s="20">
        <f>G96*1.05</f>
        <v>330.75</v>
      </c>
      <c r="J96" s="20">
        <f>E96*G96</f>
        <v>630</v>
      </c>
      <c r="K96" s="20">
        <f>J96*1.05</f>
        <v>661.5</v>
      </c>
      <c r="L96" s="20"/>
      <c r="M96" s="36"/>
    </row>
    <row r="97" spans="1:13" ht="21.75" customHeight="1" x14ac:dyDescent="0.25">
      <c r="A97" s="15"/>
      <c r="B97" s="50"/>
      <c r="C97" s="98" t="s">
        <v>196</v>
      </c>
      <c r="D97" s="18"/>
      <c r="E97" s="19"/>
      <c r="F97" s="54"/>
      <c r="G97" s="18"/>
      <c r="H97" s="121"/>
      <c r="I97" s="20"/>
      <c r="J97" s="20"/>
      <c r="K97" s="20"/>
      <c r="L97" s="20"/>
      <c r="M97" s="36"/>
    </row>
    <row r="98" spans="1:13" ht="78.75" customHeight="1" x14ac:dyDescent="0.25">
      <c r="A98" s="15">
        <v>46</v>
      </c>
      <c r="B98" s="50" t="s">
        <v>198</v>
      </c>
      <c r="C98" s="50" t="s">
        <v>199</v>
      </c>
      <c r="D98" s="18" t="s">
        <v>39</v>
      </c>
      <c r="E98" s="19">
        <v>2</v>
      </c>
      <c r="F98" s="54"/>
      <c r="G98" s="18">
        <v>500</v>
      </c>
      <c r="H98" s="121">
        <v>5</v>
      </c>
      <c r="I98" s="20">
        <f>G98*1.05</f>
        <v>525</v>
      </c>
      <c r="J98" s="20">
        <f>E98*G98</f>
        <v>1000</v>
      </c>
      <c r="K98" s="20">
        <f>J98*1.05</f>
        <v>1050</v>
      </c>
      <c r="L98" s="20"/>
      <c r="M98" s="36"/>
    </row>
    <row r="99" spans="1:13" ht="66.75" customHeight="1" x14ac:dyDescent="0.25">
      <c r="A99" s="15">
        <v>47</v>
      </c>
      <c r="B99" s="95" t="s">
        <v>131</v>
      </c>
      <c r="C99" s="50" t="s">
        <v>132</v>
      </c>
      <c r="D99" s="18"/>
      <c r="E99" s="19"/>
      <c r="F99" s="45"/>
      <c r="G99" s="18"/>
      <c r="H99" s="121"/>
      <c r="I99" s="20"/>
      <c r="J99" s="20"/>
      <c r="K99" s="20"/>
      <c r="L99" s="20"/>
      <c r="M99" s="44"/>
    </row>
    <row r="100" spans="1:13" ht="38.25" customHeight="1" x14ac:dyDescent="0.25">
      <c r="A100" s="15" t="s">
        <v>200</v>
      </c>
      <c r="B100" s="50"/>
      <c r="C100" s="50" t="s">
        <v>133</v>
      </c>
      <c r="D100" s="18" t="s">
        <v>39</v>
      </c>
      <c r="E100" s="19">
        <v>6</v>
      </c>
      <c r="F100" s="54"/>
      <c r="G100" s="18">
        <v>620.79999999999995</v>
      </c>
      <c r="H100" s="121">
        <v>5</v>
      </c>
      <c r="I100" s="20">
        <f>G100*1.05</f>
        <v>651.84</v>
      </c>
      <c r="J100" s="20">
        <f>E100*G100</f>
        <v>3724.7999999999997</v>
      </c>
      <c r="K100" s="20">
        <f>J100*1.05</f>
        <v>3911.04</v>
      </c>
      <c r="L100" s="20"/>
      <c r="M100" s="36"/>
    </row>
    <row r="101" spans="1:13" ht="24" customHeight="1" x14ac:dyDescent="0.25">
      <c r="A101" s="15" t="s">
        <v>201</v>
      </c>
      <c r="B101" s="50"/>
      <c r="C101" s="50" t="s">
        <v>134</v>
      </c>
      <c r="D101" s="18" t="s">
        <v>39</v>
      </c>
      <c r="E101" s="19">
        <v>6</v>
      </c>
      <c r="F101" s="54"/>
      <c r="G101" s="18">
        <v>620.79999999999995</v>
      </c>
      <c r="H101" s="121">
        <v>5</v>
      </c>
      <c r="I101" s="20">
        <f>G101*1.05</f>
        <v>651.84</v>
      </c>
      <c r="J101" s="20">
        <f>E101*G101</f>
        <v>3724.7999999999997</v>
      </c>
      <c r="K101" s="20">
        <f>J101*1.05</f>
        <v>3911.04</v>
      </c>
      <c r="L101" s="20"/>
      <c r="M101" s="36"/>
    </row>
    <row r="102" spans="1:13" ht="26.25" customHeight="1" x14ac:dyDescent="0.25">
      <c r="A102" s="15" t="s">
        <v>202</v>
      </c>
      <c r="B102" s="50"/>
      <c r="C102" s="50" t="s">
        <v>135</v>
      </c>
      <c r="D102" s="18" t="s">
        <v>39</v>
      </c>
      <c r="E102" s="19">
        <v>6</v>
      </c>
      <c r="F102" s="54"/>
      <c r="G102" s="18">
        <v>620.79999999999995</v>
      </c>
      <c r="H102" s="121">
        <v>5</v>
      </c>
      <c r="I102" s="20">
        <f>G102*1.05</f>
        <v>651.84</v>
      </c>
      <c r="J102" s="20">
        <f>E102*G102</f>
        <v>3724.7999999999997</v>
      </c>
      <c r="K102" s="20">
        <f>J102*1.05</f>
        <v>3911.04</v>
      </c>
      <c r="L102" s="20"/>
      <c r="M102" s="36"/>
    </row>
    <row r="103" spans="1:13" ht="26.25" customHeight="1" x14ac:dyDescent="0.25">
      <c r="A103" s="15"/>
      <c r="B103" s="50"/>
      <c r="C103" s="98" t="s">
        <v>203</v>
      </c>
      <c r="D103" s="18"/>
      <c r="E103" s="19"/>
      <c r="F103" s="54"/>
      <c r="G103" s="18"/>
      <c r="H103" s="121"/>
      <c r="I103" s="20"/>
      <c r="J103" s="20"/>
      <c r="K103" s="20"/>
      <c r="L103" s="20"/>
      <c r="M103" s="111"/>
    </row>
    <row r="104" spans="1:13" ht="38.25" customHeight="1" x14ac:dyDescent="0.25">
      <c r="A104" s="15">
        <v>48</v>
      </c>
      <c r="B104" s="82" t="s">
        <v>136</v>
      </c>
      <c r="C104" s="82" t="s">
        <v>137</v>
      </c>
      <c r="D104" s="18" t="s">
        <v>39</v>
      </c>
      <c r="E104" s="19">
        <v>30</v>
      </c>
      <c r="F104" s="47"/>
      <c r="G104" s="18">
        <v>30</v>
      </c>
      <c r="H104" s="121">
        <v>5</v>
      </c>
      <c r="I104" s="20">
        <f t="shared" ref="I104:I122" si="6">G104*1.05</f>
        <v>31.5</v>
      </c>
      <c r="J104" s="20">
        <f t="shared" ref="J104:J122" si="7">E104*G104</f>
        <v>900</v>
      </c>
      <c r="K104" s="20">
        <f t="shared" ref="K104:K122" si="8">J104*1.05</f>
        <v>945</v>
      </c>
      <c r="L104" s="20"/>
      <c r="M104" s="56"/>
    </row>
    <row r="105" spans="1:13" ht="38.25" customHeight="1" x14ac:dyDescent="0.25">
      <c r="A105" s="15">
        <v>49</v>
      </c>
      <c r="B105" s="82" t="s">
        <v>138</v>
      </c>
      <c r="C105" s="82" t="s">
        <v>204</v>
      </c>
      <c r="D105" s="18" t="s">
        <v>39</v>
      </c>
      <c r="E105" s="19">
        <v>50</v>
      </c>
      <c r="F105" s="54"/>
      <c r="G105" s="18">
        <v>13</v>
      </c>
      <c r="H105" s="121">
        <v>5</v>
      </c>
      <c r="I105" s="20">
        <f t="shared" si="6"/>
        <v>13.65</v>
      </c>
      <c r="J105" s="20">
        <f t="shared" si="7"/>
        <v>650</v>
      </c>
      <c r="K105" s="20">
        <f t="shared" si="8"/>
        <v>682.5</v>
      </c>
      <c r="L105" s="20"/>
      <c r="M105" s="56"/>
    </row>
    <row r="106" spans="1:13" ht="189.75" customHeight="1" x14ac:dyDescent="0.25">
      <c r="A106" s="15">
        <v>50</v>
      </c>
      <c r="B106" s="112" t="s">
        <v>139</v>
      </c>
      <c r="C106" s="50" t="s">
        <v>140</v>
      </c>
      <c r="D106" s="18" t="s">
        <v>39</v>
      </c>
      <c r="E106" s="19">
        <v>1200</v>
      </c>
      <c r="F106" s="54"/>
      <c r="G106" s="18">
        <v>1.7</v>
      </c>
      <c r="H106" s="121">
        <v>5</v>
      </c>
      <c r="I106" s="20">
        <f t="shared" si="6"/>
        <v>1.7849999999999999</v>
      </c>
      <c r="J106" s="20">
        <f t="shared" si="7"/>
        <v>2040</v>
      </c>
      <c r="K106" s="20">
        <f t="shared" si="8"/>
        <v>2142</v>
      </c>
      <c r="L106" s="20"/>
      <c r="M106" s="36"/>
    </row>
    <row r="107" spans="1:13" ht="87" customHeight="1" x14ac:dyDescent="0.25">
      <c r="A107" s="113">
        <v>51</v>
      </c>
      <c r="B107" s="114" t="s">
        <v>205</v>
      </c>
      <c r="C107" s="99" t="s">
        <v>206</v>
      </c>
      <c r="D107" s="88" t="s">
        <v>39</v>
      </c>
      <c r="E107" s="89">
        <v>5</v>
      </c>
      <c r="F107" s="107"/>
      <c r="G107" s="88">
        <v>1000</v>
      </c>
      <c r="H107" s="122">
        <v>5</v>
      </c>
      <c r="I107" s="115">
        <f t="shared" si="6"/>
        <v>1050</v>
      </c>
      <c r="J107" s="115">
        <f t="shared" si="7"/>
        <v>5000</v>
      </c>
      <c r="K107" s="115">
        <f t="shared" si="8"/>
        <v>5250</v>
      </c>
      <c r="L107" s="115"/>
      <c r="M107" s="116"/>
    </row>
    <row r="108" spans="1:13" ht="50.25" customHeight="1" x14ac:dyDescent="0.25">
      <c r="A108" s="15">
        <v>52</v>
      </c>
      <c r="B108" s="118" t="s">
        <v>216</v>
      </c>
      <c r="C108" s="102" t="s">
        <v>217</v>
      </c>
      <c r="D108" s="18" t="s">
        <v>39</v>
      </c>
      <c r="E108" s="19">
        <v>3500</v>
      </c>
      <c r="F108" s="108"/>
      <c r="G108" s="18">
        <v>6.1</v>
      </c>
      <c r="H108" s="121">
        <v>5</v>
      </c>
      <c r="I108" s="20">
        <f t="shared" si="6"/>
        <v>6.4050000000000002</v>
      </c>
      <c r="J108" s="20">
        <f t="shared" si="7"/>
        <v>21350</v>
      </c>
      <c r="K108" s="20">
        <f t="shared" si="8"/>
        <v>22417.5</v>
      </c>
      <c r="L108" s="20"/>
      <c r="M108" s="119" t="s">
        <v>245</v>
      </c>
    </row>
    <row r="109" spans="1:13" ht="171" customHeight="1" x14ac:dyDescent="0.25">
      <c r="A109" s="15">
        <v>53</v>
      </c>
      <c r="B109" s="118" t="s">
        <v>218</v>
      </c>
      <c r="C109" s="102" t="s">
        <v>219</v>
      </c>
      <c r="D109" s="18" t="s">
        <v>39</v>
      </c>
      <c r="E109" s="19">
        <v>3</v>
      </c>
      <c r="F109" s="108"/>
      <c r="G109" s="18">
        <v>140</v>
      </c>
      <c r="H109" s="121">
        <v>5</v>
      </c>
      <c r="I109" s="20">
        <f t="shared" si="6"/>
        <v>147</v>
      </c>
      <c r="J109" s="20">
        <f t="shared" si="7"/>
        <v>420</v>
      </c>
      <c r="K109" s="20">
        <f t="shared" si="8"/>
        <v>441</v>
      </c>
      <c r="L109" s="20"/>
      <c r="M109" s="119"/>
    </row>
    <row r="110" spans="1:13" ht="204" customHeight="1" x14ac:dyDescent="0.25">
      <c r="A110" s="15">
        <v>54</v>
      </c>
      <c r="B110" s="118" t="s">
        <v>220</v>
      </c>
      <c r="C110" s="102" t="s">
        <v>221</v>
      </c>
      <c r="D110" s="18" t="s">
        <v>39</v>
      </c>
      <c r="E110" s="19">
        <v>10</v>
      </c>
      <c r="F110" s="108"/>
      <c r="G110" s="18">
        <v>160</v>
      </c>
      <c r="H110" s="121">
        <v>5</v>
      </c>
      <c r="I110" s="20">
        <f t="shared" si="6"/>
        <v>168</v>
      </c>
      <c r="J110" s="20">
        <f t="shared" si="7"/>
        <v>1600</v>
      </c>
      <c r="K110" s="20">
        <f t="shared" si="8"/>
        <v>1680</v>
      </c>
      <c r="L110" s="20"/>
      <c r="M110" s="119"/>
    </row>
    <row r="111" spans="1:13" ht="102" customHeight="1" x14ac:dyDescent="0.25">
      <c r="A111" s="15">
        <v>55</v>
      </c>
      <c r="B111" s="118" t="s">
        <v>222</v>
      </c>
      <c r="C111" s="102" t="s">
        <v>223</v>
      </c>
      <c r="D111" s="18" t="s">
        <v>39</v>
      </c>
      <c r="E111" s="19">
        <v>10</v>
      </c>
      <c r="F111" s="108"/>
      <c r="G111" s="18">
        <v>22</v>
      </c>
      <c r="H111" s="121">
        <v>5</v>
      </c>
      <c r="I111" s="20">
        <f t="shared" si="6"/>
        <v>23.1</v>
      </c>
      <c r="J111" s="20">
        <f t="shared" si="7"/>
        <v>220</v>
      </c>
      <c r="K111" s="20">
        <f t="shared" si="8"/>
        <v>231</v>
      </c>
      <c r="L111" s="20"/>
      <c r="M111" s="119"/>
    </row>
    <row r="112" spans="1:13" ht="215.25" customHeight="1" x14ac:dyDescent="0.25">
      <c r="A112" s="15">
        <v>56</v>
      </c>
      <c r="B112" s="118" t="s">
        <v>224</v>
      </c>
      <c r="C112" s="102" t="s">
        <v>225</v>
      </c>
      <c r="D112" s="18" t="s">
        <v>39</v>
      </c>
      <c r="E112" s="19">
        <v>10</v>
      </c>
      <c r="F112" s="108"/>
      <c r="G112" s="18">
        <v>180</v>
      </c>
      <c r="H112" s="121">
        <v>5</v>
      </c>
      <c r="I112" s="20">
        <f t="shared" si="6"/>
        <v>189</v>
      </c>
      <c r="J112" s="20">
        <f t="shared" si="7"/>
        <v>1800</v>
      </c>
      <c r="K112" s="20">
        <f t="shared" si="8"/>
        <v>1890</v>
      </c>
      <c r="L112" s="20"/>
      <c r="M112" s="119"/>
    </row>
    <row r="113" spans="1:13" ht="26.25" customHeight="1" x14ac:dyDescent="0.25">
      <c r="A113" s="15">
        <v>57</v>
      </c>
      <c r="B113" s="118" t="s">
        <v>226</v>
      </c>
      <c r="C113" s="102" t="s">
        <v>227</v>
      </c>
      <c r="D113" s="18" t="s">
        <v>39</v>
      </c>
      <c r="E113" s="19">
        <v>100</v>
      </c>
      <c r="F113" s="108"/>
      <c r="G113" s="18">
        <v>2.65</v>
      </c>
      <c r="H113" s="121">
        <v>5</v>
      </c>
      <c r="I113" s="20">
        <f t="shared" si="6"/>
        <v>2.7825000000000002</v>
      </c>
      <c r="J113" s="20">
        <f t="shared" si="7"/>
        <v>265</v>
      </c>
      <c r="K113" s="20">
        <f t="shared" si="8"/>
        <v>278.25</v>
      </c>
      <c r="L113" s="20"/>
      <c r="M113" s="119"/>
    </row>
    <row r="114" spans="1:13" ht="39.75" customHeight="1" x14ac:dyDescent="0.25">
      <c r="A114" s="15">
        <v>58</v>
      </c>
      <c r="B114" s="118" t="s">
        <v>228</v>
      </c>
      <c r="C114" s="102" t="s">
        <v>229</v>
      </c>
      <c r="D114" s="18" t="s">
        <v>39</v>
      </c>
      <c r="E114" s="19">
        <v>500</v>
      </c>
      <c r="F114" s="108"/>
      <c r="G114" s="18">
        <v>0.55000000000000004</v>
      </c>
      <c r="H114" s="121">
        <v>5</v>
      </c>
      <c r="I114" s="20">
        <f t="shared" si="6"/>
        <v>0.57750000000000012</v>
      </c>
      <c r="J114" s="20">
        <f t="shared" si="7"/>
        <v>275</v>
      </c>
      <c r="K114" s="20">
        <f t="shared" si="8"/>
        <v>288.75</v>
      </c>
      <c r="L114" s="20"/>
      <c r="M114" s="119"/>
    </row>
    <row r="115" spans="1:13" ht="39.75" customHeight="1" x14ac:dyDescent="0.25">
      <c r="A115" s="15">
        <v>59</v>
      </c>
      <c r="B115" s="118" t="s">
        <v>240</v>
      </c>
      <c r="C115" s="102" t="s">
        <v>241</v>
      </c>
      <c r="D115" s="18" t="s">
        <v>39</v>
      </c>
      <c r="E115" s="19">
        <v>500</v>
      </c>
      <c r="F115" s="108"/>
      <c r="G115" s="18">
        <v>1</v>
      </c>
      <c r="H115" s="121">
        <v>5</v>
      </c>
      <c r="I115" s="20">
        <f t="shared" si="6"/>
        <v>1.05</v>
      </c>
      <c r="J115" s="20">
        <f t="shared" si="7"/>
        <v>500</v>
      </c>
      <c r="K115" s="20">
        <f t="shared" si="8"/>
        <v>525</v>
      </c>
      <c r="L115" s="20"/>
      <c r="M115" s="119"/>
    </row>
    <row r="116" spans="1:13" ht="34.5" customHeight="1" x14ac:dyDescent="0.25">
      <c r="A116" s="15">
        <v>60</v>
      </c>
      <c r="B116" s="118" t="s">
        <v>231</v>
      </c>
      <c r="C116" s="102" t="s">
        <v>230</v>
      </c>
      <c r="D116" s="18" t="s">
        <v>39</v>
      </c>
      <c r="E116" s="19">
        <v>120</v>
      </c>
      <c r="F116" s="108"/>
      <c r="G116" s="18">
        <v>10</v>
      </c>
      <c r="H116" s="121">
        <v>5</v>
      </c>
      <c r="I116" s="20">
        <f t="shared" si="6"/>
        <v>10.5</v>
      </c>
      <c r="J116" s="20">
        <f t="shared" si="7"/>
        <v>1200</v>
      </c>
      <c r="K116" s="20">
        <f t="shared" si="8"/>
        <v>1260</v>
      </c>
      <c r="L116" s="20"/>
      <c r="M116" s="119"/>
    </row>
    <row r="117" spans="1:13" ht="133.5" customHeight="1" x14ac:dyDescent="0.25">
      <c r="A117" s="15">
        <v>61</v>
      </c>
      <c r="B117" s="118" t="s">
        <v>232</v>
      </c>
      <c r="C117" s="102" t="s">
        <v>233</v>
      </c>
      <c r="D117" s="18" t="s">
        <v>39</v>
      </c>
      <c r="E117" s="19">
        <v>300</v>
      </c>
      <c r="F117" s="108"/>
      <c r="G117" s="18">
        <v>5</v>
      </c>
      <c r="H117" s="121">
        <v>5</v>
      </c>
      <c r="I117" s="20">
        <f t="shared" si="6"/>
        <v>5.25</v>
      </c>
      <c r="J117" s="20">
        <f t="shared" si="7"/>
        <v>1500</v>
      </c>
      <c r="K117" s="20">
        <f t="shared" si="8"/>
        <v>1575</v>
      </c>
      <c r="L117" s="20"/>
      <c r="M117" s="119"/>
    </row>
    <row r="118" spans="1:13" ht="76.5" customHeight="1" x14ac:dyDescent="0.25">
      <c r="A118" s="15">
        <v>62</v>
      </c>
      <c r="B118" s="118" t="s">
        <v>234</v>
      </c>
      <c r="C118" s="102" t="s">
        <v>235</v>
      </c>
      <c r="D118" s="18" t="s">
        <v>39</v>
      </c>
      <c r="E118" s="19">
        <v>10</v>
      </c>
      <c r="F118" s="108"/>
      <c r="G118" s="18">
        <v>160</v>
      </c>
      <c r="H118" s="121">
        <v>5</v>
      </c>
      <c r="I118" s="20">
        <f t="shared" si="6"/>
        <v>168</v>
      </c>
      <c r="J118" s="20">
        <f t="shared" si="7"/>
        <v>1600</v>
      </c>
      <c r="K118" s="20">
        <f t="shared" si="8"/>
        <v>1680</v>
      </c>
      <c r="L118" s="20"/>
      <c r="M118" s="119"/>
    </row>
    <row r="119" spans="1:13" ht="83.25" customHeight="1" x14ac:dyDescent="0.25">
      <c r="A119" s="15">
        <v>63</v>
      </c>
      <c r="B119" s="118" t="s">
        <v>236</v>
      </c>
      <c r="C119" s="102" t="s">
        <v>237</v>
      </c>
      <c r="D119" s="18" t="s">
        <v>39</v>
      </c>
      <c r="E119" s="19">
        <v>15</v>
      </c>
      <c r="F119" s="108"/>
      <c r="G119" s="18">
        <v>60</v>
      </c>
      <c r="H119" s="121">
        <v>5</v>
      </c>
      <c r="I119" s="20">
        <f t="shared" si="6"/>
        <v>63</v>
      </c>
      <c r="J119" s="20">
        <f t="shared" si="7"/>
        <v>900</v>
      </c>
      <c r="K119" s="20">
        <f t="shared" si="8"/>
        <v>945</v>
      </c>
      <c r="L119" s="20"/>
      <c r="M119" s="119"/>
    </row>
    <row r="120" spans="1:13" ht="83.25" customHeight="1" x14ac:dyDescent="0.25">
      <c r="A120" s="15">
        <v>64</v>
      </c>
      <c r="B120" s="118" t="s">
        <v>238</v>
      </c>
      <c r="C120" s="102" t="s">
        <v>239</v>
      </c>
      <c r="D120" s="18" t="s">
        <v>39</v>
      </c>
      <c r="E120" s="19">
        <v>1000</v>
      </c>
      <c r="F120" s="108"/>
      <c r="G120" s="18">
        <v>0.8</v>
      </c>
      <c r="H120" s="121">
        <v>5</v>
      </c>
      <c r="I120" s="20">
        <f t="shared" si="6"/>
        <v>0.84000000000000008</v>
      </c>
      <c r="J120" s="20">
        <f t="shared" si="7"/>
        <v>800</v>
      </c>
      <c r="K120" s="20">
        <f t="shared" si="8"/>
        <v>840</v>
      </c>
      <c r="L120" s="20"/>
      <c r="M120" s="119"/>
    </row>
    <row r="121" spans="1:13" ht="125.25" customHeight="1" x14ac:dyDescent="0.25">
      <c r="A121" s="15">
        <v>65</v>
      </c>
      <c r="B121" s="118" t="s">
        <v>246</v>
      </c>
      <c r="C121" s="102" t="s">
        <v>247</v>
      </c>
      <c r="D121" s="18" t="s">
        <v>39</v>
      </c>
      <c r="E121" s="19">
        <v>2000</v>
      </c>
      <c r="F121" s="108"/>
      <c r="G121" s="18">
        <v>1.6</v>
      </c>
      <c r="H121" s="121">
        <v>5</v>
      </c>
      <c r="I121" s="20">
        <f t="shared" si="6"/>
        <v>1.6800000000000002</v>
      </c>
      <c r="J121" s="20">
        <f t="shared" si="7"/>
        <v>3200</v>
      </c>
      <c r="K121" s="20">
        <f t="shared" si="8"/>
        <v>3360</v>
      </c>
      <c r="L121" s="20"/>
      <c r="M121" s="119"/>
    </row>
    <row r="122" spans="1:13" ht="121.5" customHeight="1" x14ac:dyDescent="0.25">
      <c r="A122" s="15">
        <v>66</v>
      </c>
      <c r="B122" s="118" t="s">
        <v>248</v>
      </c>
      <c r="C122" s="102" t="s">
        <v>249</v>
      </c>
      <c r="D122" s="18" t="s">
        <v>39</v>
      </c>
      <c r="E122" s="19">
        <v>700</v>
      </c>
      <c r="F122" s="108"/>
      <c r="G122" s="18">
        <v>2.2000000000000002</v>
      </c>
      <c r="H122" s="121">
        <v>5</v>
      </c>
      <c r="I122" s="20">
        <f t="shared" si="6"/>
        <v>2.3100000000000005</v>
      </c>
      <c r="J122" s="20">
        <f t="shared" si="7"/>
        <v>1540.0000000000002</v>
      </c>
      <c r="K122" s="20">
        <f t="shared" si="8"/>
        <v>1617.0000000000002</v>
      </c>
      <c r="L122" s="20"/>
      <c r="M122" s="119"/>
    </row>
    <row r="123" spans="1:13" ht="198.75" customHeight="1" x14ac:dyDescent="0.25">
      <c r="A123" s="15">
        <v>67</v>
      </c>
      <c r="B123" s="118" t="s">
        <v>250</v>
      </c>
      <c r="C123" s="102" t="s">
        <v>251</v>
      </c>
      <c r="D123" s="18"/>
      <c r="E123" s="19"/>
      <c r="F123" s="108"/>
      <c r="G123" s="18"/>
      <c r="H123" s="121"/>
      <c r="I123" s="20"/>
      <c r="J123" s="20"/>
      <c r="K123" s="20"/>
      <c r="L123" s="20"/>
      <c r="M123" s="119"/>
    </row>
    <row r="124" spans="1:13" ht="39" customHeight="1" x14ac:dyDescent="0.25">
      <c r="A124" s="15" t="s">
        <v>297</v>
      </c>
      <c r="B124" s="118"/>
      <c r="C124" s="102" t="s">
        <v>252</v>
      </c>
      <c r="D124" s="18" t="s">
        <v>39</v>
      </c>
      <c r="E124" s="19">
        <v>2</v>
      </c>
      <c r="F124" s="108"/>
      <c r="G124" s="18">
        <v>60</v>
      </c>
      <c r="H124" s="121">
        <v>5</v>
      </c>
      <c r="I124" s="20">
        <f t="shared" ref="I124:I130" si="9">G124*1.05</f>
        <v>63</v>
      </c>
      <c r="J124" s="20">
        <f t="shared" ref="J124:J130" si="10">E124*G124</f>
        <v>120</v>
      </c>
      <c r="K124" s="20">
        <f t="shared" ref="K124:K130" si="11">J124*1.05</f>
        <v>126</v>
      </c>
      <c r="L124" s="20"/>
      <c r="M124" s="119"/>
    </row>
    <row r="125" spans="1:13" ht="37.5" customHeight="1" x14ac:dyDescent="0.25">
      <c r="A125" s="15" t="s">
        <v>298</v>
      </c>
      <c r="B125" s="118"/>
      <c r="C125" s="102" t="s">
        <v>253</v>
      </c>
      <c r="D125" s="18" t="s">
        <v>39</v>
      </c>
      <c r="E125" s="19">
        <v>2</v>
      </c>
      <c r="F125" s="108"/>
      <c r="G125" s="18">
        <v>60</v>
      </c>
      <c r="H125" s="121">
        <v>5</v>
      </c>
      <c r="I125" s="20">
        <f t="shared" si="9"/>
        <v>63</v>
      </c>
      <c r="J125" s="20">
        <f t="shared" si="10"/>
        <v>120</v>
      </c>
      <c r="K125" s="20">
        <f t="shared" si="11"/>
        <v>126</v>
      </c>
      <c r="L125" s="20"/>
      <c r="M125" s="119"/>
    </row>
    <row r="126" spans="1:13" ht="36" customHeight="1" x14ac:dyDescent="0.25">
      <c r="A126" s="15" t="s">
        <v>299</v>
      </c>
      <c r="B126" s="118"/>
      <c r="C126" s="102" t="s">
        <v>254</v>
      </c>
      <c r="D126" s="18" t="s">
        <v>39</v>
      </c>
      <c r="E126" s="19">
        <v>3</v>
      </c>
      <c r="F126" s="108"/>
      <c r="G126" s="18">
        <v>60</v>
      </c>
      <c r="H126" s="121">
        <v>5</v>
      </c>
      <c r="I126" s="20">
        <f t="shared" si="9"/>
        <v>63</v>
      </c>
      <c r="J126" s="20">
        <f t="shared" si="10"/>
        <v>180</v>
      </c>
      <c r="K126" s="20">
        <f t="shared" si="11"/>
        <v>189</v>
      </c>
      <c r="L126" s="20"/>
      <c r="M126" s="119"/>
    </row>
    <row r="127" spans="1:13" ht="39" customHeight="1" x14ac:dyDescent="0.25">
      <c r="A127" s="15" t="s">
        <v>300</v>
      </c>
      <c r="B127" s="118"/>
      <c r="C127" s="102" t="s">
        <v>255</v>
      </c>
      <c r="D127" s="18" t="s">
        <v>39</v>
      </c>
      <c r="E127" s="19">
        <v>3</v>
      </c>
      <c r="F127" s="108"/>
      <c r="G127" s="18">
        <v>60</v>
      </c>
      <c r="H127" s="121">
        <v>5</v>
      </c>
      <c r="I127" s="20">
        <f t="shared" si="9"/>
        <v>63</v>
      </c>
      <c r="J127" s="20">
        <f t="shared" si="10"/>
        <v>180</v>
      </c>
      <c r="K127" s="20">
        <f t="shared" si="11"/>
        <v>189</v>
      </c>
      <c r="L127" s="20"/>
      <c r="M127" s="119"/>
    </row>
    <row r="128" spans="1:13" ht="33.75" customHeight="1" x14ac:dyDescent="0.25">
      <c r="A128" s="15" t="s">
        <v>301</v>
      </c>
      <c r="B128" s="118"/>
      <c r="C128" s="102" t="s">
        <v>256</v>
      </c>
      <c r="D128" s="18" t="s">
        <v>39</v>
      </c>
      <c r="E128" s="19">
        <v>6</v>
      </c>
      <c r="F128" s="108"/>
      <c r="G128" s="18">
        <v>60</v>
      </c>
      <c r="H128" s="121">
        <v>5</v>
      </c>
      <c r="I128" s="20">
        <f t="shared" si="9"/>
        <v>63</v>
      </c>
      <c r="J128" s="20">
        <f t="shared" si="10"/>
        <v>360</v>
      </c>
      <c r="K128" s="20">
        <f t="shared" si="11"/>
        <v>378</v>
      </c>
      <c r="L128" s="20"/>
      <c r="M128" s="119"/>
    </row>
    <row r="129" spans="1:13" ht="30.75" customHeight="1" x14ac:dyDescent="0.25">
      <c r="A129" s="15" t="s">
        <v>302</v>
      </c>
      <c r="B129" s="118"/>
      <c r="C129" s="102" t="s">
        <v>257</v>
      </c>
      <c r="D129" s="18" t="s">
        <v>39</v>
      </c>
      <c r="E129" s="19">
        <v>6</v>
      </c>
      <c r="F129" s="108"/>
      <c r="G129" s="18">
        <v>60</v>
      </c>
      <c r="H129" s="121">
        <v>5</v>
      </c>
      <c r="I129" s="20">
        <f t="shared" si="9"/>
        <v>63</v>
      </c>
      <c r="J129" s="20">
        <f t="shared" si="10"/>
        <v>360</v>
      </c>
      <c r="K129" s="20">
        <f t="shared" si="11"/>
        <v>378</v>
      </c>
      <c r="L129" s="20"/>
      <c r="M129" s="119"/>
    </row>
    <row r="130" spans="1:13" ht="36" customHeight="1" x14ac:dyDescent="0.25">
      <c r="A130" s="15" t="s">
        <v>303</v>
      </c>
      <c r="B130" s="118"/>
      <c r="C130" s="102" t="s">
        <v>258</v>
      </c>
      <c r="D130" s="18" t="s">
        <v>39</v>
      </c>
      <c r="E130" s="19">
        <v>2</v>
      </c>
      <c r="F130" s="108"/>
      <c r="G130" s="18">
        <v>60</v>
      </c>
      <c r="H130" s="121">
        <v>5</v>
      </c>
      <c r="I130" s="20">
        <f t="shared" si="9"/>
        <v>63</v>
      </c>
      <c r="J130" s="20">
        <f t="shared" si="10"/>
        <v>120</v>
      </c>
      <c r="K130" s="20">
        <f t="shared" si="11"/>
        <v>126</v>
      </c>
      <c r="L130" s="20"/>
      <c r="M130" s="119"/>
    </row>
    <row r="131" spans="1:13" ht="24" customHeight="1" x14ac:dyDescent="0.25">
      <c r="A131" s="15"/>
      <c r="B131" s="118"/>
      <c r="C131" s="106" t="s">
        <v>304</v>
      </c>
      <c r="D131" s="18"/>
      <c r="E131" s="19"/>
      <c r="F131" s="108"/>
      <c r="G131" s="18"/>
      <c r="H131" s="121"/>
      <c r="I131" s="20"/>
      <c r="J131" s="20"/>
      <c r="K131" s="20"/>
      <c r="L131" s="20"/>
      <c r="M131" s="119"/>
    </row>
    <row r="132" spans="1:13" ht="21.75" customHeight="1" x14ac:dyDescent="0.25">
      <c r="A132" s="15">
        <v>68</v>
      </c>
      <c r="B132" s="118" t="s">
        <v>259</v>
      </c>
      <c r="C132" s="102"/>
      <c r="D132" s="18"/>
      <c r="E132" s="19"/>
      <c r="F132" s="108"/>
      <c r="G132" s="18"/>
      <c r="H132" s="121"/>
      <c r="I132" s="20"/>
      <c r="J132" s="20"/>
      <c r="K132" s="20"/>
      <c r="L132" s="20"/>
      <c r="M132" s="119"/>
    </row>
    <row r="133" spans="1:13" ht="51" customHeight="1" x14ac:dyDescent="0.25">
      <c r="A133" s="15" t="s">
        <v>305</v>
      </c>
      <c r="B133" s="118"/>
      <c r="C133" s="102" t="s">
        <v>260</v>
      </c>
      <c r="D133" s="18" t="s">
        <v>39</v>
      </c>
      <c r="E133" s="19">
        <v>30</v>
      </c>
      <c r="F133" s="108"/>
      <c r="G133" s="18">
        <v>10</v>
      </c>
      <c r="H133" s="121">
        <v>5</v>
      </c>
      <c r="I133" s="20">
        <f>G133*1.05</f>
        <v>10.5</v>
      </c>
      <c r="J133" s="20">
        <f>E133*G133</f>
        <v>300</v>
      </c>
      <c r="K133" s="20">
        <f>J133*1.05</f>
        <v>315</v>
      </c>
      <c r="L133" s="20"/>
      <c r="M133" s="119"/>
    </row>
    <row r="134" spans="1:13" ht="54.75" customHeight="1" x14ac:dyDescent="0.25">
      <c r="A134" s="15" t="s">
        <v>306</v>
      </c>
      <c r="B134" s="118"/>
      <c r="C134" s="102" t="s">
        <v>261</v>
      </c>
      <c r="D134" s="18" t="s">
        <v>39</v>
      </c>
      <c r="E134" s="19">
        <v>10</v>
      </c>
      <c r="F134" s="108"/>
      <c r="G134" s="18">
        <v>12</v>
      </c>
      <c r="H134" s="121">
        <v>5</v>
      </c>
      <c r="I134" s="20">
        <f>G134*1.05</f>
        <v>12.600000000000001</v>
      </c>
      <c r="J134" s="20">
        <f>E134*G134</f>
        <v>120</v>
      </c>
      <c r="K134" s="20">
        <f>J134*1.05</f>
        <v>126</v>
      </c>
      <c r="L134" s="20"/>
      <c r="M134" s="119"/>
    </row>
    <row r="135" spans="1:13" ht="21.75" customHeight="1" x14ac:dyDescent="0.25">
      <c r="A135" s="15"/>
      <c r="B135" s="118"/>
      <c r="C135" s="106" t="s">
        <v>307</v>
      </c>
      <c r="D135" s="18"/>
      <c r="E135" s="19"/>
      <c r="F135" s="108"/>
      <c r="G135" s="18"/>
      <c r="H135" s="121"/>
      <c r="I135" s="20"/>
      <c r="J135" s="20"/>
      <c r="K135" s="20"/>
      <c r="L135" s="20"/>
      <c r="M135" s="119"/>
    </row>
    <row r="136" spans="1:13" ht="19.5" customHeight="1" x14ac:dyDescent="0.25">
      <c r="A136" s="15">
        <v>69</v>
      </c>
      <c r="B136" s="118" t="s">
        <v>262</v>
      </c>
      <c r="C136" s="102"/>
      <c r="D136" s="18"/>
      <c r="E136" s="19"/>
      <c r="F136" s="108"/>
      <c r="G136" s="18"/>
      <c r="H136" s="121"/>
      <c r="I136" s="20"/>
      <c r="J136" s="20"/>
      <c r="K136" s="20"/>
      <c r="L136" s="20"/>
      <c r="M136" s="119"/>
    </row>
    <row r="137" spans="1:13" ht="36.75" customHeight="1" x14ac:dyDescent="0.25">
      <c r="A137" s="15" t="s">
        <v>308</v>
      </c>
      <c r="B137" s="118"/>
      <c r="C137" s="102" t="s">
        <v>264</v>
      </c>
      <c r="D137" s="18" t="s">
        <v>39</v>
      </c>
      <c r="E137" s="19">
        <v>10</v>
      </c>
      <c r="F137" s="108"/>
      <c r="G137" s="18">
        <v>10</v>
      </c>
      <c r="H137" s="121">
        <v>5</v>
      </c>
      <c r="I137" s="20">
        <f>G137*1.05</f>
        <v>10.5</v>
      </c>
      <c r="J137" s="20">
        <f>E137*G137</f>
        <v>100</v>
      </c>
      <c r="K137" s="20">
        <f>J137*1.05</f>
        <v>105</v>
      </c>
      <c r="L137" s="20"/>
      <c r="M137" s="119"/>
    </row>
    <row r="138" spans="1:13" ht="64.5" customHeight="1" x14ac:dyDescent="0.25">
      <c r="A138" s="15" t="s">
        <v>309</v>
      </c>
      <c r="B138" s="118"/>
      <c r="C138" s="102" t="s">
        <v>263</v>
      </c>
      <c r="D138" s="18" t="s">
        <v>39</v>
      </c>
      <c r="E138" s="19">
        <v>100</v>
      </c>
      <c r="F138" s="108"/>
      <c r="G138" s="18">
        <v>10</v>
      </c>
      <c r="H138" s="121">
        <v>5</v>
      </c>
      <c r="I138" s="20">
        <f>G138*1.05</f>
        <v>10.5</v>
      </c>
      <c r="J138" s="20">
        <f>E138*G138</f>
        <v>1000</v>
      </c>
      <c r="K138" s="20">
        <f>J138*1.05</f>
        <v>1050</v>
      </c>
      <c r="L138" s="20"/>
      <c r="M138" s="119"/>
    </row>
    <row r="139" spans="1:13" ht="63.75" customHeight="1" x14ac:dyDescent="0.25">
      <c r="A139" s="15" t="s">
        <v>310</v>
      </c>
      <c r="B139" s="118"/>
      <c r="C139" s="102" t="s">
        <v>265</v>
      </c>
      <c r="D139" s="18" t="s">
        <v>39</v>
      </c>
      <c r="E139" s="19">
        <v>150</v>
      </c>
      <c r="F139" s="108"/>
      <c r="G139" s="18">
        <v>10</v>
      </c>
      <c r="H139" s="121">
        <v>5</v>
      </c>
      <c r="I139" s="20">
        <f>G139*1.05</f>
        <v>10.5</v>
      </c>
      <c r="J139" s="20">
        <f>E139*G139</f>
        <v>1500</v>
      </c>
      <c r="K139" s="20">
        <f>J139*1.05</f>
        <v>1575</v>
      </c>
      <c r="L139" s="20"/>
      <c r="M139" s="119"/>
    </row>
    <row r="140" spans="1:13" ht="19.5" customHeight="1" x14ac:dyDescent="0.25">
      <c r="A140" s="15"/>
      <c r="B140" s="118"/>
      <c r="C140" s="106" t="s">
        <v>311</v>
      </c>
      <c r="D140" s="18"/>
      <c r="E140" s="19"/>
      <c r="F140" s="108"/>
      <c r="G140" s="18"/>
      <c r="H140" s="121"/>
      <c r="I140" s="20"/>
      <c r="J140" s="20"/>
      <c r="K140" s="20"/>
      <c r="L140" s="20"/>
      <c r="M140" s="119"/>
    </row>
    <row r="141" spans="1:13" ht="49.5" customHeight="1" x14ac:dyDescent="0.25">
      <c r="A141" s="15">
        <v>70</v>
      </c>
      <c r="B141" s="118" t="s">
        <v>266</v>
      </c>
      <c r="C141" s="102" t="s">
        <v>267</v>
      </c>
      <c r="D141" s="18" t="s">
        <v>39</v>
      </c>
      <c r="E141" s="19">
        <v>300</v>
      </c>
      <c r="F141" s="108"/>
      <c r="G141" s="18">
        <v>20</v>
      </c>
      <c r="H141" s="121">
        <v>5</v>
      </c>
      <c r="I141" s="20">
        <f t="shared" ref="I141:I147" si="12">G141*1.05</f>
        <v>21</v>
      </c>
      <c r="J141" s="20">
        <f t="shared" ref="J141:J147" si="13">E141*G141</f>
        <v>6000</v>
      </c>
      <c r="K141" s="20">
        <f t="shared" ref="K141:K147" si="14">J141*1.05</f>
        <v>6300</v>
      </c>
      <c r="L141" s="20"/>
      <c r="M141" s="119"/>
    </row>
    <row r="142" spans="1:13" ht="36.75" customHeight="1" x14ac:dyDescent="0.25">
      <c r="A142" s="15">
        <v>71</v>
      </c>
      <c r="B142" s="118" t="s">
        <v>268</v>
      </c>
      <c r="C142" s="102" t="s">
        <v>271</v>
      </c>
      <c r="D142" s="18" t="s">
        <v>39</v>
      </c>
      <c r="E142" s="19">
        <v>50</v>
      </c>
      <c r="F142" s="108"/>
      <c r="G142" s="18">
        <v>30</v>
      </c>
      <c r="H142" s="121">
        <v>5</v>
      </c>
      <c r="I142" s="20">
        <f t="shared" si="12"/>
        <v>31.5</v>
      </c>
      <c r="J142" s="20">
        <f t="shared" si="13"/>
        <v>1500</v>
      </c>
      <c r="K142" s="20">
        <f t="shared" si="14"/>
        <v>1575</v>
      </c>
      <c r="L142" s="20"/>
      <c r="M142" s="119"/>
    </row>
    <row r="143" spans="1:13" ht="49.5" customHeight="1" x14ac:dyDescent="0.25">
      <c r="A143" s="15">
        <v>72</v>
      </c>
      <c r="B143" s="118" t="s">
        <v>269</v>
      </c>
      <c r="C143" s="102" t="s">
        <v>270</v>
      </c>
      <c r="D143" s="18" t="s">
        <v>39</v>
      </c>
      <c r="E143" s="19">
        <v>150</v>
      </c>
      <c r="F143" s="108"/>
      <c r="G143" s="18">
        <v>90</v>
      </c>
      <c r="H143" s="121">
        <v>5</v>
      </c>
      <c r="I143" s="20">
        <f t="shared" si="12"/>
        <v>94.5</v>
      </c>
      <c r="J143" s="20">
        <f t="shared" si="13"/>
        <v>13500</v>
      </c>
      <c r="K143" s="20">
        <f t="shared" si="14"/>
        <v>14175</v>
      </c>
      <c r="L143" s="20"/>
      <c r="M143" s="119"/>
    </row>
    <row r="144" spans="1:13" ht="49.5" customHeight="1" x14ac:dyDescent="0.25">
      <c r="A144" s="15">
        <v>73</v>
      </c>
      <c r="B144" s="118" t="s">
        <v>272</v>
      </c>
      <c r="C144" s="102" t="s">
        <v>273</v>
      </c>
      <c r="D144" s="18" t="s">
        <v>39</v>
      </c>
      <c r="E144" s="19">
        <v>50</v>
      </c>
      <c r="F144" s="108"/>
      <c r="G144" s="18">
        <v>95</v>
      </c>
      <c r="H144" s="121">
        <v>5</v>
      </c>
      <c r="I144" s="20">
        <f t="shared" si="12"/>
        <v>99.75</v>
      </c>
      <c r="J144" s="20">
        <f t="shared" si="13"/>
        <v>4750</v>
      </c>
      <c r="K144" s="20">
        <f t="shared" si="14"/>
        <v>4987.5</v>
      </c>
      <c r="L144" s="20"/>
      <c r="M144" s="119"/>
    </row>
    <row r="145" spans="1:13" ht="37.5" customHeight="1" x14ac:dyDescent="0.25">
      <c r="A145" s="15">
        <v>74</v>
      </c>
      <c r="B145" s="118" t="s">
        <v>274</v>
      </c>
      <c r="C145" s="102" t="s">
        <v>276</v>
      </c>
      <c r="D145" s="18" t="s">
        <v>39</v>
      </c>
      <c r="E145" s="19">
        <v>400</v>
      </c>
      <c r="F145" s="108"/>
      <c r="G145" s="18">
        <v>22</v>
      </c>
      <c r="H145" s="121">
        <v>5</v>
      </c>
      <c r="I145" s="20">
        <f t="shared" si="12"/>
        <v>23.1</v>
      </c>
      <c r="J145" s="20">
        <f t="shared" si="13"/>
        <v>8800</v>
      </c>
      <c r="K145" s="20">
        <f t="shared" si="14"/>
        <v>9240</v>
      </c>
      <c r="L145" s="20"/>
      <c r="M145" s="119"/>
    </row>
    <row r="146" spans="1:13" ht="35.25" customHeight="1" x14ac:dyDescent="0.25">
      <c r="A146" s="15">
        <v>75</v>
      </c>
      <c r="B146" s="118" t="s">
        <v>275</v>
      </c>
      <c r="C146" s="102" t="s">
        <v>276</v>
      </c>
      <c r="D146" s="18" t="s">
        <v>39</v>
      </c>
      <c r="E146" s="19">
        <v>100</v>
      </c>
      <c r="F146" s="108"/>
      <c r="G146" s="18">
        <v>22</v>
      </c>
      <c r="H146" s="121">
        <v>5</v>
      </c>
      <c r="I146" s="20">
        <f t="shared" si="12"/>
        <v>23.1</v>
      </c>
      <c r="J146" s="20">
        <f t="shared" si="13"/>
        <v>2200</v>
      </c>
      <c r="K146" s="20">
        <f t="shared" si="14"/>
        <v>2310</v>
      </c>
      <c r="L146" s="20"/>
      <c r="M146" s="119"/>
    </row>
    <row r="147" spans="1:13" ht="36.75" customHeight="1" x14ac:dyDescent="0.25">
      <c r="A147" s="15">
        <v>76</v>
      </c>
      <c r="B147" s="118" t="s">
        <v>277</v>
      </c>
      <c r="C147" s="102" t="s">
        <v>278</v>
      </c>
      <c r="D147" s="18" t="s">
        <v>39</v>
      </c>
      <c r="E147" s="19">
        <v>30</v>
      </c>
      <c r="F147" s="108"/>
      <c r="G147" s="18">
        <v>130</v>
      </c>
      <c r="H147" s="121">
        <v>5</v>
      </c>
      <c r="I147" s="20">
        <f t="shared" si="12"/>
        <v>136.5</v>
      </c>
      <c r="J147" s="20">
        <f t="shared" si="13"/>
        <v>3900</v>
      </c>
      <c r="K147" s="20">
        <f t="shared" si="14"/>
        <v>4095</v>
      </c>
      <c r="L147" s="20"/>
      <c r="M147" s="119"/>
    </row>
    <row r="148" spans="1:13" ht="21" customHeight="1" x14ac:dyDescent="0.25">
      <c r="A148" s="15">
        <v>77</v>
      </c>
      <c r="B148" s="118" t="s">
        <v>279</v>
      </c>
      <c r="C148" s="102"/>
      <c r="D148" s="18"/>
      <c r="E148" s="19"/>
      <c r="F148" s="108"/>
      <c r="G148" s="18"/>
      <c r="H148" s="121"/>
      <c r="I148" s="20"/>
      <c r="J148" s="20"/>
      <c r="K148" s="20"/>
      <c r="L148" s="20"/>
      <c r="M148" s="119"/>
    </row>
    <row r="149" spans="1:13" ht="49.5" customHeight="1" x14ac:dyDescent="0.25">
      <c r="A149" s="15" t="s">
        <v>312</v>
      </c>
      <c r="B149" s="118" t="s">
        <v>280</v>
      </c>
      <c r="C149" s="102" t="s">
        <v>281</v>
      </c>
      <c r="D149" s="18" t="s">
        <v>39</v>
      </c>
      <c r="E149" s="19">
        <v>300</v>
      </c>
      <c r="F149" s="108"/>
      <c r="G149" s="18">
        <v>8.4</v>
      </c>
      <c r="H149" s="121">
        <v>5</v>
      </c>
      <c r="I149" s="20">
        <f>G149*1.05</f>
        <v>8.82</v>
      </c>
      <c r="J149" s="20">
        <f>E149*G149</f>
        <v>2520</v>
      </c>
      <c r="K149" s="20">
        <f>J149*1.05</f>
        <v>2646</v>
      </c>
      <c r="L149" s="20"/>
      <c r="M149" s="119"/>
    </row>
    <row r="150" spans="1:13" ht="49.5" customHeight="1" x14ac:dyDescent="0.25">
      <c r="A150" s="15" t="s">
        <v>313</v>
      </c>
      <c r="B150" s="118" t="s">
        <v>282</v>
      </c>
      <c r="C150" s="102" t="s">
        <v>283</v>
      </c>
      <c r="D150" s="18" t="s">
        <v>39</v>
      </c>
      <c r="E150" s="19">
        <v>150</v>
      </c>
      <c r="F150" s="108"/>
      <c r="G150" s="18">
        <v>15</v>
      </c>
      <c r="H150" s="121">
        <v>5</v>
      </c>
      <c r="I150" s="20">
        <f>G150*1.05</f>
        <v>15.75</v>
      </c>
      <c r="J150" s="20">
        <f>E150*G150</f>
        <v>2250</v>
      </c>
      <c r="K150" s="20">
        <f>J150*1.05</f>
        <v>2362.5</v>
      </c>
      <c r="L150" s="20"/>
      <c r="M150" s="119"/>
    </row>
    <row r="151" spans="1:13" ht="49.5" customHeight="1" x14ac:dyDescent="0.25">
      <c r="A151" s="15" t="s">
        <v>314</v>
      </c>
      <c r="B151" s="118" t="s">
        <v>284</v>
      </c>
      <c r="C151" s="102" t="s">
        <v>285</v>
      </c>
      <c r="D151" s="18" t="s">
        <v>39</v>
      </c>
      <c r="E151" s="19">
        <v>300</v>
      </c>
      <c r="F151" s="108"/>
      <c r="G151" s="18">
        <v>22</v>
      </c>
      <c r="H151" s="121">
        <v>5</v>
      </c>
      <c r="I151" s="20">
        <f>G151*1.05</f>
        <v>23.1</v>
      </c>
      <c r="J151" s="20">
        <f>E151*G151</f>
        <v>6600</v>
      </c>
      <c r="K151" s="20">
        <f>J151*1.05</f>
        <v>6930</v>
      </c>
      <c r="L151" s="20"/>
      <c r="M151" s="119"/>
    </row>
    <row r="152" spans="1:13" ht="49.5" customHeight="1" x14ac:dyDescent="0.25">
      <c r="A152" s="15" t="s">
        <v>315</v>
      </c>
      <c r="B152" s="118" t="s">
        <v>286</v>
      </c>
      <c r="C152" s="102" t="s">
        <v>287</v>
      </c>
      <c r="D152" s="18" t="s">
        <v>39</v>
      </c>
      <c r="E152" s="19">
        <v>150</v>
      </c>
      <c r="F152" s="108"/>
      <c r="G152" s="18">
        <v>17</v>
      </c>
      <c r="H152" s="121">
        <v>5</v>
      </c>
      <c r="I152" s="20">
        <f>G152*1.05</f>
        <v>17.850000000000001</v>
      </c>
      <c r="J152" s="20">
        <f>E152*G152</f>
        <v>2550</v>
      </c>
      <c r="K152" s="20">
        <f>J152*1.05</f>
        <v>2677.5</v>
      </c>
      <c r="L152" s="20"/>
      <c r="M152" s="119"/>
    </row>
    <row r="153" spans="1:13" ht="49.5" customHeight="1" x14ac:dyDescent="0.25">
      <c r="A153" s="15" t="s">
        <v>316</v>
      </c>
      <c r="B153" s="118" t="s">
        <v>288</v>
      </c>
      <c r="C153" s="102" t="s">
        <v>289</v>
      </c>
      <c r="D153" s="18" t="s">
        <v>39</v>
      </c>
      <c r="E153" s="19">
        <v>150</v>
      </c>
      <c r="F153" s="108"/>
      <c r="G153" s="18">
        <v>50</v>
      </c>
      <c r="H153" s="121">
        <v>5</v>
      </c>
      <c r="I153" s="20">
        <f>G153*1.05</f>
        <v>52.5</v>
      </c>
      <c r="J153" s="20">
        <f>E153*G153</f>
        <v>7500</v>
      </c>
      <c r="K153" s="20">
        <f>J153*1.05</f>
        <v>7875</v>
      </c>
      <c r="L153" s="20"/>
      <c r="M153" s="119"/>
    </row>
    <row r="154" spans="1:13" ht="22.5" customHeight="1" x14ac:dyDescent="0.25">
      <c r="A154" s="15"/>
      <c r="B154" s="118"/>
      <c r="C154" s="106" t="s">
        <v>317</v>
      </c>
      <c r="D154" s="18"/>
      <c r="E154" s="19"/>
      <c r="F154" s="108"/>
      <c r="G154" s="18"/>
      <c r="H154" s="121"/>
      <c r="I154" s="20"/>
      <c r="J154" s="20"/>
      <c r="K154" s="20"/>
      <c r="L154" s="20"/>
      <c r="M154" s="119"/>
    </row>
    <row r="155" spans="1:13" ht="38.25" customHeight="1" x14ac:dyDescent="0.25">
      <c r="A155" s="15">
        <v>78</v>
      </c>
      <c r="B155" s="118" t="s">
        <v>290</v>
      </c>
      <c r="C155" s="130" t="s">
        <v>291</v>
      </c>
      <c r="D155" s="18" t="s">
        <v>39</v>
      </c>
      <c r="E155" s="19">
        <v>2800</v>
      </c>
      <c r="F155" s="108"/>
      <c r="G155" s="18">
        <v>5.6628929000000001</v>
      </c>
      <c r="H155" s="121">
        <v>5</v>
      </c>
      <c r="I155" s="20">
        <f>G155*1.05</f>
        <v>5.9460375450000003</v>
      </c>
      <c r="J155" s="20">
        <f>E155*G155</f>
        <v>15856.100120000001</v>
      </c>
      <c r="K155" s="20">
        <f>J155*1.05</f>
        <v>16648.905126000001</v>
      </c>
      <c r="L155" s="20"/>
      <c r="M155" s="119"/>
    </row>
    <row r="156" spans="1:13" ht="33" customHeight="1" x14ac:dyDescent="0.25">
      <c r="A156" s="15">
        <v>79</v>
      </c>
      <c r="B156" s="118" t="s">
        <v>292</v>
      </c>
      <c r="C156" s="130" t="s">
        <v>318</v>
      </c>
      <c r="D156" s="18" t="s">
        <v>39</v>
      </c>
      <c r="E156" s="19">
        <v>10</v>
      </c>
      <c r="F156" s="108"/>
      <c r="G156" s="18">
        <v>20</v>
      </c>
      <c r="H156" s="121">
        <v>5</v>
      </c>
      <c r="I156" s="20">
        <f>G156*1.05</f>
        <v>21</v>
      </c>
      <c r="J156" s="20">
        <f>E156*G156</f>
        <v>200</v>
      </c>
      <c r="K156" s="20">
        <f>J156*1.05</f>
        <v>210</v>
      </c>
      <c r="L156" s="20"/>
      <c r="M156" s="119"/>
    </row>
    <row r="157" spans="1:13" ht="35.25" customHeight="1" x14ac:dyDescent="0.25">
      <c r="A157" s="15">
        <v>80</v>
      </c>
      <c r="B157" s="118" t="s">
        <v>293</v>
      </c>
      <c r="C157" s="130" t="s">
        <v>294</v>
      </c>
      <c r="D157" s="18" t="s">
        <v>39</v>
      </c>
      <c r="E157" s="19">
        <v>10</v>
      </c>
      <c r="F157" s="108"/>
      <c r="G157" s="18">
        <v>185</v>
      </c>
      <c r="H157" s="121">
        <v>5</v>
      </c>
      <c r="I157" s="20">
        <f>G157*1.05</f>
        <v>194.25</v>
      </c>
      <c r="J157" s="20">
        <f>E157*G157</f>
        <v>1850</v>
      </c>
      <c r="K157" s="20">
        <f>J157*1.05</f>
        <v>1942.5</v>
      </c>
      <c r="L157" s="20"/>
      <c r="M157" s="119"/>
    </row>
    <row r="158" spans="1:13" ht="51.75" customHeight="1" x14ac:dyDescent="0.25">
      <c r="A158" s="15">
        <v>81</v>
      </c>
      <c r="B158" s="118" t="s">
        <v>295</v>
      </c>
      <c r="C158" s="130" t="s">
        <v>296</v>
      </c>
      <c r="D158" s="18" t="s">
        <v>39</v>
      </c>
      <c r="E158" s="19">
        <v>100</v>
      </c>
      <c r="F158" s="108"/>
      <c r="G158" s="18">
        <v>375</v>
      </c>
      <c r="H158" s="121">
        <v>5</v>
      </c>
      <c r="I158" s="20">
        <f>G158*1.05</f>
        <v>393.75</v>
      </c>
      <c r="J158" s="20">
        <f>E158*G158</f>
        <v>37500</v>
      </c>
      <c r="K158" s="20">
        <f>J158*1.05</f>
        <v>39375</v>
      </c>
      <c r="L158" s="20"/>
      <c r="M158" s="119"/>
    </row>
    <row r="159" spans="1:13" x14ac:dyDescent="0.25">
      <c r="A159" s="124"/>
      <c r="B159" s="125"/>
      <c r="C159" s="126"/>
      <c r="D159" s="18"/>
      <c r="E159" s="127"/>
      <c r="F159" s="128"/>
      <c r="G159" s="129"/>
      <c r="H159" s="127"/>
      <c r="I159" s="58" t="s">
        <v>141</v>
      </c>
      <c r="J159" s="59">
        <f>SUM(J11:J158)</f>
        <v>800000.0001200001</v>
      </c>
      <c r="K159" s="60">
        <f>SUM(K11:K158)</f>
        <v>840000.00012600014</v>
      </c>
      <c r="L159" s="129"/>
      <c r="M159" s="129"/>
    </row>
    <row r="160" spans="1:13" x14ac:dyDescent="0.25">
      <c r="B160" s="123"/>
      <c r="C160" s="117"/>
      <c r="D160" s="61"/>
      <c r="F160" s="123"/>
    </row>
    <row r="161" spans="4:13" x14ac:dyDescent="0.25">
      <c r="L161" s="62"/>
      <c r="M161" s="62"/>
    </row>
    <row r="162" spans="4:13" x14ac:dyDescent="0.25">
      <c r="M162" s="63"/>
    </row>
    <row r="163" spans="4:13" x14ac:dyDescent="0.25">
      <c r="M163" s="63"/>
    </row>
    <row r="164" spans="4:13" x14ac:dyDescent="0.25">
      <c r="M164" s="63"/>
    </row>
    <row r="165" spans="4:13" x14ac:dyDescent="0.25">
      <c r="M165" s="63"/>
    </row>
    <row r="166" spans="4:13" x14ac:dyDescent="0.25">
      <c r="M166" s="63"/>
    </row>
    <row r="167" spans="4:13" x14ac:dyDescent="0.25">
      <c r="M167" s="63"/>
    </row>
    <row r="168" spans="4:13" x14ac:dyDescent="0.25">
      <c r="M168" s="63"/>
    </row>
    <row r="169" spans="4:13" x14ac:dyDescent="0.25">
      <c r="M169" s="63"/>
    </row>
    <row r="171" spans="4:13" x14ac:dyDescent="0.25">
      <c r="D171" s="2"/>
      <c r="E171" s="2"/>
    </row>
    <row r="172" spans="4:13" x14ac:dyDescent="0.25">
      <c r="D172" s="2"/>
      <c r="E172" s="2"/>
      <c r="G172" s="64"/>
    </row>
    <row r="173" spans="4:13" x14ac:dyDescent="0.25">
      <c r="D173" s="2"/>
      <c r="E173" s="2"/>
      <c r="G173" s="64"/>
    </row>
    <row r="174" spans="4:13" x14ac:dyDescent="0.25">
      <c r="D174" s="2"/>
      <c r="E174" s="2"/>
      <c r="G174" s="64"/>
    </row>
    <row r="175" spans="4:13" x14ac:dyDescent="0.25">
      <c r="D175" s="2"/>
      <c r="E175" s="2"/>
      <c r="G175" s="64"/>
    </row>
    <row r="176" spans="4:13" x14ac:dyDescent="0.25">
      <c r="D176" s="2"/>
      <c r="E176" s="2"/>
      <c r="G176" s="64"/>
    </row>
    <row r="177" spans="4:7" x14ac:dyDescent="0.25">
      <c r="D177" s="2"/>
      <c r="E177" s="2"/>
      <c r="G177" s="64"/>
    </row>
    <row r="178" spans="4:7" x14ac:dyDescent="0.25">
      <c r="D178" s="2"/>
      <c r="E178" s="2"/>
      <c r="G178" s="64"/>
    </row>
    <row r="179" spans="4:7" x14ac:dyDescent="0.25">
      <c r="D179" s="2"/>
      <c r="E179" s="2"/>
    </row>
    <row r="180" spans="4:7" x14ac:dyDescent="0.25">
      <c r="D180" s="2"/>
      <c r="E180" s="2"/>
    </row>
    <row r="181" spans="4:7" x14ac:dyDescent="0.25">
      <c r="D181" s="2"/>
      <c r="E181" s="2"/>
    </row>
    <row r="182" spans="4:7" x14ac:dyDescent="0.25">
      <c r="D182" s="2"/>
      <c r="E182" s="2"/>
    </row>
    <row r="183" spans="4:7" x14ac:dyDescent="0.25">
      <c r="D183" s="2"/>
      <c r="E183" s="2"/>
    </row>
    <row r="184" spans="4:7" x14ac:dyDescent="0.25">
      <c r="D184" s="2"/>
      <c r="E184" s="2"/>
    </row>
    <row r="185" spans="4:7" x14ac:dyDescent="0.25">
      <c r="D185" s="2"/>
      <c r="E185" s="2"/>
    </row>
    <row r="186" spans="4:7" x14ac:dyDescent="0.25">
      <c r="D186" s="2"/>
      <c r="E186" s="2"/>
    </row>
    <row r="187" spans="4:7" x14ac:dyDescent="0.25">
      <c r="D187" s="2"/>
      <c r="E187" s="2"/>
    </row>
    <row r="188" spans="4:7" x14ac:dyDescent="0.25">
      <c r="D188" s="2"/>
      <c r="E188" s="2"/>
    </row>
  </sheetData>
  <mergeCells count="15">
    <mergeCell ref="A8:M8"/>
    <mergeCell ref="A7:K7"/>
    <mergeCell ref="A2:M2"/>
    <mergeCell ref="A3:M3"/>
    <mergeCell ref="A4:M4"/>
    <mergeCell ref="A5:K5"/>
    <mergeCell ref="A6:M6"/>
    <mergeCell ref="M42:M46"/>
    <mergeCell ref="C61:C62"/>
    <mergeCell ref="M32:M36"/>
    <mergeCell ref="M40:M41"/>
    <mergeCell ref="M16:M19"/>
    <mergeCell ref="C23:C26"/>
    <mergeCell ref="M23:M26"/>
    <mergeCell ref="C27:C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Rūta Jokimčienė</cp:lastModifiedBy>
  <dcterms:created xsi:type="dcterms:W3CDTF">2025-03-10T09:11:14Z</dcterms:created>
  <dcterms:modified xsi:type="dcterms:W3CDTF">2025-03-21T10:02:18Z</dcterms:modified>
</cp:coreProperties>
</file>