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C:\Users\IKudzinskiene\Desktop\2025\5953 k.4730 rekonstravimas\PD\"/>
    </mc:Choice>
  </mc:AlternateContent>
  <xr:revisionPtr revIDLastSave="0" documentId="13_ncr:1_{CF4E7FE5-E7E3-4448-891C-9874FF36AB2F}" xr6:coauthVersionLast="47" xr6:coauthVersionMax="47" xr10:uidLastSave="{00000000-0000-0000-0000-000000000000}"/>
  <bookViews>
    <workbookView xWindow="-28920" yWindow="-120" windowWidth="29040" windowHeight="15720" activeTab="3" xr2:uid="{00000000-000D-0000-FFFF-FFFF00000000}"/>
  </bookViews>
  <sheets>
    <sheet name="Žvyrkelis" sheetId="18" r:id="rId1"/>
    <sheet name="Asfaltas ir takas" sheetId="32" r:id="rId2"/>
    <sheet name="MD" sheetId="33" r:id="rId3"/>
    <sheet name="EA" sheetId="34" r:id="rId4"/>
    <sheet name="SANTRAUKA" sheetId="35" r:id="rId5"/>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34" l="1"/>
  <c r="G7" i="34"/>
  <c r="G8" i="34"/>
  <c r="G9" i="34"/>
  <c r="G10" i="34"/>
  <c r="G11" i="34"/>
  <c r="G12" i="34"/>
  <c r="G13" i="34"/>
  <c r="G14" i="34"/>
  <c r="G15" i="34"/>
  <c r="G16" i="34"/>
  <c r="G17" i="34"/>
  <c r="G18" i="34"/>
  <c r="G19" i="34"/>
  <c r="G20" i="34"/>
  <c r="G21" i="34"/>
  <c r="G22" i="34"/>
  <c r="G23" i="34"/>
  <c r="G24" i="34"/>
  <c r="G25" i="34"/>
  <c r="G26" i="34"/>
  <c r="G27" i="34"/>
  <c r="G28" i="34"/>
  <c r="G29" i="34"/>
  <c r="G30" i="34"/>
  <c r="G31" i="34"/>
  <c r="G32" i="34"/>
  <c r="G33" i="34"/>
  <c r="G6" i="34"/>
  <c r="G5" i="33"/>
  <c r="G7" i="33"/>
  <c r="G8" i="33"/>
  <c r="G9" i="33"/>
  <c r="G10" i="33"/>
  <c r="G11" i="33"/>
  <c r="G12" i="33"/>
  <c r="G13" i="33"/>
  <c r="G14" i="33"/>
  <c r="G15" i="33"/>
  <c r="G16" i="33"/>
  <c r="G17" i="33"/>
  <c r="G6" i="33"/>
  <c r="G6" i="18" l="1"/>
  <c r="G7" i="18"/>
  <c r="G8" i="18"/>
  <c r="G9" i="18"/>
  <c r="G10" i="18"/>
  <c r="G11" i="18"/>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9" i="18"/>
  <c r="G51" i="18"/>
  <c r="G53" i="18"/>
  <c r="G54" i="18"/>
  <c r="G55" i="18"/>
  <c r="G56" i="18"/>
  <c r="G57" i="18"/>
  <c r="G58" i="18"/>
  <c r="G59" i="18"/>
  <c r="G60" i="18"/>
  <c r="G61" i="18"/>
  <c r="G62" i="18"/>
  <c r="G63" i="18"/>
  <c r="G64" i="18"/>
  <c r="G65" i="18"/>
  <c r="G66" i="18"/>
  <c r="G67" i="18"/>
  <c r="G69" i="18"/>
  <c r="G71" i="18"/>
  <c r="G73" i="18"/>
  <c r="G74" i="18"/>
  <c r="G75" i="18"/>
  <c r="G76" i="18"/>
  <c r="G77" i="18"/>
  <c r="G78" i="18"/>
  <c r="G79" i="18"/>
  <c r="G80" i="18"/>
  <c r="G81" i="18"/>
  <c r="G82" i="18"/>
  <c r="I88" i="18" s="1"/>
  <c r="G83" i="18"/>
  <c r="G84" i="18"/>
  <c r="G85" i="18"/>
  <c r="G86" i="18"/>
  <c r="G87" i="18"/>
  <c r="G88" i="18"/>
  <c r="G89" i="18"/>
  <c r="G90" i="18"/>
  <c r="G91" i="18"/>
  <c r="G92" i="18"/>
  <c r="G93" i="18"/>
  <c r="G94" i="18"/>
  <c r="G95" i="18"/>
  <c r="G96" i="18"/>
  <c r="G97" i="18"/>
  <c r="G98" i="18"/>
  <c r="G99" i="18"/>
  <c r="G100" i="18"/>
  <c r="G101" i="18"/>
  <c r="G102" i="18"/>
  <c r="G103" i="18"/>
  <c r="G104" i="18"/>
  <c r="G105" i="18"/>
  <c r="G106" i="18"/>
  <c r="G107" i="18"/>
  <c r="G108" i="18"/>
  <c r="G109" i="18"/>
  <c r="G110" i="18"/>
  <c r="G111" i="18"/>
  <c r="G112" i="18"/>
  <c r="G113" i="18"/>
  <c r="G114" i="18"/>
  <c r="G115" i="18"/>
  <c r="G116" i="18"/>
  <c r="G117" i="18"/>
  <c r="G118" i="18"/>
  <c r="G119" i="18"/>
  <c r="G120" i="18"/>
  <c r="G121" i="18"/>
  <c r="G5" i="18"/>
  <c r="G29" i="32"/>
  <c r="G30" i="32"/>
  <c r="G31" i="32"/>
  <c r="G32" i="32"/>
  <c r="G33" i="32"/>
  <c r="G34" i="32"/>
  <c r="G35" i="32"/>
  <c r="G36" i="32"/>
  <c r="G37" i="32"/>
  <c r="G38" i="32"/>
  <c r="G39" i="32"/>
  <c r="G40" i="32"/>
  <c r="G41" i="32"/>
  <c r="G42" i="32"/>
  <c r="G43" i="32"/>
  <c r="G44" i="32"/>
  <c r="G45" i="32"/>
  <c r="G46" i="32"/>
  <c r="G47" i="32"/>
  <c r="G48" i="32"/>
  <c r="G49" i="32"/>
  <c r="G51" i="32"/>
  <c r="G52" i="32"/>
  <c r="G53" i="32"/>
  <c r="G54" i="32"/>
  <c r="G55" i="32"/>
  <c r="G56" i="32"/>
  <c r="G57" i="32"/>
  <c r="G58" i="32"/>
  <c r="G59" i="32"/>
  <c r="G61" i="32"/>
  <c r="G62" i="32"/>
  <c r="G63" i="32"/>
  <c r="G64" i="32"/>
  <c r="G65" i="32"/>
  <c r="G66" i="32"/>
  <c r="G67" i="32"/>
  <c r="G68" i="32"/>
  <c r="G69" i="32"/>
  <c r="G70" i="32"/>
  <c r="G71" i="32"/>
  <c r="G72" i="32"/>
  <c r="G73" i="32"/>
  <c r="G74" i="32"/>
  <c r="G75" i="32"/>
  <c r="G76" i="32"/>
  <c r="G77" i="32"/>
  <c r="G78" i="32"/>
  <c r="G79" i="32"/>
  <c r="G80" i="32"/>
  <c r="G81" i="32"/>
  <c r="G82" i="32"/>
  <c r="G83" i="32"/>
  <c r="G84" i="32"/>
  <c r="G85" i="32"/>
  <c r="G86" i="32"/>
  <c r="G87" i="32"/>
  <c r="G88" i="32"/>
  <c r="G89" i="32"/>
  <c r="G90" i="32"/>
  <c r="G91" i="32"/>
  <c r="G92" i="32"/>
  <c r="G93" i="32"/>
  <c r="G94" i="32"/>
  <c r="G95" i="32"/>
  <c r="G96" i="32"/>
  <c r="G97" i="32"/>
  <c r="G98" i="32"/>
  <c r="G99" i="32"/>
  <c r="G100" i="32"/>
  <c r="G101" i="32"/>
  <c r="G102" i="32"/>
  <c r="G103" i="32"/>
  <c r="G104" i="32"/>
  <c r="G105" i="32"/>
  <c r="G106" i="32"/>
  <c r="G107" i="32"/>
  <c r="G108" i="32"/>
  <c r="G109" i="32"/>
  <c r="G110" i="32"/>
  <c r="G111" i="32"/>
  <c r="G112" i="32"/>
  <c r="G113" i="32"/>
  <c r="G114" i="32"/>
  <c r="G115" i="32"/>
  <c r="G116" i="32"/>
  <c r="G117" i="32"/>
  <c r="G118" i="32"/>
  <c r="G119" i="32"/>
  <c r="G120" i="32"/>
  <c r="G121" i="32"/>
  <c r="G122" i="32"/>
  <c r="G123" i="32"/>
  <c r="G124" i="32"/>
  <c r="G125" i="32"/>
  <c r="G126" i="32"/>
  <c r="G127" i="32"/>
  <c r="G128" i="32"/>
  <c r="G129" i="32"/>
  <c r="G7" i="32"/>
  <c r="G8" i="32"/>
  <c r="G9" i="32"/>
  <c r="G10" i="32"/>
  <c r="G11" i="32"/>
  <c r="G12" i="32"/>
  <c r="G13" i="32"/>
  <c r="G14" i="32"/>
  <c r="G15" i="32"/>
  <c r="G16" i="32"/>
  <c r="G17" i="32"/>
  <c r="G18" i="32"/>
  <c r="G19" i="32"/>
  <c r="G20" i="32"/>
  <c r="G21" i="32"/>
  <c r="G22" i="32"/>
  <c r="G23" i="32"/>
  <c r="G24" i="32"/>
  <c r="G25" i="32"/>
  <c r="G26" i="32"/>
  <c r="G27" i="32"/>
  <c r="G28" i="32"/>
  <c r="G5" i="32"/>
  <c r="G6" i="32"/>
  <c r="I118" i="18" l="1"/>
  <c r="I121" i="18"/>
  <c r="I103" i="18"/>
  <c r="I41" i="18"/>
  <c r="I27" i="18"/>
  <c r="I129" i="32" l="1"/>
  <c r="I113" i="32"/>
  <c r="I96" i="32"/>
  <c r="I92" i="32"/>
  <c r="I42" i="32"/>
  <c r="E60" i="32"/>
  <c r="G60" i="32" s="1"/>
  <c r="E72" i="18"/>
  <c r="G72" i="18" s="1"/>
  <c r="E70" i="18"/>
  <c r="G70" i="18" s="1"/>
  <c r="E68" i="18"/>
  <c r="G68" i="18" s="1"/>
  <c r="I28" i="32"/>
  <c r="G34" i="34"/>
  <c r="C7" i="35" s="1"/>
  <c r="I33" i="34"/>
  <c r="I18" i="34"/>
  <c r="I17" i="33"/>
  <c r="G18" i="33"/>
  <c r="C6" i="35" s="1"/>
  <c r="E52" i="18" l="1"/>
  <c r="G52" i="18" s="1"/>
  <c r="E50" i="32"/>
  <c r="G50" i="32" s="1"/>
  <c r="G130" i="32" l="1"/>
  <c r="C5" i="35" s="1"/>
  <c r="I62" i="32"/>
  <c r="E50" i="18"/>
  <c r="G50" i="18" s="1"/>
  <c r="E48" i="18"/>
  <c r="G48" i="18" s="1"/>
  <c r="I81" i="18" l="1"/>
  <c r="G122" i="18"/>
  <c r="C4" i="35" s="1"/>
  <c r="C9" i="35" s="1"/>
</calcChain>
</file>

<file path=xl/sharedStrings.xml><?xml version="1.0" encoding="utf-8"?>
<sst xmlns="http://schemas.openxmlformats.org/spreadsheetml/2006/main" count="1214" uniqueCount="389">
  <si>
    <t>Mato vnt.</t>
  </si>
  <si>
    <t>Kiekis</t>
  </si>
  <si>
    <t>km</t>
  </si>
  <si>
    <t>vnt.</t>
  </si>
  <si>
    <t>m</t>
  </si>
  <si>
    <t>t</t>
  </si>
  <si>
    <t>1.1</t>
  </si>
  <si>
    <t>Eilės Nr.</t>
  </si>
  <si>
    <t>Darbo pavadinimas, aprašymas</t>
  </si>
  <si>
    <t>m²</t>
  </si>
  <si>
    <t>m³</t>
  </si>
  <si>
    <t>Vejos bordiūrų 1000x80x200 įrengimas ant betono (C12/15) pagrindo</t>
  </si>
  <si>
    <t>Suoliukų įrengimas</t>
  </si>
  <si>
    <t>1.7</t>
  </si>
  <si>
    <t>1.12</t>
  </si>
  <si>
    <t>1.2</t>
  </si>
  <si>
    <t>1.11</t>
  </si>
  <si>
    <t>1.21</t>
  </si>
  <si>
    <t>1.6</t>
  </si>
  <si>
    <t>1.5</t>
  </si>
  <si>
    <r>
      <t>m</t>
    </r>
    <r>
      <rPr>
        <vertAlign val="superscript"/>
        <sz val="11"/>
        <rFont val="Times New Roman"/>
        <family val="1"/>
        <charset val="186"/>
      </rPr>
      <t>2</t>
    </r>
  </si>
  <si>
    <t>1. Paruošiamieji darbai</t>
  </si>
  <si>
    <t>1.3</t>
  </si>
  <si>
    <t>1.4</t>
  </si>
  <si>
    <t>2. Žemės darbai</t>
  </si>
  <si>
    <t>2.1</t>
  </si>
  <si>
    <t>2.2</t>
  </si>
  <si>
    <t>2.3</t>
  </si>
  <si>
    <t>2.4</t>
  </si>
  <si>
    <t>2.5</t>
  </si>
  <si>
    <t>2.6</t>
  </si>
  <si>
    <t>3.8</t>
  </si>
  <si>
    <t>4.1</t>
  </si>
  <si>
    <t>4.2</t>
  </si>
  <si>
    <t>4.3</t>
  </si>
  <si>
    <t>4.4</t>
  </si>
  <si>
    <t>4.5</t>
  </si>
  <si>
    <t>4.6</t>
  </si>
  <si>
    <t>4.8</t>
  </si>
  <si>
    <t>ha</t>
  </si>
  <si>
    <t>1.14</t>
  </si>
  <si>
    <t>1.15</t>
  </si>
  <si>
    <t xml:space="preserve">Gruntavimas bitumine emulsija C 40 BF 1-S </t>
  </si>
  <si>
    <t>2.8</t>
  </si>
  <si>
    <t>Žemės sankasos viršaus 0,30 m sluoksnio tankinimas</t>
  </si>
  <si>
    <t>Žemės sankasos viršaus 0,30 m sluoksnio tankinimas rankiniu būdu</t>
  </si>
  <si>
    <t>Bituminės sandarinimo juostos įrengimas</t>
  </si>
  <si>
    <t>4.7</t>
  </si>
  <si>
    <t>6.1</t>
  </si>
  <si>
    <t>6.2</t>
  </si>
  <si>
    <t>6.3</t>
  </si>
  <si>
    <t>7.1</t>
  </si>
  <si>
    <t>7.2</t>
  </si>
  <si>
    <t>3.1</t>
  </si>
  <si>
    <t>3.2</t>
  </si>
  <si>
    <t>3.3</t>
  </si>
  <si>
    <t>3.5</t>
  </si>
  <si>
    <t>3.6</t>
  </si>
  <si>
    <t>3.7</t>
  </si>
  <si>
    <t>2.7</t>
  </si>
  <si>
    <t>7.3</t>
  </si>
  <si>
    <t>Šiukšliadėžių įrengimas</t>
  </si>
  <si>
    <t>5.1</t>
  </si>
  <si>
    <t>5.2</t>
  </si>
  <si>
    <t>5.3</t>
  </si>
  <si>
    <t>7.4</t>
  </si>
  <si>
    <t>2.9</t>
  </si>
  <si>
    <t>7.5</t>
  </si>
  <si>
    <t>2.10</t>
  </si>
  <si>
    <t>Plastikinių pralaidų ardymas, d400</t>
  </si>
  <si>
    <t>G/b pralaidų ardymas, d400</t>
  </si>
  <si>
    <t>G/b pralaidų ardymas, d600</t>
  </si>
  <si>
    <t>G/b pralaidų ardymas, d800</t>
  </si>
  <si>
    <t>G/b pralaidų ardymas, d1000</t>
  </si>
  <si>
    <t>1.8</t>
  </si>
  <si>
    <t>1.9</t>
  </si>
  <si>
    <t>1.10</t>
  </si>
  <si>
    <t>1.13</t>
  </si>
  <si>
    <t>Plastikinių signalinių stulpelių demontavimas</t>
  </si>
  <si>
    <t xml:space="preserve">Netipinių nuovažų įrengimas </t>
  </si>
  <si>
    <t>5.4</t>
  </si>
  <si>
    <t>5.5</t>
  </si>
  <si>
    <t>5.6</t>
  </si>
  <si>
    <t>1.16</t>
  </si>
  <si>
    <t>1.17</t>
  </si>
  <si>
    <t>1.18</t>
  </si>
  <si>
    <t>1.19</t>
  </si>
  <si>
    <t>1.20</t>
  </si>
  <si>
    <t>4.9</t>
  </si>
  <si>
    <t>4.10</t>
  </si>
  <si>
    <t>Plastikinių pralaidų ardymas, d300</t>
  </si>
  <si>
    <t>Plastikinių pralaidų ardymas, d200</t>
  </si>
  <si>
    <t>3.9</t>
  </si>
  <si>
    <t>4pv tipo nuovažų įrengimas su d400 mm pralaidomis su antgaliais</t>
  </si>
  <si>
    <t>3v tipo nuovažų įrengimas su d400 mm pralaidomis su antgaliais</t>
  </si>
  <si>
    <t>6.4</t>
  </si>
  <si>
    <t>6.5</t>
  </si>
  <si>
    <t>6.6</t>
  </si>
  <si>
    <t>6.7</t>
  </si>
  <si>
    <t>6.8</t>
  </si>
  <si>
    <t>Asfalto armavimo tinklo įrengimas</t>
  </si>
  <si>
    <t>3.10</t>
  </si>
  <si>
    <t>Šlaitų tvirtinimas geotekstile</t>
  </si>
  <si>
    <t>4v tipo nuovažų įrengimas su d400 mm pralaidomis su antgaliais</t>
  </si>
  <si>
    <t>4 tipo nuovažų įrengimas</t>
  </si>
  <si>
    <t>5.7</t>
  </si>
  <si>
    <t>5.8</t>
  </si>
  <si>
    <t>6.9</t>
  </si>
  <si>
    <t>Esamų betoninių bortų ardymas</t>
  </si>
  <si>
    <t xml:space="preserve">Kelio ženklų skydų demontavimas nuo vienstiebių atramų rankiniu būdu </t>
  </si>
  <si>
    <t xml:space="preserve">Kelio ženklų vienstiebių metalinių atramų demontavimas </t>
  </si>
  <si>
    <t>Kelio ženklų skydų demontavimas nuo dvistiebių atramų rankiniu būdu</t>
  </si>
  <si>
    <t>Kelio ženklų dvistiebių metalinių atramų ant monolitinių betoninių pamatų demontavimas</t>
  </si>
  <si>
    <t>Kabelių apsaugojimas apsauginiais gaubtais</t>
  </si>
  <si>
    <t xml:space="preserve">Trūkstamo grunto atvežimas ir paskleidimas sąvartoje </t>
  </si>
  <si>
    <t xml:space="preserve">Griovių valymas </t>
  </si>
  <si>
    <t>2.11</t>
  </si>
  <si>
    <t>2.12</t>
  </si>
  <si>
    <t>2.13</t>
  </si>
  <si>
    <t>3.4</t>
  </si>
  <si>
    <t>3.11</t>
  </si>
  <si>
    <t>3.12</t>
  </si>
  <si>
    <t>3.13</t>
  </si>
  <si>
    <t>3.14</t>
  </si>
  <si>
    <t>3.15</t>
  </si>
  <si>
    <t>3.16</t>
  </si>
  <si>
    <t>Neaustinės geotekstilės GRK3 stiprumo klasės įrengimas  (įvertinamas kartu su geotinklu prie pralaidų gruntuose su organika)</t>
  </si>
  <si>
    <t>4. Nuovažų įrengimas</t>
  </si>
  <si>
    <t>4p tipo nuovažų įrengimas</t>
  </si>
  <si>
    <t>3 tipo nuovažų įrengimas</t>
  </si>
  <si>
    <t>5. Paviršinio lietaus vandens nuvedimas</t>
  </si>
  <si>
    <t>Vandens tėkmės užtvėrimas ir išardymas</t>
  </si>
  <si>
    <t xml:space="preserve">Vandens šalinimas iš tranšėjų ir iškasų siurbliais </t>
  </si>
  <si>
    <t>Įtekėjimo ir ištekėjimo antgalių tvirtinimas skalda fr. 22/32</t>
  </si>
  <si>
    <t xml:space="preserve">Šlaitų tvirtinimas ažūrinėmis plytelėmis </t>
  </si>
  <si>
    <t xml:space="preserve">G/b plokščių įrengimas ant žvyro mišinio </t>
  </si>
  <si>
    <t>Paviršinio lietaus vandens nuvedimo trapų su grotelėmis įrengimas</t>
  </si>
  <si>
    <t xml:space="preserve">Plastikinių vamzdžių D250 mm įrengimas </t>
  </si>
  <si>
    <t>Plastikinių vamzdžių D200 mm įrengimas</t>
  </si>
  <si>
    <t>5.9</t>
  </si>
  <si>
    <t>5.10</t>
  </si>
  <si>
    <t>5.11</t>
  </si>
  <si>
    <t>5.12</t>
  </si>
  <si>
    <t>5.13</t>
  </si>
  <si>
    <t>5.14</t>
  </si>
  <si>
    <t>6. Saugaus eismo organizavimas</t>
  </si>
  <si>
    <t>Kelio ženklų skydų montavimas prie vienstiebių atramų rankiniu būdu</t>
  </si>
  <si>
    <t>Kelio ženklų skydų montavimas prie dvistiebių atramų rankiniu būdu</t>
  </si>
  <si>
    <t xml:space="preserve">Signalinių plastmasinių stulpelių pastatymas </t>
  </si>
  <si>
    <t>7. Baigiamieji darbai</t>
  </si>
  <si>
    <t>6.10</t>
  </si>
  <si>
    <t>6.11</t>
  </si>
  <si>
    <t>6.12</t>
  </si>
  <si>
    <t>6.13</t>
  </si>
  <si>
    <t>6.14</t>
  </si>
  <si>
    <t>6.15</t>
  </si>
  <si>
    <t>6.16</t>
  </si>
  <si>
    <t>6.17</t>
  </si>
  <si>
    <t>Tako nužymėjimas</t>
  </si>
  <si>
    <t>Trūkstamo grunto atvežimas ir paskleidimas sąvartoje</t>
  </si>
  <si>
    <t>Asfalto dangos pjovimas trinkelių įrengimui</t>
  </si>
  <si>
    <t xml:space="preserve">m² </t>
  </si>
  <si>
    <t xml:space="preserve">Kabelių apsaugojimas apsauginiais gaubtais </t>
  </si>
  <si>
    <t>4.11</t>
  </si>
  <si>
    <t>4.12</t>
  </si>
  <si>
    <t>4.13</t>
  </si>
  <si>
    <t>4.14</t>
  </si>
  <si>
    <t>4.15</t>
  </si>
  <si>
    <t>6. Paviršinio lietaus vandens nuvedimas</t>
  </si>
  <si>
    <t>7. Saugaus eismo organizavimas ir baigiamieji darbai</t>
  </si>
  <si>
    <t>7.6</t>
  </si>
  <si>
    <t>7.7</t>
  </si>
  <si>
    <t>7.8</t>
  </si>
  <si>
    <t>7.9</t>
  </si>
  <si>
    <t>7.10</t>
  </si>
  <si>
    <t>7.11</t>
  </si>
  <si>
    <t>7.12</t>
  </si>
  <si>
    <t>7.13</t>
  </si>
  <si>
    <t>7.14</t>
  </si>
  <si>
    <t>7.15</t>
  </si>
  <si>
    <t>7.16</t>
  </si>
  <si>
    <t>kompl.</t>
  </si>
  <si>
    <t xml:space="preserve">Iškiliosios sankryžos įrengimas </t>
  </si>
  <si>
    <t>3.17</t>
  </si>
  <si>
    <t>3.18</t>
  </si>
  <si>
    <t>3.19</t>
  </si>
  <si>
    <t>3.20</t>
  </si>
  <si>
    <t>Drenažo rinktuvai iš PE vamzdžių Ø200x7,3 mm ir jų įrengimas su visomis reikalingomis jungtimis, žemės darbais, bei jų užpylimu, gerbūvio atstatymu. Vamzdžiai įrengiami smėlio, priesmėlio  grunte kasant traktoriumi, vienakaušiu ekskavatoriumi iki 2,0 m gylio</t>
  </si>
  <si>
    <t>Drenažo rinktuvai iš PE vamzdžių Ø160x7,3 mm ir jų įrengimas su visomis reikalingomis jungtimis, žemės darbais, bei jų užpylimu, gerbūvio atstatymu. Vamzdžiai įrengiami smėlio, priesmėlio  grunte kasant traktoriumi, vienakaušiu ekskavatoriumi iki 2,0 m gylio</t>
  </si>
  <si>
    <t>Drenažo rinktuvai iš PE vamzdžių Ø110x7,3 mm ir jų įrengimas su visomis reikalingomis jungtimis, žemės darbais, bei jų užpylimu, gerbūvio atstatymu. Vamzdžiai įrengiami smėlio, priesmėlio  grunte kasant traktoriumi, vienakaušiu ekskavatoriumi iki 2,0 m gylio</t>
  </si>
  <si>
    <t>Drenažo sausintuvai iš PE vamzdžių Ø58/50x7,3 mm ir jų įrengimas su visomis reikalingomis jungtimis, žemės darbais, bei jų užpylimu, gerbūvio atstatymu. Vamzdžiai įrengiami smėlio, priesmėlio  grunte kasant traktoriumi, vienakaušiu ekskavatoriumi iki 2,0 m gylio</t>
  </si>
  <si>
    <t>Drenažo sausintuvai iš PE gofruotų perforuotų vamzdžių Ø110x7,3 mm ir jų įrengimas su visomis reikalingomis jungtimis, žemės darbais, bei jų užpylimu, gerbūvio atstatymu. Vamzdžiai įrengiami smėlio, priesmėlio  grunte kasant traktoriumi, vienakaušiu ekskavatoriumi iki 2,0 m gylio</t>
  </si>
  <si>
    <t>PE ŠP 600 tipo drenažo šulinių įrengimas su žemės darbais</t>
  </si>
  <si>
    <t>Esamų drenažo rinktuvų/sausintuvų įjungimas į PE ŠP 600 šulinį su visomis reikalingomis jungtimis</t>
  </si>
  <si>
    <t>Naujai projektuojamų drenažo rinktuvų/sausintuvų įjungimas į PE ŠP 600 šulinį su visomis reikalingomis jungtimis</t>
  </si>
  <si>
    <t>PE PN-45 tipo drenažo šulinių įrengimas su žemės darbais</t>
  </si>
  <si>
    <t>Esamų drenažo rinktuvų/sausintuvų įjungimas į PE PN-45 šulinį su visomis reikalingomis jungtimis</t>
  </si>
  <si>
    <t>Naujai projektuojamų drenažo rinktuvų/sausintuvų įjungimas į PE PE-45 šulinį su visomis reikalingomis jungtimis</t>
  </si>
  <si>
    <t>Drenažo linijų suieškojimas ekskavatoriais</t>
  </si>
  <si>
    <t>„Saugi“ atrama cinkuota, aukštis – ne mažiau 6,0 m nuo žemės paviršiaus, su įleidžiamomis durelėmis, su jungtimi ir 6A saugikliais</t>
  </si>
  <si>
    <t>Pamatas 5-10 m „saugaus“ tipo atramai</t>
  </si>
  <si>
    <t>Šviestuvo tvirtinimo mazgas</t>
  </si>
  <si>
    <t>Gembė  1,0x1,5 m</t>
  </si>
  <si>
    <t>Galinė mova kabeliui 4x16</t>
  </si>
  <si>
    <t>Elektros instaliacinis vamzdis  d50, skirtas montavimui lauke, žemėje, skirtas tiesimui atviru būdu</t>
  </si>
  <si>
    <t>Elektros instaliacinis vamzdis  d75, skirtas montavimui lauke, žemėje, skirtas tiesimui uždaru būdu</t>
  </si>
  <si>
    <t>Signalinė juosta</t>
  </si>
  <si>
    <t>Smėlis paklotui</t>
  </si>
  <si>
    <t>Prisijungimas prie esamos apšvietimo atramos</t>
  </si>
  <si>
    <t>Šviestuvo su pamatu ir gembė sumontavimas</t>
  </si>
  <si>
    <t>Įžeminimo kontūro šviestuvui įrengimas</t>
  </si>
  <si>
    <t>Kabelio tiesimas vamzdyje</t>
  </si>
  <si>
    <t>Kabelio tiesimas vamzdyje uždaru būdu, įrengiant darbo ir priėmimo prieduobes</t>
  </si>
  <si>
    <t>Kabelio tiesimas dengiant signalinė juosta</t>
  </si>
  <si>
    <t>Tranšėjos kąsimas ir užpylimas</t>
  </si>
  <si>
    <t xml:space="preserve">Kabelio tiesimas konstrukcijomis </t>
  </si>
  <si>
    <t>Smėlio pagalvės tranšėjoje įrengimas</t>
  </si>
  <si>
    <t>Dangų atstatymas</t>
  </si>
  <si>
    <t>Trasos nužymėjimas</t>
  </si>
  <si>
    <t>Išpildomoji toponuotrauka</t>
  </si>
  <si>
    <t>Trinkelių dangos išardymas ir atstatymas</t>
  </si>
  <si>
    <t>Automatinio jungiklio į esamą atramą sumontavimas</t>
  </si>
  <si>
    <t>Apšviestumo matavimas</t>
  </si>
  <si>
    <t>Kabeliai  aliuminio  gyslomis:
4x16mm2</t>
  </si>
  <si>
    <t>Kabeliai  varinėmis  gyslomis:
CU 3x1,5</t>
  </si>
  <si>
    <t>Skyrius</t>
  </si>
  <si>
    <t>Iš viso, Eur be PVM</t>
  </si>
  <si>
    <t>DARBŲ KIEKIŲ ŽINIARAŠTIS NR. 3 – MELIORACIJOS DALIS</t>
  </si>
  <si>
    <t>Automatinis jungiklis 16A, 230V  (Į esamą atramą)</t>
  </si>
  <si>
    <t>DARBŲ KIEKIŲ ŽINIARAŠTIS NR. 4 – APŠVIETIMO DALIS</t>
  </si>
  <si>
    <t>DARBŲ KIEKIŲ ŽINIARAŠČIŲ SANTRAUKA</t>
  </si>
  <si>
    <t>Darbų kiekių žin. Nr.</t>
  </si>
  <si>
    <t>Žiniaraščio pavadinimas</t>
  </si>
  <si>
    <t>Vertė, EUR be PVM</t>
  </si>
  <si>
    <t>Vertės į pasiūlymo formą</t>
  </si>
  <si>
    <t>Iš viso žiniaraščiuose (Eur be PVM):</t>
  </si>
  <si>
    <t>Žiniaraščio priedas</t>
  </si>
  <si>
    <t>1. Drenažo tinklai</t>
  </si>
  <si>
    <t>2. Statybos montavimo darbai</t>
  </si>
  <si>
    <t>MELIORACIJOS DALIS</t>
  </si>
  <si>
    <t>APŠVIETIMO DALIS</t>
  </si>
  <si>
    <t>AB „ESO“ dalis*</t>
  </si>
  <si>
    <t>Iš viso skyriuje 1, 
Eur be PVM</t>
  </si>
  <si>
    <t>1. Medžiagos (apšvietimo įranga, laidai, kabeliai, instaliacinės medžiagos)</t>
  </si>
  <si>
    <t>Iš viso skyriuje 2, 
Eur be PVM</t>
  </si>
  <si>
    <t>IŠ VISO ŽINIARAŠTYJE 3, EUR BE PVM</t>
  </si>
  <si>
    <t>IŠ VISO ŽINIARAŠTYJE 4, EUR BE PVM</t>
  </si>
  <si>
    <t>m3</t>
  </si>
  <si>
    <t>m2</t>
  </si>
  <si>
    <t>LED šviestuvas teritorijos apšvietimui:
  -  Galia – 27W;
  -  Spalva – 5700 K;
  -  asimetrinis
Apsaugos laipsnis – IP66, IK min.-08</t>
  </si>
  <si>
    <t>Metalo konstrukcijos įžeminimui:
 - Antgalis elektrodui – 1 vnt;
 - Strypas , ilgis – 1,5 m - 3 vnt;
 - įkalimo galvutė – 1 vnt;
 - Cinkuota juosta – 1 m;
 - kryžminė jungtis – 1 vnt;
 - Antikorozinė juosta – 1 kg</t>
  </si>
  <si>
    <t>2.14</t>
  </si>
  <si>
    <t>2.15</t>
  </si>
  <si>
    <r>
      <t xml:space="preserve">Aklių įmontavimas į projektuojamas vietas </t>
    </r>
    <r>
      <rPr>
        <sz val="11"/>
        <color rgb="FF000000"/>
        <rFont val="Times New Roman"/>
        <family val="1"/>
        <charset val="186"/>
      </rPr>
      <t>Ø50-100</t>
    </r>
  </si>
  <si>
    <t>Medžių iki 24 cm skersm. kirtimas ir kelmų rovimas</t>
  </si>
  <si>
    <t>Medžių didesnių kaip 32 skersm. kirtimas ir kelmų rovimas</t>
  </si>
  <si>
    <t>Išardyto, nufrezuoto asfalto pakrovimas ir išvežimas laikinam sandėliavimui</t>
  </si>
  <si>
    <t>Nuimto augalinio grunto pakrovimas, pervežimas iki 5 km ir sandėliavimas</t>
  </si>
  <si>
    <t>Augalinio grunto 15 cm nuėmimas</t>
  </si>
  <si>
    <t xml:space="preserve">Šlaitų tvirtinimas 6 cm dirvožemio sluoksniu, atsivežant ir paskleidžiant gruntą bei pasėjant žoles mechanizuotu būdu </t>
  </si>
  <si>
    <t>Šlaitų tvirtinimas 6 cm dirvožemio sluoksniu, atsivežant ir paskleidžiant gruntą bei pasėjant žoles rankiniu būdu</t>
  </si>
  <si>
    <t>II grupės kasimas ekskavatoriais, pakrovimas į autosavivarčius ir transportavimas į išlykį rangovo pasirinktu atstumu</t>
  </si>
  <si>
    <t>Kelio ašinės linijos ir kelio juostos nužymėjimas trasoje</t>
  </si>
  <si>
    <t>Medžių iki 16 cm skersm. kirtimas ir kelmų rovimas</t>
  </si>
  <si>
    <t>Medžių 16-24 cm skersm. kirtimas ir kelmų rovimas</t>
  </si>
  <si>
    <t>Medžių 24-32 cm skersm. kirtimas ir kelmų rovimas</t>
  </si>
  <si>
    <t xml:space="preserve">Vidutinio tankumo krūmų kirtimas </t>
  </si>
  <si>
    <t>Vidutinio tankumo krūmų kirtimas</t>
  </si>
  <si>
    <t>Išrautų medžių kelmų pakrovimas ir išvežimas utilizavimui rangovo pasirinktu atstumu</t>
  </si>
  <si>
    <t>Nuimto augalinio grunto pakrovimas, pervežimas iki 10 km ir sandėliavimas</t>
  </si>
  <si>
    <t xml:space="preserve">Žemės sankasos viršaus ir griovio šlaitų planiravimas mechanizuotu būdu, kai gruntas 2 grupės </t>
  </si>
  <si>
    <t xml:space="preserve">Žemės sankasos viršaus ir griovio šlaitų planiravimas rankiniu būdu, kai gruntas 2 grupės </t>
  </si>
  <si>
    <t xml:space="preserve">Sankasos apačios planiravimas mechanizuotu būdu, kai gruntas 2 grupės </t>
  </si>
  <si>
    <t xml:space="preserve">Sankasos apačios planiravimas rankiniu būdu, kai gruntas 2 grupės </t>
  </si>
  <si>
    <t xml:space="preserve">II gr. grunto kasimas ekskavatoriais, pakrovimas į autosaviv., vežiojimas iki 5 km ir darbas sąvartoje </t>
  </si>
  <si>
    <t xml:space="preserve">II gr. grunto kasimas ir perstūmimas iki 50 m </t>
  </si>
  <si>
    <t xml:space="preserve">Šlaitų tvirtinimas 6 cm dirvožemio sluoksniu, atsivežant ir paskleidžiant gruntą bei užsėjant žole mechanizuotu būdu </t>
  </si>
  <si>
    <t>Šlaitų tvirtinimas 6 cm dirvožemio sluoksniu, atsivežant ir paskleidžiant gruntą bei užsėjant žole rankiniu būdu</t>
  </si>
  <si>
    <t>Asfalto pagrindo-dangos sluoksnio iš asfaltbetonio mišinio AC 16 PD įrengimas,  h = 8 cm</t>
  </si>
  <si>
    <t>Skaldos pagrindo sluoksnio iš nesurištojo mineralinių medžiagų mišinio fr. 0/45 įrengimas,  h = 20 cm</t>
  </si>
  <si>
    <t>Apsauginio šalčiui atsparaus sluoksnio įrengimas,  h = 42 cm, h = 62 cm</t>
  </si>
  <si>
    <t>Geotinklo 40/40 kN/m įrengimas (įvertinamas kartu su geotinklu prie pralaidų gruntuose su organika)</t>
  </si>
  <si>
    <t xml:space="preserve">Asfalto pagrindo-dangos sluoksnio iš asfaltbetonio mišinio AC 16 PD įrengimas (stotelės ir jos prieigos),  h = 8 cm </t>
  </si>
  <si>
    <t>Šalčiui nejautrių medžiagų sluoksnio įrengimas,  h = 17 cm</t>
  </si>
  <si>
    <t>Betoninių trinkelių su įspėjamaisiais paviršiais įrengimas, h = 8 cm išpjovus asfaltbetonį</t>
  </si>
  <si>
    <t>Asfaltbetonio dangos konstrukcijos dangų atstatymas,  h = 10 cm</t>
  </si>
  <si>
    <t>Apsauginio šalčiui atsparaus sluoksnio atstatymas</t>
  </si>
  <si>
    <t>Laikinos plastikinės vandens pralaidos d400 įrengimas</t>
  </si>
  <si>
    <t>val.</t>
  </si>
  <si>
    <t>Betoninių antgalių įrengimas D1000 mm pralaidoms ant skaldos pagrindo</t>
  </si>
  <si>
    <t>Įtekėjimo antgalių tvirtinimas betonu ant skaldos pagrindo,  h = 10 cm</t>
  </si>
  <si>
    <t>Ištekėjimo antgalių tvirtinimas betonu ant skaldos pagrindo,  h = 12 cm</t>
  </si>
  <si>
    <t xml:space="preserve">Kelio griovių dugno ir šlaitų sutvirtinimas žvyro mišiniu fr. 22/32,  h = 10 cm </t>
  </si>
  <si>
    <t>Kelio griovių dugno ir šlaitų sutvirtinimas dolomitine skalda fr. 22/52,  įplūkiant 15 cm į gruntą</t>
  </si>
  <si>
    <t>Kelio griovių dugno ir šlaitų sutvirtinimas g/b latakais h = 10 cm</t>
  </si>
  <si>
    <t xml:space="preserve">kompl. </t>
  </si>
  <si>
    <t>Kelio ženklų vienstiebių metalinių atramų (d = 76 mm) ant monolitinių betoninių pamatų pastatymas</t>
  </si>
  <si>
    <t xml:space="preserve">Kelio ženklų dvistiebių metalinių atramų (d = 76 mm) ant monolitinių betoninių pamatų pastatymas (atr.k.) </t>
  </si>
  <si>
    <t>Apsauginių atitvarų įrengimas*
(*pastaba: atitvarai įžeminami elektros kabelių apsaugos zonose)</t>
  </si>
  <si>
    <t>Dėžinio tipo apsauginių atitvarų įrengimas*
(*pastaba: atitvarai įžeminami elektros kabelių apsaugos zonose)</t>
  </si>
  <si>
    <t>Asfaltbetonio dangos ardymas, frezavimas, h vid =  6 cm</t>
  </si>
  <si>
    <t>Asfaltbetonio dangos ardymas, frezavimas, h vid =  2 cm</t>
  </si>
  <si>
    <t>Šalčiui nejautrių medžiagų sluoksnio įrengimas,  h = 38 cm</t>
  </si>
  <si>
    <t>Išlyginamojo sluoksnio iš skaldos atsijų fr. 0/5 įrengimas,  h = 3 cm</t>
  </si>
  <si>
    <t>Betoninių trinkelių su įspėjamaisiais paviršiais įrengimas,  h = 8 cm išpjovus asfaltbetonį</t>
  </si>
  <si>
    <t>Asfalto viršutinio dangos sluoksnio iš mišinio AC 11 VN įrengimas,  h = 4 cm</t>
  </si>
  <si>
    <t>Asfaltbetonio dangos konstrukcijos dangų atstatymas:
  - asfalto viršutinis sluoksnis AC 11 VN, h = 4 cm
  - bitumnė emulsija
  - asfalto pagrindo sluoksnis AC 32 PN,  h = 8 cm</t>
  </si>
  <si>
    <t>5. Nuovažų įrengimas</t>
  </si>
  <si>
    <t>Asfalto pagrindo-dangos sluoksnio iš asfaltbetonio mišinio AC 16 PD įrengimas nuovažose ir sankryžose,  h = 6 cm</t>
  </si>
  <si>
    <t>Plastikinių pralaidų D400 su antgaliais įrengimas ant skaldos pagrindo (33 vnt.)</t>
  </si>
  <si>
    <t>Kelio griovių dugno ir šlaitų sutvirtinimas žvyro mišiniu fr. 22/32,  h = 10 cm</t>
  </si>
  <si>
    <t>Esamų šulinių dangčių pakėlimas iki projektinio aukščio</t>
  </si>
  <si>
    <t>Vamzdinės metalinės gofruotos vandens pralaidos d = 1,0 m įrengimas kelyje (1 vnt.):
  - tranšėjos iškasimas mechanizuotu būdu, pakrovimas ir išvežimas - 91 m3
  - smėlio pagrindas - 5,3 m3
  - šalčiui atsparus gruntas (antgalių įrengimui) - 15 m3
  - pirminis apsauginis pralaidos užpylimas smėlio - žvyro mišiniu - 69 m3
  - geotekstilė - 195 m2
  - geomembrana - 15 m2</t>
  </si>
  <si>
    <t>Vamzdinės metalinės gofruotos vandens pralaidos d = 1,0 m įrengimas kelyje (12 vnt.):
  - tranšėjos iškasimas mechanizuotu būdu, pakrovimas ir išvežimas - 1333 m3
  - smėlio pagrindas - 61 m3
  - šalčiui atsparus gruntas (antgalių įrengimui) - 173 m3
  - pirminis apsauginis pralaidos užpylimas smėlio - žvyro mišiniu - 810 m3
  - geotekstilė - 2283 m2
  - geomembrana - 178 m2</t>
  </si>
  <si>
    <t>Betoninių antgalių įrengimas D1000mm pralaidoms ant skaldos pagrindo</t>
  </si>
  <si>
    <t>Pėsčiųjų tvorelės įrengimas*
(*pastaba: tvorelė įžeminama elektros kabelių apsaugos zonose)</t>
  </si>
  <si>
    <t>Kelio dangos ženklinimas termoplastu su stiklo rutuliukais ištisine linija kelių ženklinimo mašinomis, kai linijos plotis 0,12 m, linija Nr. 1.1</t>
  </si>
  <si>
    <t>Kelio dangos ženklinimas termoplastu su stiklo rutuliukais kelių ženklinimo mašinomis, kai linijos, ženklo plotas  daugiau 1,0 m2 , linija Nr. 1.7</t>
  </si>
  <si>
    <t>Kelio dangos ženklinimas termoplastu su stiklo rutuliukais rankiniu būdu, kai linijos, ženklo plotas daugiau 1,0 m2 , linija Nr. 1.25</t>
  </si>
  <si>
    <t>Kelio dangos ženklinimas termoplastu su stiklo rutuliukais mechaniniu būdu, kai linijos, ženklo plotas daugiau 1,0 m2 , linija Nr. 1.22</t>
  </si>
  <si>
    <t>Kelio dangos ženklinimas termoplastu su stiklo rutuliukais rankiniu būdu, kai linijos, ženklo plotas daugiau 1,0 m2 , linija Nr. 1.13.1</t>
  </si>
  <si>
    <t>Kelio dangos ženklinimas termoplastu su stiklo rutuliukais rankiniu būdu, kai linijos, ženklo plotas daugiau 1,0 m2 , linija Nr. 1.12</t>
  </si>
  <si>
    <t>Kelio dangos ženklinimas termoplastu su stiklo rutuliukais kelių ženklinimo mašinomis, kai linijos, ženklo plotas daugiau 1,0 m2 , linija Nr. 1.6</t>
  </si>
  <si>
    <t>Kelio dangos ženklinimas termoplastu su stiklo rutuliukais kelių ženklinimo mašinomis, kai linijos, ženklo plotas daugiau 1,0 m2 , linija Nr. 1.5</t>
  </si>
  <si>
    <t>Kelio dangos ženklinimas termoplastu su stiklo rutuliukais kelių ženklinimo mašinomis, kai linijos, ženklo plotas daugiau 1,0 m2 , linija Nr. 1.2</t>
  </si>
  <si>
    <t>Kelio dangos ženklinimas termoplastu su stiklo rutuliukais ištisine linija kelių ženklinimo mašinomis, kai linijos plotis  0,12 m, linija Nr. 1.1</t>
  </si>
  <si>
    <t>Kelio dangos ženklinimas termoplastu su stiklo rutuliukais rankiniu būdu, kai linijos, ženklo plotas daugiau 1,0 m2 , linija Nr. 1.18</t>
  </si>
  <si>
    <t>Kelio dangos ženklinimas termoplastu su stiklo rutuliukais kelių ženklinimo mašinomis, kai linijos, ženklo plotas daugiau 1,0 m2 , linija Nr. 1.7</t>
  </si>
  <si>
    <t>Gatvės bordiūrų 1000x150x300 įrengimas ant betono (C20/25) pagrindo</t>
  </si>
  <si>
    <t>Nuleistų gatvės bortų 1000x150x300, įvažiavimo bortų 1000x15x220, įrengimas ant betono (C20/25) pagrindo</t>
  </si>
  <si>
    <t>Skaldos pagrindo sluoksnio iš nesurištojo mineralinių medžiagų mišinio fr. 0/45 atstatymas,  h = 20 cm</t>
  </si>
  <si>
    <t>Kelkraščio iš 85% skaldos ir 15% dirvožemio mišinio įrengimas, h = 6 cm</t>
  </si>
  <si>
    <t>Žvyro pagrindo sluoksnio iš nesurištojo mineralinių medžiagų mišinio fr. 0/45 įrengimas,  h = 25 cm</t>
  </si>
  <si>
    <t>Geotionklo 40/40 kN/m įrengimas (įvertinamas kartu su geotinklu prie pralaidų gruntuose su organika)</t>
  </si>
  <si>
    <t>Kvalifikuotas gruntų pagerinimas ir tankinimas, h = 30 cm</t>
  </si>
  <si>
    <t>Žvyro pagrindo sluoksnio iš nesurištojo mineralinių medžiagų mišinio fr. 0/45 įrengimas,  h = 20 cm</t>
  </si>
  <si>
    <t>Žvyro pagrindo sluoksnio iš nesurištojo mineralinių medžiagų mišinio fr. 0/45 atstatymas,  h = 25 cm</t>
  </si>
  <si>
    <t>Išardytų metalo gaminių pakrovimas ir išvežimas (žiūrėti žiniaraščio priedą dėl išvežimo)</t>
  </si>
  <si>
    <t>Išlyginamasis sluoksnis iš skaldos atsijų fr. 0/5, h = 3 cm</t>
  </si>
  <si>
    <t>Šalčiui nejautrių medžiagų sluoksnio įrengimas, h = 17 cm</t>
  </si>
  <si>
    <t>Asfaltbetonio dangos konstrukcijos dangų atstatymas, h = 10 cm</t>
  </si>
  <si>
    <t>Žvyro atstatymas, h = 25 cm</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</si>
  <si>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 (visai susisiekimo daliai)</t>
  </si>
  <si>
    <t>Šalčiui nejautrių medžiagų sluoksnio įrengimas, h = 38 cm</t>
  </si>
  <si>
    <t>Išlyginamojo sluoksnio iš skaldos atsijų fr. 0/5 įrengimas, h = 3 cm</t>
  </si>
  <si>
    <t>Skaldos pagrindo sluoksnio iš nesurištojo mineralinių medžiagų mišinio fr. 0/45 atstatymas, h = 20 cm</t>
  </si>
  <si>
    <t>Apsauginio šalčiui atsparaus sluoksnio įrengimas, h = 37 cm, h = 57 cm</t>
  </si>
  <si>
    <t>Apsauginio šalčiui atsparaus sluoksnio įrengimas h=37 cm, h=57 cm</t>
  </si>
  <si>
    <t>Asfaltbetonio dangos konstrukcijos dangų atstatymas
  - asfalto viršutinis sluoksnis AC 11 VN, h = 4 cm
  - bitumnė emulsija
  - asfalto pagrindo sluoksnis AC 32 PN, h = 8 cm</t>
  </si>
  <si>
    <t>Kelio griovių dugno ir šlaitų sutvirtinimas g/b latakais, h = 10 cm</t>
  </si>
  <si>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</si>
  <si>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</si>
  <si>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t>Negrąžinamos medžiagos (nufrezuotas asfaltas), įkainis 7 Eur/t (sąmatoje įvertinamas su minuso ženklu)</t>
  </si>
  <si>
    <r>
      <rPr>
        <b/>
        <sz val="10"/>
        <rFont val="Times New Roman"/>
        <family val="1"/>
        <charset val="186"/>
      </rPr>
      <t>Sandėliavimo medžiagos</t>
    </r>
    <r>
      <rPr>
        <sz val="10"/>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 </t>
    </r>
    <r>
      <rPr>
        <b/>
        <sz val="10"/>
        <rFont val="Times New Roman"/>
        <family val="1"/>
        <charset val="186"/>
      </rPr>
      <t>AB „Kelių priežiūra“ Trakų kelių tarnybos Vievio meistriją, Statybininkų g. 16, Vievis.</t>
    </r>
    <r>
      <rPr>
        <sz val="10"/>
        <rFont val="Times New Roman"/>
        <family val="1"/>
        <charset val="186"/>
      </rPr>
      <t xml:space="preserve">
Į sandėliavimo vietas turi būti gabenami </t>
    </r>
    <r>
      <rPr>
        <b/>
        <sz val="10"/>
        <rFont val="Times New Roman"/>
        <family val="1"/>
        <charset val="186"/>
      </rPr>
      <t>metaliniai kelio elementai</t>
    </r>
    <r>
      <rPr>
        <sz val="10"/>
        <rFont val="Times New Roman"/>
        <family val="1"/>
        <charset val="186"/>
      </rPr>
      <t xml:space="preserve">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</si>
  <si>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t>DARBŲ KIEKIŲ ŽINIARAŠTIS NR. 1 – SUSISIEKIMO DALIS (ŽVYRKELIS)</t>
  </si>
  <si>
    <t>DARBŲ KIEKIŲ ŽINIARAŠTIS NR. 2 – SUSISIEKIMO DALIS (ASFALTUOTAS RUOŽAS IR TAKAS)</t>
  </si>
  <si>
    <t>Kelio Nr. 4730 Lapiakalnis–Abromiškės–Žebertonys ruožo 0,00 iki 5,830 km rekonstravimo statybos darbų atlikimas</t>
  </si>
  <si>
    <t>1.22</t>
  </si>
  <si>
    <t>1.23</t>
  </si>
  <si>
    <t>1.24</t>
  </si>
  <si>
    <t>3. Pėsčiųjų ir dviračių takų įrengimas (I konstrukcijos variantas)</t>
  </si>
  <si>
    <t>3. Pėsčiųjų ir dviračių takų įrengimas (II konstrukcijos variantas)</t>
  </si>
  <si>
    <t>4. Kelio konstrukcijos įrengimas (I konstrukcijos variantas)</t>
  </si>
  <si>
    <t>4. Kelio konstrukcijos įrengimas (II konstrukcijos variantas)</t>
  </si>
  <si>
    <t>Pasijungimas į esamus paviršinio lietaus nuotekų tinklus</t>
  </si>
  <si>
    <t>Iš viso skyriuje 3, 
Eur be PVM</t>
  </si>
  <si>
    <t>Iš viso skyriuje 4, 
Eur be PVM</t>
  </si>
  <si>
    <t>Iš viso skyriuje 5, 
Eur be PVM</t>
  </si>
  <si>
    <t>Iš viso skyriuje 6, 
Eur be PVM</t>
  </si>
  <si>
    <t>Iš viso skyriuje 7, 
Eur be PVM</t>
  </si>
  <si>
    <t>IŠ VISO ŽINIARAŠTYJE 1, EUR BE PVM</t>
  </si>
  <si>
    <t>IŠ VISO ŽINIARAŠTYJE 2, EUR BE PVM</t>
  </si>
  <si>
    <t>Kelkraščio iš 85 %  skaldos ir 15 %  dirvožemio mišinio įrengimas, h = 6 cm</t>
  </si>
  <si>
    <t>Negrąžinamos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(6 vnt.)</t>
  </si>
  <si>
    <t xml:space="preserve">Asfalto pagrindo-dangos sluoksnio iš asfaltbetonio mišinio AC 16 PD  įrengimas (stotelės ir jos prieigos),  h = 8 cm </t>
  </si>
  <si>
    <t>Kelkraščio iš 85 % skaldos ir 15 % dirvožemio mišinio įrengimas, h = 6 cm</t>
  </si>
  <si>
    <t>5.15</t>
  </si>
  <si>
    <t>3. Kelio konstrukcijos įrengimas (I konstrukcijos variantas)</t>
  </si>
  <si>
    <t>3. Kelio konstrukcijos įrengimas (II konstrukcijos variantas)</t>
  </si>
  <si>
    <t>SUSISIEKIMO DALIS (ŽVYRKELIS)</t>
  </si>
  <si>
    <t>SUSISIEKIMO DALIS (ASFALTUOTAS RUOŽAS IR TAKAS)</t>
  </si>
  <si>
    <t>nevertinti</t>
  </si>
  <si>
    <t>Negrąžinamos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(40 vnt.)</t>
  </si>
  <si>
    <r>
      <t xml:space="preserve">Vieneto kaina, Eur be PVM  </t>
    </r>
    <r>
      <rPr>
        <b/>
        <sz val="11"/>
        <color rgb="FFFF0000"/>
        <rFont val="Times New Roman"/>
        <family val="1"/>
        <charset val="186"/>
      </rPr>
      <t>(pildo Rangovas)</t>
    </r>
  </si>
  <si>
    <t>Pastaba: Rangovas pildo I arba II konstr. variantą</t>
  </si>
  <si>
    <t>Išardytų betoninių ir gelžbetoninių gaminių pakrovimas ir išvežimas (žiūrėti žiniaraščio priedą dėl išvežimo)</t>
  </si>
  <si>
    <t>Išardytų plastikinių gaminių pakrovimas ir išvežimas (žiūrėti žiniaraščio priedą dėl išvežimo)</t>
  </si>
  <si>
    <t>Asfalto pagrindo-dangos sluoksnio iš asfaltbetonio mišinio AC 16 PD įrengimas nuovažose ir sankryžose,   h = 6 cm</t>
  </si>
  <si>
    <r>
      <rPr>
        <b/>
        <i/>
        <sz val="10"/>
        <rFont val="Times New Roman"/>
        <family val="1"/>
        <charset val="186"/>
      </rPr>
      <t>Pastaba:</t>
    </r>
    <r>
      <rPr>
        <i/>
        <sz val="10"/>
        <rFont val="Times New Roman"/>
        <family val="1"/>
        <charset val="186"/>
      </rPr>
      <t xml:space="preserve">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
</t>
    </r>
    <r>
      <rPr>
        <b/>
        <i/>
        <sz val="10"/>
        <rFont val="Times New Roman"/>
        <family val="1"/>
        <charset val="186"/>
      </rPr>
      <t>*Pastaba dėl ESO:</t>
    </r>
    <r>
      <rPr>
        <i/>
        <sz val="10"/>
        <rFont val="Times New Roman"/>
        <family val="1"/>
        <charset val="186"/>
      </rPr>
      <t xml:space="preserve"> AB „Via Lietuva“ savarankiškai sudarys sutartį su AB „ESO“ dėl jiems priklausančių tinklų pertvarkymo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</si>
</sst>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charset val="186"/>
      <scheme val="minor"/>
    </font>
    <font>
      <sz val="11"/>
      <color theme="1"/>
      <name val="Times New Roman"/>
      <family val="1"/>
      <charset val="186"/>
    </font>
    <font>
      <sz val="11"/>
      <name val="Times New Roman"/>
      <family val="1"/>
      <charset val="186"/>
    </font>
    <font>
      <vertAlign val="superscript"/>
      <sz val="11"/>
      <name val="Times New Roman"/>
      <family val="1"/>
      <charset val="186"/>
    </font>
    <font>
      <sz val="11"/>
      <color rgb="FFFF0000"/>
      <name val="Times New Roman"/>
      <family val="1"/>
      <charset val="186"/>
    </font>
    <font>
      <b/>
      <sz val="11"/>
      <name val="Times New Roman"/>
      <family val="1"/>
      <charset val="186"/>
    </font>
    <font>
      <sz val="10"/>
      <name val="Arial"/>
      <family val="2"/>
      <charset val="186"/>
    </font>
    <font>
      <sz val="11"/>
      <color theme="1"/>
      <name val="Calibri"/>
      <family val="2"/>
      <charset val="186"/>
      <scheme val="minor"/>
    </font>
    <font>
      <b/>
      <sz val="11"/>
      <color theme="1"/>
      <name val="Times New Roman"/>
      <family val="1"/>
      <charset val="186"/>
    </font>
    <font>
      <sz val="8"/>
      <name val="Calibri"/>
      <family val="2"/>
      <charset val="186"/>
      <scheme val="minor"/>
    </font>
    <font>
      <sz val="11"/>
      <color rgb="FF000000"/>
      <name val="Times New Roman"/>
      <family val="1"/>
      <charset val="186"/>
    </font>
    <font>
      <b/>
      <sz val="11"/>
      <color rgb="FFFF0000"/>
      <name val="Times New Roman"/>
      <family val="1"/>
      <charset val="186"/>
    </font>
    <font>
      <b/>
      <sz val="11"/>
      <color rgb="FF000000"/>
      <name val="Times New Roman"/>
      <family val="1"/>
      <charset val="186"/>
    </font>
    <font>
      <sz val="11"/>
      <color rgb="FF000000"/>
      <name val="Calibri"/>
      <family val="2"/>
      <charset val="186"/>
    </font>
    <font>
      <b/>
      <sz val="16"/>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i/>
      <sz val="11"/>
      <name val="Times New Roman"/>
      <family val="1"/>
      <charset val="186"/>
    </font>
    <font>
      <sz val="11"/>
      <color rgb="FF0070C0"/>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C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3">
    <xf numFmtId="0" fontId="0"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6" fillId="0" borderId="0"/>
    <xf numFmtId="0" fontId="13" fillId="0" borderId="0" applyNumberFormat="0" applyBorder="0" applyProtection="0"/>
    <xf numFmtId="0" fontId="13" fillId="0" borderId="0" applyNumberFormat="0" applyBorder="0" applyProtection="0"/>
    <xf numFmtId="0" fontId="13" fillId="0" borderId="0"/>
  </cellStyleXfs>
  <cellXfs count="129">
    <xf numFmtId="0" fontId="0" fillId="0" borderId="0" xfId="0"/>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164" fontId="2" fillId="0" borderId="0" xfId="0" applyNumberFormat="1"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vertical="center"/>
    </xf>
    <xf numFmtId="0" fontId="2" fillId="0" borderId="0" xfId="9" applyFont="1" applyAlignment="1">
      <alignment horizontal="center" vertical="center" wrapText="1"/>
    </xf>
    <xf numFmtId="0" fontId="2" fillId="0" borderId="0" xfId="0" applyFont="1" applyAlignment="1">
      <alignment horizontal="center" vertical="center" wrapText="1"/>
    </xf>
    <xf numFmtId="0" fontId="2" fillId="0" borderId="0" xfId="0" applyFont="1"/>
    <xf numFmtId="0" fontId="2" fillId="0" borderId="0" xfId="0" applyFont="1" applyAlignment="1">
      <alignment vertical="center"/>
    </xf>
    <xf numFmtId="0" fontId="2" fillId="0" borderId="4" xfId="0" applyFont="1" applyBorder="1"/>
    <xf numFmtId="0" fontId="1" fillId="0" borderId="1" xfId="0" applyFont="1" applyBorder="1" applyAlignment="1">
      <alignment horizontal="center" vertical="center" wrapText="1"/>
    </xf>
    <xf numFmtId="0" fontId="12" fillId="0" borderId="0" xfId="10" applyFont="1" applyAlignment="1" applyProtection="1">
      <alignment horizontal="center" vertical="center" wrapText="1"/>
    </xf>
    <xf numFmtId="2" fontId="12" fillId="0" borderId="0" xfId="10" applyNumberFormat="1" applyFont="1" applyAlignment="1" applyProtection="1">
      <alignment horizontal="center" vertical="center" wrapText="1"/>
    </xf>
    <xf numFmtId="0" fontId="12" fillId="0" borderId="8" xfId="11" applyFont="1" applyBorder="1" applyAlignment="1" applyProtection="1">
      <alignment horizontal="center" vertical="center" wrapText="1"/>
    </xf>
    <xf numFmtId="2" fontId="12" fillId="0" borderId="8" xfId="11" applyNumberFormat="1" applyFont="1" applyBorder="1" applyAlignment="1" applyProtection="1">
      <alignment horizontal="center" vertical="center" wrapText="1"/>
    </xf>
    <xf numFmtId="0" fontId="12" fillId="0" borderId="8" xfId="10" applyFont="1" applyBorder="1" applyAlignment="1" applyProtection="1">
      <alignment horizontal="center" vertical="center" wrapText="1"/>
    </xf>
    <xf numFmtId="0" fontId="12" fillId="0" borderId="9" xfId="10" applyFont="1" applyBorder="1" applyAlignment="1" applyProtection="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vertical="center"/>
    </xf>
    <xf numFmtId="4" fontId="16" fillId="0" borderId="1" xfId="0" applyNumberFormat="1" applyFont="1" applyBorder="1" applyAlignment="1">
      <alignment horizontal="center" vertical="center"/>
    </xf>
    <xf numFmtId="0" fontId="16" fillId="0" borderId="5" xfId="0" applyFont="1" applyBorder="1" applyAlignment="1">
      <alignment vertical="center"/>
    </xf>
    <xf numFmtId="0" fontId="15" fillId="0" borderId="1" xfId="0" applyFont="1" applyBorder="1" applyAlignment="1">
      <alignment horizontal="right" vertical="center"/>
    </xf>
    <xf numFmtId="4" fontId="15" fillId="0" borderId="1" xfId="0" applyNumberFormat="1" applyFont="1" applyBorder="1" applyAlignment="1">
      <alignment horizontal="center" vertical="center"/>
    </xf>
    <xf numFmtId="0" fontId="16" fillId="0" borderId="0" xfId="0" applyFont="1"/>
    <xf numFmtId="0" fontId="17" fillId="0" borderId="0" xfId="0" applyFont="1" applyAlignment="1">
      <alignment horizontal="left" vertical="center" wrapText="1"/>
    </xf>
    <xf numFmtId="0" fontId="18" fillId="0" borderId="0" xfId="0" applyFont="1"/>
    <xf numFmtId="4" fontId="8" fillId="0" borderId="10" xfId="0" applyNumberFormat="1" applyFont="1" applyBorder="1" applyAlignment="1" applyProtection="1">
      <alignment horizontal="center" vertical="center"/>
      <protection locked="0"/>
    </xf>
    <xf numFmtId="0" fontId="5" fillId="0" borderId="11" xfId="12" applyFont="1" applyBorder="1" applyAlignment="1">
      <alignment horizontal="center" vertical="center" wrapText="1"/>
    </xf>
    <xf numFmtId="4" fontId="5" fillId="0" borderId="12" xfId="12" applyNumberFormat="1" applyFont="1" applyBorder="1" applyAlignment="1">
      <alignment horizontal="center" vertical="center" wrapText="1"/>
    </xf>
    <xf numFmtId="4" fontId="5" fillId="0" borderId="13" xfId="0" applyNumberFormat="1" applyFont="1" applyBorder="1" applyAlignment="1" applyProtection="1">
      <alignment horizontal="center" vertical="center" wrapText="1"/>
      <protection locked="0"/>
    </xf>
    <xf numFmtId="49" fontId="19" fillId="0" borderId="14" xfId="0" applyNumberFormat="1" applyFont="1" applyBorder="1" applyAlignment="1">
      <alignment horizontal="center" vertical="center" wrapText="1"/>
    </xf>
    <xf numFmtId="49" fontId="19" fillId="0" borderId="17" xfId="0" applyNumberFormat="1" applyFont="1" applyBorder="1" applyAlignment="1">
      <alignment horizontal="center" vertical="center" wrapText="1"/>
    </xf>
    <xf numFmtId="49" fontId="19" fillId="0" borderId="19" xfId="0" applyNumberFormat="1" applyFont="1" applyBorder="1" applyAlignment="1">
      <alignment horizontal="center" vertical="center" wrapText="1"/>
    </xf>
    <xf numFmtId="0" fontId="12" fillId="0" borderId="2" xfId="10" applyFont="1" applyBorder="1" applyAlignment="1" applyProtection="1">
      <alignment horizontal="center" vertical="center" wrapText="1"/>
    </xf>
    <xf numFmtId="0" fontId="12" fillId="0" borderId="19" xfId="11" applyFont="1" applyBorder="1" applyAlignment="1" applyProtection="1">
      <alignment horizontal="center" vertical="center" wrapText="1"/>
    </xf>
    <xf numFmtId="0" fontId="1" fillId="0" borderId="1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wrapText="1"/>
    </xf>
    <xf numFmtId="0" fontId="1" fillId="0" borderId="1" xfId="0" applyFont="1" applyBorder="1" applyAlignment="1">
      <alignment horizontal="left" vertical="center" wrapText="1"/>
    </xf>
    <xf numFmtId="0" fontId="1" fillId="0" borderId="8" xfId="0" applyFont="1" applyBorder="1" applyAlignment="1">
      <alignment horizontal="left" vertical="center" wrapText="1"/>
    </xf>
    <xf numFmtId="0" fontId="12" fillId="0" borderId="0" xfId="10" applyNumberFormat="1" applyFont="1" applyAlignment="1" applyProtection="1">
      <alignment horizontal="center" vertical="center" wrapText="1"/>
    </xf>
    <xf numFmtId="0" fontId="12" fillId="0" borderId="8" xfId="11" applyNumberFormat="1" applyFont="1" applyBorder="1" applyAlignment="1" applyProtection="1">
      <alignment horizontal="center" vertical="center" wrapText="1"/>
    </xf>
    <xf numFmtId="0" fontId="10" fillId="0" borderId="1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5" xfId="0" applyFont="1" applyBorder="1" applyAlignment="1">
      <alignment horizontal="justify" vertical="center" wrapText="1"/>
    </xf>
    <xf numFmtId="0" fontId="10"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8" xfId="0" applyFont="1" applyBorder="1" applyAlignment="1">
      <alignment horizontal="justify" vertical="center" wrapText="1"/>
    </xf>
    <xf numFmtId="0" fontId="1" fillId="0" borderId="0" xfId="0" applyFont="1"/>
    <xf numFmtId="0" fontId="12" fillId="0" borderId="2" xfId="11" applyFont="1" applyBorder="1" applyAlignment="1" applyProtection="1">
      <alignment horizontal="center" vertical="center" wrapText="1"/>
    </xf>
    <xf numFmtId="0" fontId="12" fillId="0" borderId="2" xfId="11" applyNumberFormat="1" applyFont="1" applyBorder="1" applyAlignment="1" applyProtection="1">
      <alignment horizontal="center" vertical="center" wrapText="1"/>
    </xf>
    <xf numFmtId="0" fontId="2" fillId="0" borderId="8" xfId="0" applyFont="1" applyBorder="1" applyAlignment="1">
      <alignment horizontal="center" vertical="center"/>
    </xf>
    <xf numFmtId="0" fontId="20" fillId="0" borderId="0" xfId="0" applyFont="1" applyAlignment="1">
      <alignment horizontal="left" vertical="center" wrapText="1"/>
    </xf>
    <xf numFmtId="0" fontId="2" fillId="0" borderId="15" xfId="0" applyFont="1" applyBorder="1" applyAlignment="1">
      <alignment horizontal="center" vertical="center"/>
    </xf>
    <xf numFmtId="0" fontId="2" fillId="0" borderId="15" xfId="0" applyFont="1" applyBorder="1" applyAlignment="1">
      <alignment horizontal="left" vertical="center" wrapText="1"/>
    </xf>
    <xf numFmtId="0" fontId="2" fillId="0" borderId="8" xfId="0" applyFont="1" applyBorder="1" applyAlignment="1">
      <alignment horizontal="left" vertical="center" wrapText="1"/>
    </xf>
    <xf numFmtId="164" fontId="2" fillId="0" borderId="8" xfId="0" applyNumberFormat="1" applyFont="1" applyBorder="1" applyAlignment="1">
      <alignment horizontal="center" vertical="center"/>
    </xf>
    <xf numFmtId="49" fontId="19" fillId="0" borderId="25" xfId="0" applyNumberFormat="1" applyFont="1" applyBorder="1" applyAlignment="1">
      <alignment horizontal="center" vertical="center" wrapText="1"/>
    </xf>
    <xf numFmtId="0" fontId="5" fillId="0" borderId="0" xfId="0" applyFont="1" applyAlignment="1">
      <alignment horizontal="center" vertical="center"/>
    </xf>
    <xf numFmtId="0" fontId="5" fillId="0" borderId="28" xfId="12" applyFont="1" applyBorder="1" applyAlignment="1">
      <alignment horizontal="center" vertical="center" wrapText="1"/>
    </xf>
    <xf numFmtId="4" fontId="12" fillId="0" borderId="0" xfId="10" applyNumberFormat="1" applyFont="1" applyAlignment="1" applyProtection="1">
      <alignment horizontal="center" vertical="center" wrapText="1"/>
    </xf>
    <xf numFmtId="4" fontId="12" fillId="0" borderId="20" xfId="10" applyNumberFormat="1" applyFont="1" applyBorder="1" applyAlignment="1" applyProtection="1">
      <alignment horizontal="center" vertical="center" wrapText="1"/>
    </xf>
    <xf numFmtId="4" fontId="2" fillId="0" borderId="16" xfId="0" applyNumberFormat="1" applyFont="1" applyBorder="1" applyAlignment="1">
      <alignment horizontal="center" vertical="center"/>
    </xf>
    <xf numFmtId="4" fontId="2" fillId="0" borderId="18"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27" xfId="0" applyNumberFormat="1" applyFont="1" applyBorder="1" applyAlignment="1">
      <alignment horizontal="center" vertical="center"/>
    </xf>
    <xf numFmtId="4" fontId="5" fillId="0" borderId="10" xfId="0" applyNumberFormat="1" applyFont="1" applyBorder="1" applyAlignment="1">
      <alignment horizontal="center" vertical="center"/>
    </xf>
    <xf numFmtId="4" fontId="2" fillId="0" borderId="0" xfId="0" applyNumberFormat="1" applyFont="1" applyAlignment="1">
      <alignment horizontal="center" vertical="center"/>
    </xf>
    <xf numFmtId="0" fontId="5" fillId="4" borderId="1" xfId="0" applyFont="1" applyFill="1" applyBorder="1" applyAlignment="1">
      <alignment horizontal="center" vertical="center"/>
    </xf>
    <xf numFmtId="4" fontId="12" fillId="0" borderId="9" xfId="10" applyNumberFormat="1" applyFont="1" applyBorder="1" applyAlignment="1" applyProtection="1">
      <alignment horizontal="center" vertical="center" wrapText="1"/>
    </xf>
    <xf numFmtId="49" fontId="2" fillId="0" borderId="1" xfId="0" applyNumberFormat="1" applyFont="1" applyBorder="1" applyAlignment="1">
      <alignment horizontal="center" vertical="center"/>
    </xf>
    <xf numFmtId="49" fontId="2" fillId="0" borderId="15" xfId="0" applyNumberFormat="1" applyFont="1" applyBorder="1" applyAlignment="1">
      <alignment horizontal="center" vertical="center"/>
    </xf>
    <xf numFmtId="0" fontId="2" fillId="0" borderId="15" xfId="6" applyFont="1" applyBorder="1" applyAlignment="1">
      <alignment horizontal="left" vertical="center"/>
    </xf>
    <xf numFmtId="0" fontId="2" fillId="0" borderId="15" xfId="6" applyFont="1" applyBorder="1" applyAlignment="1">
      <alignment horizontal="center" vertical="center" wrapText="1"/>
    </xf>
    <xf numFmtId="49" fontId="2" fillId="0" borderId="8" xfId="0" applyNumberFormat="1" applyFont="1" applyBorder="1" applyAlignment="1">
      <alignment horizontal="center" vertical="center"/>
    </xf>
    <xf numFmtId="4" fontId="5" fillId="0" borderId="12" xfId="0" applyNumberFormat="1" applyFont="1" applyBorder="1" applyAlignment="1">
      <alignment horizontal="center" vertical="center"/>
    </xf>
    <xf numFmtId="0" fontId="2" fillId="0" borderId="8" xfId="5" applyFont="1" applyBorder="1" applyAlignment="1">
      <alignment horizontal="left" vertical="center" wrapText="1"/>
    </xf>
    <xf numFmtId="0" fontId="2" fillId="0" borderId="15" xfId="0" applyFont="1" applyBorder="1" applyAlignment="1">
      <alignment vertical="center" wrapText="1"/>
    </xf>
    <xf numFmtId="0" fontId="2" fillId="0" borderId="1" xfId="0" applyFont="1" applyBorder="1" applyAlignment="1">
      <alignment vertical="center" wrapText="1"/>
    </xf>
    <xf numFmtId="4" fontId="1" fillId="0" borderId="18" xfId="0" applyNumberFormat="1" applyFont="1" applyBorder="1" applyAlignment="1">
      <alignment horizontal="center" vertical="center"/>
    </xf>
    <xf numFmtId="4" fontId="1" fillId="0" borderId="9" xfId="0" applyNumberFormat="1" applyFont="1" applyBorder="1" applyAlignment="1">
      <alignment horizontal="center" vertical="center"/>
    </xf>
    <xf numFmtId="0" fontId="2" fillId="0" borderId="8" xfId="0" applyFont="1" applyBorder="1" applyAlignment="1">
      <alignment horizontal="center" vertical="center" wrapText="1"/>
    </xf>
    <xf numFmtId="4" fontId="0" fillId="0" borderId="0" xfId="0" applyNumberFormat="1"/>
    <xf numFmtId="4" fontId="1" fillId="0" borderId="27" xfId="0" applyNumberFormat="1" applyFont="1" applyBorder="1" applyAlignment="1">
      <alignment horizontal="center" vertical="center"/>
    </xf>
    <xf numFmtId="0" fontId="2" fillId="0" borderId="1" xfId="12" applyFont="1" applyBorder="1" applyAlignment="1" applyProtection="1">
      <alignment horizontal="center" vertical="center" wrapText="1"/>
      <protection locked="0"/>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horizontal="center" vertical="center"/>
    </xf>
    <xf numFmtId="0" fontId="2" fillId="0" borderId="24" xfId="0" applyFont="1" applyBorder="1" applyAlignment="1">
      <alignment vertical="center" wrapText="1"/>
    </xf>
    <xf numFmtId="0" fontId="2" fillId="0" borderId="2" xfId="0" applyFont="1" applyBorder="1" applyAlignment="1">
      <alignment vertical="center" wrapText="1"/>
    </xf>
    <xf numFmtId="164" fontId="2" fillId="0" borderId="15" xfId="0" applyNumberFormat="1" applyFont="1" applyBorder="1" applyAlignment="1">
      <alignment horizontal="center" vertical="center"/>
    </xf>
    <xf numFmtId="0" fontId="2" fillId="0" borderId="2" xfId="0" applyFont="1" applyBorder="1" applyAlignment="1">
      <alignment horizontal="left" vertical="center" wrapText="1"/>
    </xf>
    <xf numFmtId="164" fontId="2" fillId="0" borderId="3"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horizontal="center" vertical="center"/>
    </xf>
    <xf numFmtId="164" fontId="2" fillId="0" borderId="24"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14" fillId="2" borderId="0" xfId="10" applyFont="1" applyFill="1" applyAlignment="1" applyProtection="1">
      <alignment horizontal="center" vertical="center" wrapText="1"/>
    </xf>
    <xf numFmtId="0" fontId="12" fillId="3" borderId="6" xfId="10" applyFont="1" applyFill="1" applyBorder="1" applyAlignment="1" applyProtection="1">
      <alignment horizontal="center" vertical="center"/>
    </xf>
    <xf numFmtId="0" fontId="12" fillId="3" borderId="7" xfId="10" applyFont="1" applyFill="1" applyBorder="1" applyAlignment="1" applyProtection="1">
      <alignment horizontal="center" vertical="center"/>
    </xf>
    <xf numFmtId="0" fontId="4"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9"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9" xfId="0" applyFont="1" applyBorder="1" applyAlignment="1">
      <alignment horizontal="center" vertical="center" wrapText="1"/>
    </xf>
    <xf numFmtId="0" fontId="2" fillId="0" borderId="0" xfId="0" applyFont="1" applyAlignment="1">
      <alignment horizontal="left" vertical="center" wrapText="1"/>
    </xf>
    <xf numFmtId="0" fontId="12" fillId="3" borderId="21" xfId="10" applyFont="1" applyFill="1" applyBorder="1" applyAlignment="1" applyProtection="1">
      <alignment horizontal="center" vertical="center"/>
    </xf>
    <xf numFmtId="0" fontId="16" fillId="0" borderId="0" xfId="0" applyFont="1" applyAlignment="1">
      <alignment horizontal="left" vertical="center" wrapText="1"/>
    </xf>
    <xf numFmtId="0" fontId="5" fillId="2" borderId="1" xfId="10" applyFont="1" applyFill="1" applyBorder="1" applyAlignment="1" applyProtection="1">
      <alignment horizontal="center" vertical="center" wrapText="1"/>
    </xf>
    <xf numFmtId="0" fontId="12" fillId="5" borderId="1" xfId="10" applyFont="1" applyFill="1" applyBorder="1" applyAlignment="1" applyProtection="1">
      <alignment horizontal="center" vertical="center"/>
    </xf>
    <xf numFmtId="0" fontId="17" fillId="0" borderId="0" xfId="0" applyFont="1" applyAlignment="1">
      <alignment horizontal="left" vertical="center" wrapText="1"/>
    </xf>
    <xf numFmtId="0" fontId="16" fillId="0" borderId="0" xfId="0" applyFont="1" applyAlignment="1">
      <alignment horizontal="left" wrapText="1"/>
    </xf>
    <xf numFmtId="0" fontId="12" fillId="0" borderId="2" xfId="10" applyNumberFormat="1" applyFont="1" applyBorder="1" applyAlignment="1" applyProtection="1">
      <alignment horizontal="center" vertical="center" wrapText="1"/>
      <protection locked="0"/>
    </xf>
    <xf numFmtId="0" fontId="5" fillId="4" borderId="15"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5" fillId="0" borderId="29" xfId="12" applyFont="1" applyBorder="1" applyAlignment="1" applyProtection="1">
      <alignment horizontal="center" vertical="center" wrapText="1"/>
      <protection locked="0"/>
    </xf>
    <xf numFmtId="0" fontId="5" fillId="4" borderId="24"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26"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8" fillId="4" borderId="15"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cellXfs>
  <cellStyles count="13">
    <cellStyle name="Įprastas" xfId="0" builtinId="0"/>
    <cellStyle name="Normal 2" xfId="4" xr:uid="{00000000-0005-0000-0000-000002000000}"/>
    <cellStyle name="Normal 2 2" xfId="10" xr:uid="{CE1A08D3-0573-43FB-8A9F-DD67002AEA57}"/>
    <cellStyle name="Normal 3" xfId="5" xr:uid="{00000000-0005-0000-0000-000003000000}"/>
    <cellStyle name="Normal 4" xfId="6" xr:uid="{00000000-0005-0000-0000-000004000000}"/>
    <cellStyle name="Normal 5" xfId="7" xr:uid="{00000000-0005-0000-0000-000005000000}"/>
    <cellStyle name="Normal 6" xfId="8" xr:uid="{00000000-0005-0000-0000-000006000000}"/>
    <cellStyle name="Normal 62" xfId="1" xr:uid="{00000000-0005-0000-0000-000007000000}"/>
    <cellStyle name="Normal 7" xfId="9" xr:uid="{00000000-0005-0000-0000-000008000000}"/>
    <cellStyle name="Normal 84" xfId="2" xr:uid="{00000000-0005-0000-0000-000009000000}"/>
    <cellStyle name="Normal 95" xfId="3" xr:uid="{00000000-0005-0000-0000-00000A000000}"/>
    <cellStyle name="TableStyleLight1" xfId="12" xr:uid="{F102B9F2-D049-4568-B523-D6BBABA3F91B}"/>
    <cellStyle name="TableStyleLight1 2" xfId="11" xr:uid="{7F104B8E-BD25-43E4-B8B9-2CEFFECC40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I129"/>
  <sheetViews>
    <sheetView topLeftCell="A81" zoomScale="60" zoomScaleNormal="60" workbookViewId="0">
      <selection activeCell="Q101" sqref="Q101"/>
    </sheetView>
  </sheetViews>
  <sheetFormatPr defaultColWidth="9.109375" defaultRowHeight="13.8" x14ac:dyDescent="0.25"/>
  <cols>
    <col min="1" max="1" width="40.6640625" style="10" customWidth="1"/>
    <col min="2" max="2" width="10.6640625" style="6" customWidth="1"/>
    <col min="3" max="3" width="100.6640625" style="10" customWidth="1"/>
    <col min="4" max="5" width="15.6640625" style="6" customWidth="1"/>
    <col min="6" max="6" width="20.6640625" style="63" customWidth="1"/>
    <col min="7" max="7" width="20.6640625" style="72" customWidth="1"/>
    <col min="8" max="9" width="20.6640625" style="10" customWidth="1"/>
    <col min="10" max="16384" width="9.109375" style="10"/>
  </cols>
  <sheetData>
    <row r="1" spans="1:7" ht="39.9" customHeight="1" x14ac:dyDescent="0.25">
      <c r="A1" s="102" t="s">
        <v>356</v>
      </c>
      <c r="B1" s="102"/>
      <c r="C1" s="102"/>
      <c r="D1" s="102"/>
      <c r="E1" s="102"/>
      <c r="F1" s="102"/>
      <c r="G1" s="102"/>
    </row>
    <row r="2" spans="1:7" ht="14.4" thickBot="1" x14ac:dyDescent="0.3">
      <c r="A2" s="14"/>
      <c r="B2" s="14"/>
      <c r="C2" s="14"/>
      <c r="D2" s="14"/>
      <c r="E2" s="44"/>
      <c r="F2" s="44"/>
      <c r="G2" s="65"/>
    </row>
    <row r="3" spans="1:7" ht="33" customHeight="1" x14ac:dyDescent="0.25">
      <c r="A3" s="103" t="s">
        <v>354</v>
      </c>
      <c r="B3" s="103"/>
      <c r="C3" s="103"/>
      <c r="D3" s="103"/>
      <c r="E3" s="103"/>
      <c r="F3" s="103"/>
      <c r="G3" s="104"/>
    </row>
    <row r="4" spans="1:7" ht="49.5" customHeight="1" thickBot="1" x14ac:dyDescent="0.3">
      <c r="A4" s="54" t="s">
        <v>225</v>
      </c>
      <c r="B4" s="54" t="s">
        <v>7</v>
      </c>
      <c r="C4" s="54" t="s">
        <v>8</v>
      </c>
      <c r="D4" s="54" t="s">
        <v>0</v>
      </c>
      <c r="E4" s="55" t="s">
        <v>1</v>
      </c>
      <c r="F4" s="117" t="s">
        <v>383</v>
      </c>
      <c r="G4" s="66" t="s">
        <v>226</v>
      </c>
    </row>
    <row r="5" spans="1:7" s="11" customFormat="1" x14ac:dyDescent="0.3">
      <c r="A5" s="34" t="s">
        <v>21</v>
      </c>
      <c r="B5" s="76" t="s">
        <v>6</v>
      </c>
      <c r="C5" s="77" t="s">
        <v>262</v>
      </c>
      <c r="D5" s="78" t="s">
        <v>2</v>
      </c>
      <c r="E5" s="78">
        <v>5.8209999999999997</v>
      </c>
      <c r="F5" s="118"/>
      <c r="G5" s="67">
        <f t="shared" ref="G5:G66" si="0">ROUND((E5*F5),2)</f>
        <v>0</v>
      </c>
    </row>
    <row r="6" spans="1:7" s="11" customFormat="1" x14ac:dyDescent="0.3">
      <c r="A6" s="35" t="s">
        <v>21</v>
      </c>
      <c r="B6" s="75" t="s">
        <v>15</v>
      </c>
      <c r="C6" s="7" t="s">
        <v>91</v>
      </c>
      <c r="D6" s="1" t="s">
        <v>4</v>
      </c>
      <c r="E6" s="1">
        <v>9</v>
      </c>
      <c r="F6" s="119"/>
      <c r="G6" s="68">
        <f t="shared" si="0"/>
        <v>0</v>
      </c>
    </row>
    <row r="7" spans="1:7" x14ac:dyDescent="0.25">
      <c r="A7" s="35" t="s">
        <v>21</v>
      </c>
      <c r="B7" s="75" t="s">
        <v>22</v>
      </c>
      <c r="C7" s="7" t="s">
        <v>69</v>
      </c>
      <c r="D7" s="1" t="s">
        <v>4</v>
      </c>
      <c r="E7" s="1">
        <v>40</v>
      </c>
      <c r="F7" s="119"/>
      <c r="G7" s="68">
        <f t="shared" si="0"/>
        <v>0</v>
      </c>
    </row>
    <row r="8" spans="1:7" x14ac:dyDescent="0.25">
      <c r="A8" s="35" t="s">
        <v>21</v>
      </c>
      <c r="B8" s="75" t="s">
        <v>23</v>
      </c>
      <c r="C8" s="7" t="s">
        <v>70</v>
      </c>
      <c r="D8" s="1" t="s">
        <v>4</v>
      </c>
      <c r="E8" s="1">
        <v>70</v>
      </c>
      <c r="F8" s="119"/>
      <c r="G8" s="68">
        <f t="shared" si="0"/>
        <v>0</v>
      </c>
    </row>
    <row r="9" spans="1:7" x14ac:dyDescent="0.25">
      <c r="A9" s="35" t="s">
        <v>21</v>
      </c>
      <c r="B9" s="75" t="s">
        <v>19</v>
      </c>
      <c r="C9" s="7" t="s">
        <v>71</v>
      </c>
      <c r="D9" s="1" t="s">
        <v>4</v>
      </c>
      <c r="E9" s="1">
        <v>13</v>
      </c>
      <c r="F9" s="119"/>
      <c r="G9" s="68">
        <f t="shared" si="0"/>
        <v>0</v>
      </c>
    </row>
    <row r="10" spans="1:7" x14ac:dyDescent="0.25">
      <c r="A10" s="35" t="s">
        <v>21</v>
      </c>
      <c r="B10" s="75" t="s">
        <v>18</v>
      </c>
      <c r="C10" s="7" t="s">
        <v>72</v>
      </c>
      <c r="D10" s="1" t="s">
        <v>4</v>
      </c>
      <c r="E10" s="1">
        <v>18</v>
      </c>
      <c r="F10" s="119"/>
      <c r="G10" s="68">
        <f t="shared" si="0"/>
        <v>0</v>
      </c>
    </row>
    <row r="11" spans="1:7" x14ac:dyDescent="0.25">
      <c r="A11" s="35" t="s">
        <v>21</v>
      </c>
      <c r="B11" s="75" t="s">
        <v>13</v>
      </c>
      <c r="C11" s="7" t="s">
        <v>73</v>
      </c>
      <c r="D11" s="1" t="s">
        <v>4</v>
      </c>
      <c r="E11" s="1">
        <v>95</v>
      </c>
      <c r="F11" s="119"/>
      <c r="G11" s="68">
        <f t="shared" si="0"/>
        <v>0</v>
      </c>
    </row>
    <row r="12" spans="1:7" x14ac:dyDescent="0.25">
      <c r="A12" s="35" t="s">
        <v>21</v>
      </c>
      <c r="B12" s="75" t="s">
        <v>74</v>
      </c>
      <c r="C12" s="3" t="s">
        <v>109</v>
      </c>
      <c r="D12" s="1" t="s">
        <v>3</v>
      </c>
      <c r="E12" s="1">
        <v>42</v>
      </c>
      <c r="F12" s="119"/>
      <c r="G12" s="68">
        <f t="shared" si="0"/>
        <v>0</v>
      </c>
    </row>
    <row r="13" spans="1:7" x14ac:dyDescent="0.25">
      <c r="A13" s="35" t="s">
        <v>21</v>
      </c>
      <c r="B13" s="75" t="s">
        <v>75</v>
      </c>
      <c r="C13" s="3" t="s">
        <v>110</v>
      </c>
      <c r="D13" s="1" t="s">
        <v>3</v>
      </c>
      <c r="E13" s="1">
        <v>27</v>
      </c>
      <c r="F13" s="119"/>
      <c r="G13" s="68">
        <f t="shared" si="0"/>
        <v>0</v>
      </c>
    </row>
    <row r="14" spans="1:7" x14ac:dyDescent="0.25">
      <c r="A14" s="35" t="s">
        <v>21</v>
      </c>
      <c r="B14" s="75" t="s">
        <v>76</v>
      </c>
      <c r="C14" s="3" t="s">
        <v>111</v>
      </c>
      <c r="D14" s="1" t="s">
        <v>3</v>
      </c>
      <c r="E14" s="1">
        <v>2</v>
      </c>
      <c r="F14" s="119"/>
      <c r="G14" s="68">
        <f t="shared" si="0"/>
        <v>0</v>
      </c>
    </row>
    <row r="15" spans="1:7" x14ac:dyDescent="0.25">
      <c r="A15" s="35" t="s">
        <v>21</v>
      </c>
      <c r="B15" s="75" t="s">
        <v>16</v>
      </c>
      <c r="C15" s="3" t="s">
        <v>112</v>
      </c>
      <c r="D15" s="1" t="s">
        <v>3</v>
      </c>
      <c r="E15" s="1">
        <v>2</v>
      </c>
      <c r="F15" s="119"/>
      <c r="G15" s="68">
        <f t="shared" si="0"/>
        <v>0</v>
      </c>
    </row>
    <row r="16" spans="1:7" x14ac:dyDescent="0.25">
      <c r="A16" s="35" t="s">
        <v>21</v>
      </c>
      <c r="B16" s="75" t="s">
        <v>14</v>
      </c>
      <c r="C16" s="3" t="s">
        <v>78</v>
      </c>
      <c r="D16" s="1" t="s">
        <v>3</v>
      </c>
      <c r="E16" s="1">
        <v>6</v>
      </c>
      <c r="F16" s="119"/>
      <c r="G16" s="68">
        <f t="shared" si="0"/>
        <v>0</v>
      </c>
    </row>
    <row r="17" spans="1:9" x14ac:dyDescent="0.25">
      <c r="A17" s="35" t="s">
        <v>21</v>
      </c>
      <c r="B17" s="75" t="s">
        <v>77</v>
      </c>
      <c r="C17" s="3" t="s">
        <v>113</v>
      </c>
      <c r="D17" s="1" t="s">
        <v>4</v>
      </c>
      <c r="E17" s="1">
        <v>46.5</v>
      </c>
      <c r="F17" s="119"/>
      <c r="G17" s="68">
        <f t="shared" si="0"/>
        <v>0</v>
      </c>
    </row>
    <row r="18" spans="1:9" x14ac:dyDescent="0.25">
      <c r="A18" s="35" t="s">
        <v>21</v>
      </c>
      <c r="B18" s="75" t="s">
        <v>40</v>
      </c>
      <c r="C18" s="3" t="s">
        <v>263</v>
      </c>
      <c r="D18" s="1" t="s">
        <v>3</v>
      </c>
      <c r="E18" s="1">
        <v>3</v>
      </c>
      <c r="F18" s="119"/>
      <c r="G18" s="68">
        <f t="shared" si="0"/>
        <v>0</v>
      </c>
    </row>
    <row r="19" spans="1:9" x14ac:dyDescent="0.25">
      <c r="A19" s="35" t="s">
        <v>21</v>
      </c>
      <c r="B19" s="75" t="s">
        <v>41</v>
      </c>
      <c r="C19" s="3" t="s">
        <v>264</v>
      </c>
      <c r="D19" s="1" t="s">
        <v>3</v>
      </c>
      <c r="E19" s="1">
        <v>11</v>
      </c>
      <c r="F19" s="119"/>
      <c r="G19" s="68">
        <f t="shared" si="0"/>
        <v>0</v>
      </c>
    </row>
    <row r="20" spans="1:9" x14ac:dyDescent="0.25">
      <c r="A20" s="35" t="s">
        <v>21</v>
      </c>
      <c r="B20" s="75" t="s">
        <v>83</v>
      </c>
      <c r="C20" s="3" t="s">
        <v>265</v>
      </c>
      <c r="D20" s="1" t="s">
        <v>3</v>
      </c>
      <c r="E20" s="1">
        <v>18</v>
      </c>
      <c r="F20" s="119"/>
      <c r="G20" s="68">
        <f t="shared" si="0"/>
        <v>0</v>
      </c>
    </row>
    <row r="21" spans="1:9" x14ac:dyDescent="0.25">
      <c r="A21" s="35" t="s">
        <v>21</v>
      </c>
      <c r="B21" s="75" t="s">
        <v>84</v>
      </c>
      <c r="C21" s="3" t="s">
        <v>255</v>
      </c>
      <c r="D21" s="1" t="s">
        <v>3</v>
      </c>
      <c r="E21" s="1">
        <v>8</v>
      </c>
      <c r="F21" s="119"/>
      <c r="G21" s="68">
        <f t="shared" si="0"/>
        <v>0</v>
      </c>
    </row>
    <row r="22" spans="1:9" x14ac:dyDescent="0.25">
      <c r="A22" s="35" t="s">
        <v>21</v>
      </c>
      <c r="B22" s="75" t="s">
        <v>85</v>
      </c>
      <c r="C22" s="3" t="s">
        <v>267</v>
      </c>
      <c r="D22" s="1" t="s">
        <v>39</v>
      </c>
      <c r="E22" s="1">
        <v>0.4</v>
      </c>
      <c r="F22" s="119"/>
      <c r="G22" s="68">
        <f t="shared" si="0"/>
        <v>0</v>
      </c>
    </row>
    <row r="23" spans="1:9" ht="41.4" x14ac:dyDescent="0.25">
      <c r="A23" s="35" t="s">
        <v>21</v>
      </c>
      <c r="B23" s="75" t="s">
        <v>86</v>
      </c>
      <c r="C23" s="83" t="s">
        <v>382</v>
      </c>
      <c r="D23" s="1" t="s">
        <v>181</v>
      </c>
      <c r="E23" s="89">
        <v>1</v>
      </c>
      <c r="F23" s="119"/>
      <c r="G23" s="68">
        <f t="shared" si="0"/>
        <v>0</v>
      </c>
    </row>
    <row r="24" spans="1:9" x14ac:dyDescent="0.25">
      <c r="A24" s="35" t="s">
        <v>21</v>
      </c>
      <c r="B24" s="75" t="s">
        <v>87</v>
      </c>
      <c r="C24" s="83" t="s">
        <v>268</v>
      </c>
      <c r="D24" s="1" t="s">
        <v>3</v>
      </c>
      <c r="E24" s="89">
        <v>40</v>
      </c>
      <c r="F24" s="119"/>
      <c r="G24" s="68">
        <f t="shared" si="0"/>
        <v>0</v>
      </c>
    </row>
    <row r="25" spans="1:9" x14ac:dyDescent="0.25">
      <c r="A25" s="35" t="s">
        <v>21</v>
      </c>
      <c r="B25" s="75" t="s">
        <v>17</v>
      </c>
      <c r="C25" s="3" t="s">
        <v>385</v>
      </c>
      <c r="D25" s="1" t="s">
        <v>5</v>
      </c>
      <c r="E25" s="1">
        <v>117</v>
      </c>
      <c r="F25" s="119"/>
      <c r="G25" s="68">
        <f t="shared" si="0"/>
        <v>0</v>
      </c>
    </row>
    <row r="26" spans="1:9" ht="14.4" thickBot="1" x14ac:dyDescent="0.3">
      <c r="A26" s="35" t="s">
        <v>21</v>
      </c>
      <c r="B26" s="75" t="s">
        <v>357</v>
      </c>
      <c r="C26" s="3" t="s">
        <v>386</v>
      </c>
      <c r="D26" s="1" t="s">
        <v>5</v>
      </c>
      <c r="E26" s="1">
        <v>0.4</v>
      </c>
      <c r="F26" s="119"/>
      <c r="G26" s="68">
        <f t="shared" si="0"/>
        <v>0</v>
      </c>
    </row>
    <row r="27" spans="1:9" ht="28.2" thickBot="1" x14ac:dyDescent="0.3">
      <c r="A27" s="36" t="s">
        <v>21</v>
      </c>
      <c r="B27" s="79" t="s">
        <v>358</v>
      </c>
      <c r="C27" s="60" t="s">
        <v>337</v>
      </c>
      <c r="D27" s="56" t="s">
        <v>5</v>
      </c>
      <c r="E27" s="56">
        <v>16</v>
      </c>
      <c r="F27" s="120"/>
      <c r="G27" s="69">
        <f t="shared" si="0"/>
        <v>0</v>
      </c>
      <c r="H27" s="33" t="s">
        <v>242</v>
      </c>
      <c r="I27" s="30">
        <f>ROUND(SUM(G5:G27),2)</f>
        <v>0</v>
      </c>
    </row>
    <row r="28" spans="1:9" x14ac:dyDescent="0.25">
      <c r="A28" s="34" t="s">
        <v>24</v>
      </c>
      <c r="B28" s="58" t="s">
        <v>25</v>
      </c>
      <c r="C28" s="82" t="s">
        <v>258</v>
      </c>
      <c r="D28" s="58" t="s">
        <v>9</v>
      </c>
      <c r="E28" s="58">
        <v>13050</v>
      </c>
      <c r="F28" s="118"/>
      <c r="G28" s="67">
        <f t="shared" si="0"/>
        <v>0</v>
      </c>
    </row>
    <row r="29" spans="1:9" x14ac:dyDescent="0.25">
      <c r="A29" s="35" t="s">
        <v>24</v>
      </c>
      <c r="B29" s="1" t="s">
        <v>26</v>
      </c>
      <c r="C29" s="83" t="s">
        <v>269</v>
      </c>
      <c r="D29" s="1" t="s">
        <v>10</v>
      </c>
      <c r="E29" s="1">
        <v>1958</v>
      </c>
      <c r="F29" s="119"/>
      <c r="G29" s="68">
        <f t="shared" si="0"/>
        <v>0</v>
      </c>
    </row>
    <row r="30" spans="1:9" x14ac:dyDescent="0.25">
      <c r="A30" s="35" t="s">
        <v>24</v>
      </c>
      <c r="B30" s="1" t="s">
        <v>27</v>
      </c>
      <c r="C30" s="3" t="s">
        <v>270</v>
      </c>
      <c r="D30" s="1" t="s">
        <v>9</v>
      </c>
      <c r="E30" s="1">
        <v>67279</v>
      </c>
      <c r="F30" s="119"/>
      <c r="G30" s="68">
        <f t="shared" si="0"/>
        <v>0</v>
      </c>
    </row>
    <row r="31" spans="1:9" x14ac:dyDescent="0.25">
      <c r="A31" s="35" t="s">
        <v>24</v>
      </c>
      <c r="B31" s="1" t="s">
        <v>28</v>
      </c>
      <c r="C31" s="3" t="s">
        <v>271</v>
      </c>
      <c r="D31" s="1" t="s">
        <v>9</v>
      </c>
      <c r="E31" s="1">
        <v>18708</v>
      </c>
      <c r="F31" s="119"/>
      <c r="G31" s="68">
        <f t="shared" si="0"/>
        <v>0</v>
      </c>
    </row>
    <row r="32" spans="1:9" x14ac:dyDescent="0.25">
      <c r="A32" s="35" t="s">
        <v>24</v>
      </c>
      <c r="B32" s="1" t="s">
        <v>29</v>
      </c>
      <c r="C32" s="3" t="s">
        <v>44</v>
      </c>
      <c r="D32" s="1" t="s">
        <v>10</v>
      </c>
      <c r="E32" s="1">
        <v>20184</v>
      </c>
      <c r="F32" s="119"/>
      <c r="G32" s="68">
        <f t="shared" si="0"/>
        <v>0</v>
      </c>
    </row>
    <row r="33" spans="1:9" x14ac:dyDescent="0.25">
      <c r="A33" s="35" t="s">
        <v>24</v>
      </c>
      <c r="B33" s="1" t="s">
        <v>30</v>
      </c>
      <c r="C33" s="3" t="s">
        <v>45</v>
      </c>
      <c r="D33" s="1" t="s">
        <v>10</v>
      </c>
      <c r="E33" s="1">
        <v>5613</v>
      </c>
      <c r="F33" s="119"/>
      <c r="G33" s="68">
        <f t="shared" si="0"/>
        <v>0</v>
      </c>
    </row>
    <row r="34" spans="1:9" x14ac:dyDescent="0.25">
      <c r="A34" s="35" t="s">
        <v>24</v>
      </c>
      <c r="B34" s="1" t="s">
        <v>59</v>
      </c>
      <c r="C34" s="3" t="s">
        <v>274</v>
      </c>
      <c r="D34" s="1" t="s">
        <v>10</v>
      </c>
      <c r="E34" s="1">
        <v>32847</v>
      </c>
      <c r="F34" s="119"/>
      <c r="G34" s="68">
        <f t="shared" si="0"/>
        <v>0</v>
      </c>
    </row>
    <row r="35" spans="1:9" x14ac:dyDescent="0.25">
      <c r="A35" s="35" t="s">
        <v>24</v>
      </c>
      <c r="B35" s="1" t="s">
        <v>43</v>
      </c>
      <c r="C35" s="3" t="s">
        <v>275</v>
      </c>
      <c r="D35" s="1" t="s">
        <v>10</v>
      </c>
      <c r="E35" s="1">
        <v>8187</v>
      </c>
      <c r="F35" s="119"/>
      <c r="G35" s="68">
        <f t="shared" si="0"/>
        <v>0</v>
      </c>
    </row>
    <row r="36" spans="1:9" x14ac:dyDescent="0.25">
      <c r="A36" s="35" t="s">
        <v>24</v>
      </c>
      <c r="B36" s="1" t="s">
        <v>66</v>
      </c>
      <c r="C36" s="3" t="s">
        <v>114</v>
      </c>
      <c r="D36" s="1" t="s">
        <v>10</v>
      </c>
      <c r="E36" s="1">
        <v>1216</v>
      </c>
      <c r="F36" s="119"/>
      <c r="G36" s="68">
        <f t="shared" si="0"/>
        <v>0</v>
      </c>
    </row>
    <row r="37" spans="1:9" x14ac:dyDescent="0.25">
      <c r="A37" s="35" t="s">
        <v>24</v>
      </c>
      <c r="B37" s="1" t="s">
        <v>68</v>
      </c>
      <c r="C37" s="3" t="s">
        <v>276</v>
      </c>
      <c r="D37" s="1" t="s">
        <v>9</v>
      </c>
      <c r="E37" s="1">
        <v>18437</v>
      </c>
      <c r="F37" s="119"/>
      <c r="G37" s="68">
        <f t="shared" si="0"/>
        <v>0</v>
      </c>
    </row>
    <row r="38" spans="1:9" x14ac:dyDescent="0.25">
      <c r="A38" s="35" t="s">
        <v>24</v>
      </c>
      <c r="B38" s="1" t="s">
        <v>116</v>
      </c>
      <c r="C38" s="3" t="s">
        <v>277</v>
      </c>
      <c r="D38" s="1" t="s">
        <v>9</v>
      </c>
      <c r="E38" s="1">
        <v>7958</v>
      </c>
      <c r="F38" s="119"/>
      <c r="G38" s="68">
        <f t="shared" si="0"/>
        <v>0</v>
      </c>
    </row>
    <row r="39" spans="1:9" x14ac:dyDescent="0.25">
      <c r="A39" s="35" t="s">
        <v>24</v>
      </c>
      <c r="B39" s="1" t="s">
        <v>117</v>
      </c>
      <c r="C39" s="3" t="s">
        <v>115</v>
      </c>
      <c r="D39" s="1" t="s">
        <v>4</v>
      </c>
      <c r="E39" s="1">
        <v>95</v>
      </c>
      <c r="F39" s="119"/>
      <c r="G39" s="68">
        <f t="shared" si="0"/>
        <v>0</v>
      </c>
    </row>
    <row r="40" spans="1:9" ht="14.4" thickBot="1" x14ac:dyDescent="0.3">
      <c r="A40" s="35" t="s">
        <v>24</v>
      </c>
      <c r="B40" s="1" t="s">
        <v>118</v>
      </c>
      <c r="C40" s="3" t="s">
        <v>334</v>
      </c>
      <c r="D40" s="1" t="s">
        <v>9</v>
      </c>
      <c r="E40" s="1">
        <v>57639</v>
      </c>
      <c r="F40" s="119"/>
      <c r="G40" s="68">
        <f t="shared" si="0"/>
        <v>0</v>
      </c>
    </row>
    <row r="41" spans="1:9" ht="28.2" thickBot="1" x14ac:dyDescent="0.3">
      <c r="A41" s="36" t="s">
        <v>24</v>
      </c>
      <c r="B41" s="56" t="s">
        <v>251</v>
      </c>
      <c r="C41" s="60" t="s">
        <v>261</v>
      </c>
      <c r="D41" s="56" t="s">
        <v>10</v>
      </c>
      <c r="E41" s="56">
        <v>20973</v>
      </c>
      <c r="F41" s="120"/>
      <c r="G41" s="69">
        <f t="shared" si="0"/>
        <v>0</v>
      </c>
      <c r="H41" s="33" t="s">
        <v>244</v>
      </c>
      <c r="I41" s="30">
        <f>ROUND(SUM(G28:G41),2)</f>
        <v>0</v>
      </c>
    </row>
    <row r="42" spans="1:9" ht="27.6" x14ac:dyDescent="0.25">
      <c r="A42" s="34" t="s">
        <v>377</v>
      </c>
      <c r="B42" s="58" t="s">
        <v>53</v>
      </c>
      <c r="C42" s="59" t="s">
        <v>278</v>
      </c>
      <c r="D42" s="58" t="s">
        <v>9</v>
      </c>
      <c r="E42" s="58">
        <v>31360</v>
      </c>
      <c r="F42" s="118"/>
      <c r="G42" s="67">
        <f t="shared" si="0"/>
        <v>0</v>
      </c>
      <c r="H42" s="105" t="s">
        <v>384</v>
      </c>
    </row>
    <row r="43" spans="1:9" ht="27.6" x14ac:dyDescent="0.25">
      <c r="A43" s="35" t="s">
        <v>377</v>
      </c>
      <c r="B43" s="1" t="s">
        <v>54</v>
      </c>
      <c r="C43" s="3" t="s">
        <v>279</v>
      </c>
      <c r="D43" s="1" t="s">
        <v>9</v>
      </c>
      <c r="E43" s="1">
        <v>44353</v>
      </c>
      <c r="F43" s="119"/>
      <c r="G43" s="68">
        <f t="shared" si="0"/>
        <v>0</v>
      </c>
      <c r="H43" s="106"/>
    </row>
    <row r="44" spans="1:9" ht="27.6" x14ac:dyDescent="0.25">
      <c r="A44" s="35" t="s">
        <v>377</v>
      </c>
      <c r="B44" s="1" t="s">
        <v>55</v>
      </c>
      <c r="C44" s="3" t="s">
        <v>280</v>
      </c>
      <c r="D44" s="1" t="s">
        <v>10</v>
      </c>
      <c r="E44" s="1">
        <v>23070</v>
      </c>
      <c r="F44" s="119"/>
      <c r="G44" s="68">
        <f t="shared" si="0"/>
        <v>0</v>
      </c>
      <c r="H44" s="106"/>
    </row>
    <row r="45" spans="1:9" ht="27.6" x14ac:dyDescent="0.25">
      <c r="A45" s="35" t="s">
        <v>377</v>
      </c>
      <c r="B45" s="1" t="s">
        <v>119</v>
      </c>
      <c r="C45" s="3" t="s">
        <v>281</v>
      </c>
      <c r="D45" s="1" t="s">
        <v>9</v>
      </c>
      <c r="E45" s="1">
        <v>20450</v>
      </c>
      <c r="F45" s="119"/>
      <c r="G45" s="68">
        <f t="shared" si="0"/>
        <v>0</v>
      </c>
      <c r="H45" s="106"/>
    </row>
    <row r="46" spans="1:9" ht="27.6" x14ac:dyDescent="0.25">
      <c r="A46" s="35" t="s">
        <v>377</v>
      </c>
      <c r="B46" s="1" t="s">
        <v>56</v>
      </c>
      <c r="C46" s="3" t="s">
        <v>126</v>
      </c>
      <c r="D46" s="1" t="s">
        <v>9</v>
      </c>
      <c r="E46" s="1">
        <v>20660</v>
      </c>
      <c r="F46" s="119"/>
      <c r="G46" s="68">
        <f t="shared" si="0"/>
        <v>0</v>
      </c>
      <c r="H46" s="106"/>
    </row>
    <row r="47" spans="1:9" ht="27.6" x14ac:dyDescent="0.25">
      <c r="A47" s="35" t="s">
        <v>377</v>
      </c>
      <c r="B47" s="1" t="s">
        <v>57</v>
      </c>
      <c r="C47" s="3" t="s">
        <v>282</v>
      </c>
      <c r="D47" s="1" t="s">
        <v>9</v>
      </c>
      <c r="E47" s="1">
        <v>111</v>
      </c>
      <c r="F47" s="119"/>
      <c r="G47" s="68">
        <f t="shared" si="0"/>
        <v>0</v>
      </c>
      <c r="H47" s="106"/>
    </row>
    <row r="48" spans="1:9" ht="27.6" x14ac:dyDescent="0.25">
      <c r="A48" s="35" t="s">
        <v>377</v>
      </c>
      <c r="B48" s="1" t="s">
        <v>58</v>
      </c>
      <c r="C48" s="3" t="s">
        <v>279</v>
      </c>
      <c r="D48" s="1" t="s">
        <v>9</v>
      </c>
      <c r="E48" s="1">
        <f>E47</f>
        <v>111</v>
      </c>
      <c r="F48" s="119"/>
      <c r="G48" s="68">
        <f t="shared" si="0"/>
        <v>0</v>
      </c>
      <c r="H48" s="106"/>
    </row>
    <row r="49" spans="1:8" ht="27.6" x14ac:dyDescent="0.25">
      <c r="A49" s="35" t="s">
        <v>377</v>
      </c>
      <c r="B49" s="1" t="s">
        <v>31</v>
      </c>
      <c r="C49" s="3" t="s">
        <v>283</v>
      </c>
      <c r="D49" s="1" t="s">
        <v>10</v>
      </c>
      <c r="E49" s="1">
        <v>20</v>
      </c>
      <c r="F49" s="119"/>
      <c r="G49" s="68">
        <f t="shared" si="0"/>
        <v>0</v>
      </c>
      <c r="H49" s="106"/>
    </row>
    <row r="50" spans="1:8" ht="27.6" x14ac:dyDescent="0.25">
      <c r="A50" s="35" t="s">
        <v>377</v>
      </c>
      <c r="B50" s="1" t="s">
        <v>92</v>
      </c>
      <c r="C50" s="83" t="s">
        <v>160</v>
      </c>
      <c r="D50" s="1" t="s">
        <v>161</v>
      </c>
      <c r="E50" s="1">
        <f>E51</f>
        <v>14</v>
      </c>
      <c r="F50" s="119"/>
      <c r="G50" s="68">
        <f t="shared" si="0"/>
        <v>0</v>
      </c>
      <c r="H50" s="106"/>
    </row>
    <row r="51" spans="1:8" ht="27.6" x14ac:dyDescent="0.25">
      <c r="A51" s="35" t="s">
        <v>377</v>
      </c>
      <c r="B51" s="1" t="s">
        <v>101</v>
      </c>
      <c r="C51" s="3" t="s">
        <v>344</v>
      </c>
      <c r="D51" s="1" t="s">
        <v>9</v>
      </c>
      <c r="E51" s="1">
        <v>14</v>
      </c>
      <c r="F51" s="119"/>
      <c r="G51" s="68">
        <f t="shared" si="0"/>
        <v>0</v>
      </c>
      <c r="H51" s="106"/>
    </row>
    <row r="52" spans="1:8" ht="27.6" x14ac:dyDescent="0.25">
      <c r="A52" s="35" t="s">
        <v>377</v>
      </c>
      <c r="B52" s="1" t="s">
        <v>120</v>
      </c>
      <c r="C52" s="3" t="s">
        <v>284</v>
      </c>
      <c r="D52" s="1" t="s">
        <v>9</v>
      </c>
      <c r="E52" s="1">
        <f>E51</f>
        <v>14</v>
      </c>
      <c r="F52" s="119"/>
      <c r="G52" s="68">
        <f t="shared" si="0"/>
        <v>0</v>
      </c>
      <c r="H52" s="106"/>
    </row>
    <row r="53" spans="1:8" ht="27.6" x14ac:dyDescent="0.25">
      <c r="A53" s="35" t="s">
        <v>377</v>
      </c>
      <c r="B53" s="1" t="s">
        <v>121</v>
      </c>
      <c r="C53" s="3" t="s">
        <v>285</v>
      </c>
      <c r="D53" s="1" t="s">
        <v>9</v>
      </c>
      <c r="E53" s="1">
        <v>197</v>
      </c>
      <c r="F53" s="119"/>
      <c r="G53" s="68">
        <f t="shared" si="0"/>
        <v>0</v>
      </c>
      <c r="H53" s="106"/>
    </row>
    <row r="54" spans="1:8" ht="27.6" x14ac:dyDescent="0.25">
      <c r="A54" s="35" t="s">
        <v>377</v>
      </c>
      <c r="B54" s="1" t="s">
        <v>122</v>
      </c>
      <c r="C54" s="3" t="s">
        <v>330</v>
      </c>
      <c r="D54" s="1" t="s">
        <v>9</v>
      </c>
      <c r="E54" s="1">
        <v>197</v>
      </c>
      <c r="F54" s="119"/>
      <c r="G54" s="68">
        <f t="shared" si="0"/>
        <v>0</v>
      </c>
      <c r="H54" s="106"/>
    </row>
    <row r="55" spans="1:8" ht="27.6" x14ac:dyDescent="0.25">
      <c r="A55" s="35" t="s">
        <v>377</v>
      </c>
      <c r="B55" s="1" t="s">
        <v>123</v>
      </c>
      <c r="C55" s="3" t="s">
        <v>286</v>
      </c>
      <c r="D55" s="1" t="s">
        <v>10</v>
      </c>
      <c r="E55" s="1">
        <v>32</v>
      </c>
      <c r="F55" s="119"/>
      <c r="G55" s="68">
        <f t="shared" si="0"/>
        <v>0</v>
      </c>
      <c r="H55" s="106"/>
    </row>
    <row r="56" spans="1:8" ht="27.6" x14ac:dyDescent="0.25">
      <c r="A56" s="35" t="s">
        <v>377</v>
      </c>
      <c r="B56" s="1" t="s">
        <v>124</v>
      </c>
      <c r="C56" s="3" t="s">
        <v>372</v>
      </c>
      <c r="D56" s="1" t="s">
        <v>9</v>
      </c>
      <c r="E56" s="1">
        <v>8472</v>
      </c>
      <c r="F56" s="119"/>
      <c r="G56" s="68">
        <f t="shared" si="0"/>
        <v>0</v>
      </c>
      <c r="H56" s="106"/>
    </row>
    <row r="57" spans="1:8" ht="27.6" x14ac:dyDescent="0.25">
      <c r="A57" s="35" t="s">
        <v>377</v>
      </c>
      <c r="B57" s="1" t="s">
        <v>125</v>
      </c>
      <c r="C57" s="3" t="s">
        <v>102</v>
      </c>
      <c r="D57" s="1" t="s">
        <v>9</v>
      </c>
      <c r="E57" s="1">
        <v>5809</v>
      </c>
      <c r="F57" s="119"/>
      <c r="G57" s="68">
        <f t="shared" si="0"/>
        <v>0</v>
      </c>
      <c r="H57" s="106"/>
    </row>
    <row r="58" spans="1:8" ht="27.6" x14ac:dyDescent="0.25">
      <c r="A58" s="35" t="s">
        <v>377</v>
      </c>
      <c r="B58" s="1" t="s">
        <v>183</v>
      </c>
      <c r="C58" s="3" t="s">
        <v>46</v>
      </c>
      <c r="D58" s="1" t="s">
        <v>4</v>
      </c>
      <c r="E58" s="1">
        <v>288</v>
      </c>
      <c r="F58" s="119"/>
      <c r="G58" s="68">
        <f t="shared" si="0"/>
        <v>0</v>
      </c>
      <c r="H58" s="106"/>
    </row>
    <row r="59" spans="1:8" ht="27.6" x14ac:dyDescent="0.25">
      <c r="A59" s="35" t="s">
        <v>377</v>
      </c>
      <c r="B59" s="1" t="s">
        <v>184</v>
      </c>
      <c r="C59" s="3" t="s">
        <v>328</v>
      </c>
      <c r="D59" s="1" t="s">
        <v>4</v>
      </c>
      <c r="E59" s="1">
        <v>206</v>
      </c>
      <c r="F59" s="119"/>
      <c r="G59" s="68">
        <f t="shared" si="0"/>
        <v>0</v>
      </c>
      <c r="H59" s="106"/>
    </row>
    <row r="60" spans="1:8" ht="27.6" x14ac:dyDescent="0.25">
      <c r="A60" s="35" t="s">
        <v>377</v>
      </c>
      <c r="B60" s="1" t="s">
        <v>185</v>
      </c>
      <c r="C60" s="3" t="s">
        <v>11</v>
      </c>
      <c r="D60" s="1" t="s">
        <v>4</v>
      </c>
      <c r="E60" s="1">
        <v>73</v>
      </c>
      <c r="F60" s="119"/>
      <c r="G60" s="68">
        <f t="shared" si="0"/>
        <v>0</v>
      </c>
      <c r="H60" s="106"/>
    </row>
    <row r="61" spans="1:8" ht="28.2" thickBot="1" x14ac:dyDescent="0.3">
      <c r="A61" s="35" t="s">
        <v>377</v>
      </c>
      <c r="B61" s="56" t="s">
        <v>186</v>
      </c>
      <c r="C61" s="60" t="s">
        <v>329</v>
      </c>
      <c r="D61" s="56" t="s">
        <v>4</v>
      </c>
      <c r="E61" s="56">
        <v>9</v>
      </c>
      <c r="F61" s="120"/>
      <c r="G61" s="69">
        <f t="shared" si="0"/>
        <v>0</v>
      </c>
      <c r="H61" s="106"/>
    </row>
    <row r="62" spans="1:8" ht="27.6" x14ac:dyDescent="0.25">
      <c r="A62" s="34" t="s">
        <v>378</v>
      </c>
      <c r="B62" s="58" t="s">
        <v>53</v>
      </c>
      <c r="C62" s="59" t="s">
        <v>278</v>
      </c>
      <c r="D62" s="58" t="s">
        <v>9</v>
      </c>
      <c r="E62" s="58">
        <v>31360</v>
      </c>
      <c r="F62" s="118"/>
      <c r="G62" s="67">
        <f t="shared" si="0"/>
        <v>0</v>
      </c>
      <c r="H62" s="106"/>
    </row>
    <row r="63" spans="1:8" ht="27.6" x14ac:dyDescent="0.25">
      <c r="A63" s="35" t="s">
        <v>378</v>
      </c>
      <c r="B63" s="1" t="s">
        <v>54</v>
      </c>
      <c r="C63" s="3" t="s">
        <v>332</v>
      </c>
      <c r="D63" s="1" t="s">
        <v>9</v>
      </c>
      <c r="E63" s="1">
        <v>41813</v>
      </c>
      <c r="F63" s="119"/>
      <c r="G63" s="68">
        <f t="shared" si="0"/>
        <v>0</v>
      </c>
      <c r="H63" s="106"/>
    </row>
    <row r="64" spans="1:8" ht="27.6" x14ac:dyDescent="0.25">
      <c r="A64" s="35" t="s">
        <v>378</v>
      </c>
      <c r="B64" s="1" t="s">
        <v>55</v>
      </c>
      <c r="C64" s="3" t="s">
        <v>347</v>
      </c>
      <c r="D64" s="1" t="s">
        <v>10</v>
      </c>
      <c r="E64" s="1">
        <v>21505</v>
      </c>
      <c r="F64" s="119"/>
      <c r="G64" s="68">
        <f t="shared" si="0"/>
        <v>0</v>
      </c>
      <c r="H64" s="106"/>
    </row>
    <row r="65" spans="1:8" ht="27.6" x14ac:dyDescent="0.25">
      <c r="A65" s="35" t="s">
        <v>378</v>
      </c>
      <c r="B65" s="1" t="s">
        <v>119</v>
      </c>
      <c r="C65" s="3" t="s">
        <v>333</v>
      </c>
      <c r="D65" s="1" t="s">
        <v>9</v>
      </c>
      <c r="E65" s="1">
        <v>20450</v>
      </c>
      <c r="F65" s="119"/>
      <c r="G65" s="68">
        <f t="shared" si="0"/>
        <v>0</v>
      </c>
      <c r="H65" s="106"/>
    </row>
    <row r="66" spans="1:8" ht="27.6" x14ac:dyDescent="0.25">
      <c r="A66" s="35" t="s">
        <v>378</v>
      </c>
      <c r="B66" s="1" t="s">
        <v>56</v>
      </c>
      <c r="C66" s="3" t="s">
        <v>126</v>
      </c>
      <c r="D66" s="1" t="s">
        <v>9</v>
      </c>
      <c r="E66" s="1">
        <v>20660</v>
      </c>
      <c r="F66" s="119"/>
      <c r="G66" s="68">
        <f t="shared" si="0"/>
        <v>0</v>
      </c>
      <c r="H66" s="106"/>
    </row>
    <row r="67" spans="1:8" ht="27.6" x14ac:dyDescent="0.25">
      <c r="A67" s="35" t="s">
        <v>378</v>
      </c>
      <c r="B67" s="1" t="s">
        <v>57</v>
      </c>
      <c r="C67" s="3" t="s">
        <v>374</v>
      </c>
      <c r="D67" s="1" t="s">
        <v>9</v>
      </c>
      <c r="E67" s="1">
        <v>111</v>
      </c>
      <c r="F67" s="119"/>
      <c r="G67" s="68">
        <f t="shared" ref="G67:G121" si="1">ROUND((E67*F67),2)</f>
        <v>0</v>
      </c>
      <c r="H67" s="106"/>
    </row>
    <row r="68" spans="1:8" ht="27.6" x14ac:dyDescent="0.25">
      <c r="A68" s="35" t="s">
        <v>378</v>
      </c>
      <c r="B68" s="1" t="s">
        <v>58</v>
      </c>
      <c r="C68" s="3" t="s">
        <v>335</v>
      </c>
      <c r="D68" s="1" t="s">
        <v>9</v>
      </c>
      <c r="E68" s="1">
        <f>E67</f>
        <v>111</v>
      </c>
      <c r="F68" s="119"/>
      <c r="G68" s="68">
        <f t="shared" si="1"/>
        <v>0</v>
      </c>
      <c r="H68" s="106"/>
    </row>
    <row r="69" spans="1:8" ht="27.6" x14ac:dyDescent="0.25">
      <c r="A69" s="35" t="s">
        <v>378</v>
      </c>
      <c r="B69" s="1" t="s">
        <v>31</v>
      </c>
      <c r="C69" s="3" t="s">
        <v>339</v>
      </c>
      <c r="D69" s="1" t="s">
        <v>10</v>
      </c>
      <c r="E69" s="1">
        <v>20</v>
      </c>
      <c r="F69" s="119"/>
      <c r="G69" s="68">
        <f t="shared" si="1"/>
        <v>0</v>
      </c>
      <c r="H69" s="106"/>
    </row>
    <row r="70" spans="1:8" ht="27.6" x14ac:dyDescent="0.25">
      <c r="A70" s="35" t="s">
        <v>378</v>
      </c>
      <c r="B70" s="1" t="s">
        <v>92</v>
      </c>
      <c r="C70" s="83" t="s">
        <v>160</v>
      </c>
      <c r="D70" s="1" t="s">
        <v>161</v>
      </c>
      <c r="E70" s="1">
        <f>E71</f>
        <v>14</v>
      </c>
      <c r="F70" s="119"/>
      <c r="G70" s="68">
        <f t="shared" si="1"/>
        <v>0</v>
      </c>
      <c r="H70" s="106"/>
    </row>
    <row r="71" spans="1:8" ht="27.6" x14ac:dyDescent="0.25">
      <c r="A71" s="35" t="s">
        <v>378</v>
      </c>
      <c r="B71" s="1" t="s">
        <v>101</v>
      </c>
      <c r="C71" s="3" t="s">
        <v>338</v>
      </c>
      <c r="D71" s="1" t="s">
        <v>9</v>
      </c>
      <c r="E71" s="1">
        <v>14</v>
      </c>
      <c r="F71" s="119"/>
      <c r="G71" s="68">
        <f t="shared" si="1"/>
        <v>0</v>
      </c>
      <c r="H71" s="106"/>
    </row>
    <row r="72" spans="1:8" ht="27.6" x14ac:dyDescent="0.25">
      <c r="A72" s="35" t="s">
        <v>378</v>
      </c>
      <c r="B72" s="1" t="s">
        <v>120</v>
      </c>
      <c r="C72" s="3" t="s">
        <v>284</v>
      </c>
      <c r="D72" s="1" t="s">
        <v>9</v>
      </c>
      <c r="E72" s="1">
        <f>E71</f>
        <v>14</v>
      </c>
      <c r="F72" s="119"/>
      <c r="G72" s="68">
        <f t="shared" si="1"/>
        <v>0</v>
      </c>
      <c r="H72" s="106"/>
    </row>
    <row r="73" spans="1:8" ht="27.6" x14ac:dyDescent="0.25">
      <c r="A73" s="35" t="s">
        <v>378</v>
      </c>
      <c r="B73" s="1" t="s">
        <v>121</v>
      </c>
      <c r="C73" s="3" t="s">
        <v>340</v>
      </c>
      <c r="D73" s="1" t="s">
        <v>9</v>
      </c>
      <c r="E73" s="1">
        <v>197</v>
      </c>
      <c r="F73" s="119"/>
      <c r="G73" s="68">
        <f t="shared" si="1"/>
        <v>0</v>
      </c>
      <c r="H73" s="106"/>
    </row>
    <row r="74" spans="1:8" ht="27.6" x14ac:dyDescent="0.25">
      <c r="A74" s="35" t="s">
        <v>378</v>
      </c>
      <c r="B74" s="1" t="s">
        <v>122</v>
      </c>
      <c r="C74" s="3" t="s">
        <v>341</v>
      </c>
      <c r="D74" s="1" t="s">
        <v>9</v>
      </c>
      <c r="E74" s="1">
        <v>197</v>
      </c>
      <c r="F74" s="119"/>
      <c r="G74" s="68">
        <f t="shared" si="1"/>
        <v>0</v>
      </c>
      <c r="H74" s="106"/>
    </row>
    <row r="75" spans="1:8" ht="27.6" x14ac:dyDescent="0.25">
      <c r="A75" s="35" t="s">
        <v>378</v>
      </c>
      <c r="B75" s="1" t="s">
        <v>123</v>
      </c>
      <c r="C75" s="3" t="s">
        <v>286</v>
      </c>
      <c r="D75" s="1" t="s">
        <v>10</v>
      </c>
      <c r="E75" s="1">
        <v>24</v>
      </c>
      <c r="F75" s="119"/>
      <c r="G75" s="68">
        <f t="shared" si="1"/>
        <v>0</v>
      </c>
      <c r="H75" s="106"/>
    </row>
    <row r="76" spans="1:8" ht="27.6" x14ac:dyDescent="0.25">
      <c r="A76" s="35" t="s">
        <v>378</v>
      </c>
      <c r="B76" s="1" t="s">
        <v>124</v>
      </c>
      <c r="C76" s="3" t="s">
        <v>375</v>
      </c>
      <c r="D76" s="1" t="s">
        <v>9</v>
      </c>
      <c r="E76" s="1">
        <v>8472</v>
      </c>
      <c r="F76" s="119"/>
      <c r="G76" s="68">
        <f t="shared" si="1"/>
        <v>0</v>
      </c>
      <c r="H76" s="106"/>
    </row>
    <row r="77" spans="1:8" ht="27.6" x14ac:dyDescent="0.25">
      <c r="A77" s="35" t="s">
        <v>378</v>
      </c>
      <c r="B77" s="1" t="s">
        <v>125</v>
      </c>
      <c r="C77" s="3" t="s">
        <v>102</v>
      </c>
      <c r="D77" s="1" t="s">
        <v>9</v>
      </c>
      <c r="E77" s="1">
        <v>5809</v>
      </c>
      <c r="F77" s="119"/>
      <c r="G77" s="68">
        <f t="shared" si="1"/>
        <v>0</v>
      </c>
      <c r="H77" s="106"/>
    </row>
    <row r="78" spans="1:8" ht="27.6" x14ac:dyDescent="0.25">
      <c r="A78" s="35" t="s">
        <v>378</v>
      </c>
      <c r="B78" s="1" t="s">
        <v>183</v>
      </c>
      <c r="C78" s="3" t="s">
        <v>46</v>
      </c>
      <c r="D78" s="1" t="s">
        <v>4</v>
      </c>
      <c r="E78" s="1">
        <v>288</v>
      </c>
      <c r="F78" s="119"/>
      <c r="G78" s="68">
        <f t="shared" si="1"/>
        <v>0</v>
      </c>
      <c r="H78" s="106"/>
    </row>
    <row r="79" spans="1:8" ht="27.6" x14ac:dyDescent="0.25">
      <c r="A79" s="35" t="s">
        <v>378</v>
      </c>
      <c r="B79" s="1" t="s">
        <v>184</v>
      </c>
      <c r="C79" s="3" t="s">
        <v>328</v>
      </c>
      <c r="D79" s="1" t="s">
        <v>4</v>
      </c>
      <c r="E79" s="1">
        <v>206</v>
      </c>
      <c r="F79" s="119"/>
      <c r="G79" s="68">
        <f t="shared" si="1"/>
        <v>0</v>
      </c>
      <c r="H79" s="106"/>
    </row>
    <row r="80" spans="1:8" ht="28.2" thickBot="1" x14ac:dyDescent="0.3">
      <c r="A80" s="35" t="s">
        <v>378</v>
      </c>
      <c r="B80" s="1" t="s">
        <v>185</v>
      </c>
      <c r="C80" s="3" t="s">
        <v>11</v>
      </c>
      <c r="D80" s="1" t="s">
        <v>4</v>
      </c>
      <c r="E80" s="1">
        <v>73</v>
      </c>
      <c r="F80" s="119"/>
      <c r="G80" s="68">
        <f t="shared" si="1"/>
        <v>0</v>
      </c>
      <c r="H80" s="107"/>
    </row>
    <row r="81" spans="1:9" ht="28.2" thickBot="1" x14ac:dyDescent="0.3">
      <c r="A81" s="36" t="s">
        <v>378</v>
      </c>
      <c r="B81" s="56" t="s">
        <v>186</v>
      </c>
      <c r="C81" s="60" t="s">
        <v>329</v>
      </c>
      <c r="D81" s="56" t="s">
        <v>4</v>
      </c>
      <c r="E81" s="56">
        <v>9</v>
      </c>
      <c r="F81" s="120"/>
      <c r="G81" s="69">
        <f t="shared" si="1"/>
        <v>0</v>
      </c>
      <c r="H81" s="33" t="s">
        <v>365</v>
      </c>
      <c r="I81" s="30">
        <f>ROUND(SUM(G42:G81),2)</f>
        <v>0</v>
      </c>
    </row>
    <row r="82" spans="1:9" x14ac:dyDescent="0.25">
      <c r="A82" s="62" t="s">
        <v>127</v>
      </c>
      <c r="B82" s="1" t="s">
        <v>32</v>
      </c>
      <c r="C82" s="83" t="s">
        <v>93</v>
      </c>
      <c r="D82" s="1" t="s">
        <v>3</v>
      </c>
      <c r="E82" s="1">
        <v>34</v>
      </c>
      <c r="F82" s="119"/>
      <c r="G82" s="68">
        <f t="shared" si="1"/>
        <v>0</v>
      </c>
    </row>
    <row r="83" spans="1:9" x14ac:dyDescent="0.25">
      <c r="A83" s="35" t="s">
        <v>127</v>
      </c>
      <c r="B83" s="1" t="s">
        <v>33</v>
      </c>
      <c r="C83" s="83" t="s">
        <v>103</v>
      </c>
      <c r="D83" s="1" t="s">
        <v>3</v>
      </c>
      <c r="E83" s="1">
        <v>1</v>
      </c>
      <c r="F83" s="119"/>
      <c r="G83" s="68">
        <f t="shared" si="1"/>
        <v>0</v>
      </c>
    </row>
    <row r="84" spans="1:9" x14ac:dyDescent="0.25">
      <c r="A84" s="35" t="s">
        <v>127</v>
      </c>
      <c r="B84" s="1" t="s">
        <v>34</v>
      </c>
      <c r="C84" s="3" t="s">
        <v>128</v>
      </c>
      <c r="D84" s="1" t="s">
        <v>3</v>
      </c>
      <c r="E84" s="1">
        <v>2</v>
      </c>
      <c r="F84" s="119"/>
      <c r="G84" s="68">
        <f t="shared" si="1"/>
        <v>0</v>
      </c>
    </row>
    <row r="85" spans="1:9" x14ac:dyDescent="0.25">
      <c r="A85" s="35" t="s">
        <v>127</v>
      </c>
      <c r="B85" s="1" t="s">
        <v>35</v>
      </c>
      <c r="C85" s="3" t="s">
        <v>79</v>
      </c>
      <c r="D85" s="1" t="s">
        <v>3</v>
      </c>
      <c r="E85" s="1">
        <v>11</v>
      </c>
      <c r="F85" s="119"/>
      <c r="G85" s="68">
        <f t="shared" si="1"/>
        <v>0</v>
      </c>
    </row>
    <row r="86" spans="1:9" x14ac:dyDescent="0.25">
      <c r="A86" s="35" t="s">
        <v>127</v>
      </c>
      <c r="B86" s="1" t="s">
        <v>36</v>
      </c>
      <c r="C86" s="83" t="s">
        <v>94</v>
      </c>
      <c r="D86" s="1" t="s">
        <v>3</v>
      </c>
      <c r="E86" s="1">
        <v>4</v>
      </c>
      <c r="F86" s="119"/>
      <c r="G86" s="68">
        <f t="shared" si="1"/>
        <v>0</v>
      </c>
    </row>
    <row r="87" spans="1:9" ht="14.4" thickBot="1" x14ac:dyDescent="0.3">
      <c r="A87" s="35" t="s">
        <v>127</v>
      </c>
      <c r="B87" s="1" t="s">
        <v>37</v>
      </c>
      <c r="C87" s="3" t="s">
        <v>129</v>
      </c>
      <c r="D87" s="1" t="s">
        <v>3</v>
      </c>
      <c r="E87" s="1">
        <v>1</v>
      </c>
      <c r="F87" s="119"/>
      <c r="G87" s="68">
        <f t="shared" si="1"/>
        <v>0</v>
      </c>
    </row>
    <row r="88" spans="1:9" ht="28.2" thickBot="1" x14ac:dyDescent="0.3">
      <c r="A88" s="36" t="s">
        <v>127</v>
      </c>
      <c r="B88" s="56" t="s">
        <v>47</v>
      </c>
      <c r="C88" s="60" t="s">
        <v>387</v>
      </c>
      <c r="D88" s="56" t="s">
        <v>9</v>
      </c>
      <c r="E88" s="56">
        <v>2007</v>
      </c>
      <c r="F88" s="120"/>
      <c r="G88" s="69">
        <f t="shared" si="1"/>
        <v>0</v>
      </c>
      <c r="H88" s="33" t="s">
        <v>366</v>
      </c>
      <c r="I88" s="30">
        <f>ROUND(SUM(G82:G88),2)</f>
        <v>0</v>
      </c>
    </row>
    <row r="89" spans="1:9" x14ac:dyDescent="0.25">
      <c r="A89" s="34" t="s">
        <v>130</v>
      </c>
      <c r="B89" s="58" t="s">
        <v>62</v>
      </c>
      <c r="C89" s="59" t="s">
        <v>287</v>
      </c>
      <c r="D89" s="58" t="s">
        <v>4</v>
      </c>
      <c r="E89" s="58">
        <v>40</v>
      </c>
      <c r="F89" s="118"/>
      <c r="G89" s="67">
        <f t="shared" si="1"/>
        <v>0</v>
      </c>
    </row>
    <row r="90" spans="1:9" x14ac:dyDescent="0.25">
      <c r="A90" s="35" t="s">
        <v>130</v>
      </c>
      <c r="B90" s="1" t="s">
        <v>63</v>
      </c>
      <c r="C90" s="3" t="s">
        <v>131</v>
      </c>
      <c r="D90" s="1" t="s">
        <v>10</v>
      </c>
      <c r="E90" s="1">
        <v>140</v>
      </c>
      <c r="F90" s="119"/>
      <c r="G90" s="68">
        <f t="shared" si="1"/>
        <v>0</v>
      </c>
    </row>
    <row r="91" spans="1:9" x14ac:dyDescent="0.25">
      <c r="A91" s="35" t="s">
        <v>130</v>
      </c>
      <c r="B91" s="1" t="s">
        <v>64</v>
      </c>
      <c r="C91" s="3" t="s">
        <v>132</v>
      </c>
      <c r="D91" s="1" t="s">
        <v>288</v>
      </c>
      <c r="E91" s="1">
        <v>48</v>
      </c>
      <c r="F91" s="119"/>
      <c r="G91" s="68">
        <f t="shared" si="1"/>
        <v>0</v>
      </c>
    </row>
    <row r="92" spans="1:9" ht="96.6" x14ac:dyDescent="0.25">
      <c r="A92" s="35" t="s">
        <v>130</v>
      </c>
      <c r="B92" s="1" t="s">
        <v>80</v>
      </c>
      <c r="C92" s="3" t="s">
        <v>313</v>
      </c>
      <c r="D92" s="1" t="s">
        <v>4</v>
      </c>
      <c r="E92" s="1">
        <v>221.43</v>
      </c>
      <c r="F92" s="119"/>
      <c r="G92" s="68">
        <f t="shared" si="1"/>
        <v>0</v>
      </c>
    </row>
    <row r="93" spans="1:9" x14ac:dyDescent="0.25">
      <c r="A93" s="35" t="s">
        <v>130</v>
      </c>
      <c r="B93" s="1" t="s">
        <v>81</v>
      </c>
      <c r="C93" s="3" t="s">
        <v>289</v>
      </c>
      <c r="D93" s="1" t="s">
        <v>3</v>
      </c>
      <c r="E93" s="1">
        <v>24</v>
      </c>
      <c r="F93" s="119"/>
      <c r="G93" s="68">
        <f t="shared" si="1"/>
        <v>0</v>
      </c>
    </row>
    <row r="94" spans="1:9" x14ac:dyDescent="0.25">
      <c r="A94" s="35" t="s">
        <v>130</v>
      </c>
      <c r="B94" s="1" t="s">
        <v>82</v>
      </c>
      <c r="C94" s="3" t="s">
        <v>290</v>
      </c>
      <c r="D94" s="1" t="s">
        <v>9</v>
      </c>
      <c r="E94" s="1">
        <v>559</v>
      </c>
      <c r="F94" s="119"/>
      <c r="G94" s="68">
        <f t="shared" si="1"/>
        <v>0</v>
      </c>
    </row>
    <row r="95" spans="1:9" x14ac:dyDescent="0.25">
      <c r="A95" s="35" t="s">
        <v>130</v>
      </c>
      <c r="B95" s="1" t="s">
        <v>105</v>
      </c>
      <c r="C95" s="3" t="s">
        <v>291</v>
      </c>
      <c r="D95" s="1" t="s">
        <v>9</v>
      </c>
      <c r="E95" s="1">
        <v>430</v>
      </c>
      <c r="F95" s="119"/>
      <c r="G95" s="68">
        <f t="shared" si="1"/>
        <v>0</v>
      </c>
    </row>
    <row r="96" spans="1:9" x14ac:dyDescent="0.25">
      <c r="A96" s="35" t="s">
        <v>130</v>
      </c>
      <c r="B96" s="1" t="s">
        <v>106</v>
      </c>
      <c r="C96" s="3" t="s">
        <v>133</v>
      </c>
      <c r="D96" s="1" t="s">
        <v>10</v>
      </c>
      <c r="E96" s="1">
        <v>10.5</v>
      </c>
      <c r="F96" s="119"/>
      <c r="G96" s="68">
        <f t="shared" si="1"/>
        <v>0</v>
      </c>
    </row>
    <row r="97" spans="1:9" x14ac:dyDescent="0.25">
      <c r="A97" s="35" t="s">
        <v>130</v>
      </c>
      <c r="B97" s="1" t="s">
        <v>139</v>
      </c>
      <c r="C97" s="3" t="s">
        <v>134</v>
      </c>
      <c r="D97" s="1" t="s">
        <v>9</v>
      </c>
      <c r="E97" s="1">
        <v>38</v>
      </c>
      <c r="F97" s="119"/>
      <c r="G97" s="68">
        <f t="shared" si="1"/>
        <v>0</v>
      </c>
    </row>
    <row r="98" spans="1:9" x14ac:dyDescent="0.25">
      <c r="A98" s="35" t="s">
        <v>130</v>
      </c>
      <c r="B98" s="1" t="s">
        <v>140</v>
      </c>
      <c r="C98" s="3" t="s">
        <v>292</v>
      </c>
      <c r="D98" s="1" t="s">
        <v>9</v>
      </c>
      <c r="E98" s="1">
        <v>160</v>
      </c>
      <c r="F98" s="119"/>
      <c r="G98" s="68">
        <f t="shared" si="1"/>
        <v>0</v>
      </c>
    </row>
    <row r="99" spans="1:9" x14ac:dyDescent="0.25">
      <c r="A99" s="35" t="s">
        <v>130</v>
      </c>
      <c r="B99" s="1" t="s">
        <v>141</v>
      </c>
      <c r="C99" s="3" t="s">
        <v>293</v>
      </c>
      <c r="D99" s="1" t="s">
        <v>9</v>
      </c>
      <c r="E99" s="1">
        <v>1880</v>
      </c>
      <c r="F99" s="119"/>
      <c r="G99" s="68">
        <f t="shared" si="1"/>
        <v>0</v>
      </c>
    </row>
    <row r="100" spans="1:9" x14ac:dyDescent="0.25">
      <c r="A100" s="35" t="s">
        <v>130</v>
      </c>
      <c r="B100" s="1" t="s">
        <v>142</v>
      </c>
      <c r="C100" s="3" t="s">
        <v>294</v>
      </c>
      <c r="D100" s="1" t="s">
        <v>4</v>
      </c>
      <c r="E100" s="1">
        <v>137</v>
      </c>
      <c r="F100" s="119"/>
      <c r="G100" s="68">
        <f t="shared" si="1"/>
        <v>0</v>
      </c>
    </row>
    <row r="101" spans="1:9" x14ac:dyDescent="0.25">
      <c r="A101" s="35" t="s">
        <v>130</v>
      </c>
      <c r="B101" s="1" t="s">
        <v>143</v>
      </c>
      <c r="C101" s="3" t="s">
        <v>135</v>
      </c>
      <c r="D101" s="1" t="s">
        <v>9</v>
      </c>
      <c r="E101" s="1">
        <v>24</v>
      </c>
      <c r="F101" s="119"/>
      <c r="G101" s="68">
        <f t="shared" si="1"/>
        <v>0</v>
      </c>
    </row>
    <row r="102" spans="1:9" ht="14.4" thickBot="1" x14ac:dyDescent="0.3">
      <c r="A102" s="35" t="s">
        <v>130</v>
      </c>
      <c r="B102" s="1" t="s">
        <v>144</v>
      </c>
      <c r="C102" s="3" t="s">
        <v>136</v>
      </c>
      <c r="D102" s="1" t="s">
        <v>295</v>
      </c>
      <c r="E102" s="1">
        <v>3</v>
      </c>
      <c r="F102" s="119"/>
      <c r="G102" s="68">
        <f t="shared" si="1"/>
        <v>0</v>
      </c>
    </row>
    <row r="103" spans="1:9" ht="28.2" thickBot="1" x14ac:dyDescent="0.3">
      <c r="A103" s="36" t="s">
        <v>130</v>
      </c>
      <c r="B103" s="56" t="s">
        <v>376</v>
      </c>
      <c r="C103" s="60" t="s">
        <v>138</v>
      </c>
      <c r="D103" s="56" t="s">
        <v>4</v>
      </c>
      <c r="E103" s="56">
        <v>29.4</v>
      </c>
      <c r="F103" s="120"/>
      <c r="G103" s="69">
        <f t="shared" si="1"/>
        <v>0</v>
      </c>
      <c r="H103" s="33" t="s">
        <v>367</v>
      </c>
      <c r="I103" s="30">
        <f>ROUND(SUM(G89:G103),2)</f>
        <v>0</v>
      </c>
    </row>
    <row r="104" spans="1:9" x14ac:dyDescent="0.25">
      <c r="A104" s="34" t="s">
        <v>145</v>
      </c>
      <c r="B104" s="58" t="s">
        <v>48</v>
      </c>
      <c r="C104" s="59" t="s">
        <v>296</v>
      </c>
      <c r="D104" s="58" t="s">
        <v>3</v>
      </c>
      <c r="E104" s="58">
        <v>65</v>
      </c>
      <c r="F104" s="118"/>
      <c r="G104" s="67">
        <f t="shared" si="1"/>
        <v>0</v>
      </c>
    </row>
    <row r="105" spans="1:9" x14ac:dyDescent="0.25">
      <c r="A105" s="35" t="s">
        <v>145</v>
      </c>
      <c r="B105" s="1" t="s">
        <v>49</v>
      </c>
      <c r="C105" s="3" t="s">
        <v>297</v>
      </c>
      <c r="D105" s="1" t="s">
        <v>3</v>
      </c>
      <c r="E105" s="1">
        <v>2</v>
      </c>
      <c r="F105" s="119"/>
      <c r="G105" s="68">
        <f t="shared" si="1"/>
        <v>0</v>
      </c>
    </row>
    <row r="106" spans="1:9" x14ac:dyDescent="0.25">
      <c r="A106" s="35" t="s">
        <v>145</v>
      </c>
      <c r="B106" s="1" t="s">
        <v>50</v>
      </c>
      <c r="C106" s="3" t="s">
        <v>146</v>
      </c>
      <c r="D106" s="1" t="s">
        <v>3</v>
      </c>
      <c r="E106" s="1">
        <v>117</v>
      </c>
      <c r="F106" s="119"/>
      <c r="G106" s="68">
        <f t="shared" si="1"/>
        <v>0</v>
      </c>
    </row>
    <row r="107" spans="1:9" x14ac:dyDescent="0.25">
      <c r="A107" s="35" t="s">
        <v>145</v>
      </c>
      <c r="B107" s="1" t="s">
        <v>95</v>
      </c>
      <c r="C107" s="3" t="s">
        <v>147</v>
      </c>
      <c r="D107" s="1" t="s">
        <v>3</v>
      </c>
      <c r="E107" s="1">
        <v>5</v>
      </c>
      <c r="F107" s="119"/>
      <c r="G107" s="68">
        <f t="shared" si="1"/>
        <v>0</v>
      </c>
    </row>
    <row r="108" spans="1:9" x14ac:dyDescent="0.25">
      <c r="A108" s="35" t="s">
        <v>145</v>
      </c>
      <c r="B108" s="1" t="s">
        <v>96</v>
      </c>
      <c r="C108" s="3" t="s">
        <v>148</v>
      </c>
      <c r="D108" s="1" t="s">
        <v>3</v>
      </c>
      <c r="E108" s="1">
        <v>283</v>
      </c>
      <c r="F108" s="119"/>
      <c r="G108" s="68">
        <f t="shared" si="1"/>
        <v>0</v>
      </c>
    </row>
    <row r="109" spans="1:9" ht="27.6" x14ac:dyDescent="0.25">
      <c r="A109" s="35" t="s">
        <v>145</v>
      </c>
      <c r="B109" s="1" t="s">
        <v>97</v>
      </c>
      <c r="C109" s="3" t="s">
        <v>316</v>
      </c>
      <c r="D109" s="1" t="s">
        <v>4</v>
      </c>
      <c r="E109" s="1">
        <v>3119</v>
      </c>
      <c r="F109" s="119"/>
      <c r="G109" s="68">
        <f t="shared" si="1"/>
        <v>0</v>
      </c>
    </row>
    <row r="110" spans="1:9" ht="27.6" x14ac:dyDescent="0.25">
      <c r="A110" s="35" t="s">
        <v>145</v>
      </c>
      <c r="B110" s="1" t="s">
        <v>98</v>
      </c>
      <c r="C110" s="3" t="s">
        <v>324</v>
      </c>
      <c r="D110" s="1" t="s">
        <v>4</v>
      </c>
      <c r="E110" s="1">
        <v>68</v>
      </c>
      <c r="F110" s="119"/>
      <c r="G110" s="68">
        <f t="shared" si="1"/>
        <v>0</v>
      </c>
    </row>
    <row r="111" spans="1:9" ht="27.6" x14ac:dyDescent="0.25">
      <c r="A111" s="35" t="s">
        <v>145</v>
      </c>
      <c r="B111" s="1" t="s">
        <v>99</v>
      </c>
      <c r="C111" s="3" t="s">
        <v>323</v>
      </c>
      <c r="D111" s="1" t="s">
        <v>4</v>
      </c>
      <c r="E111" s="1">
        <v>612</v>
      </c>
      <c r="F111" s="119"/>
      <c r="G111" s="68">
        <f t="shared" si="1"/>
        <v>0</v>
      </c>
    </row>
    <row r="112" spans="1:9" ht="27.6" x14ac:dyDescent="0.25">
      <c r="A112" s="35" t="s">
        <v>145</v>
      </c>
      <c r="B112" s="1" t="s">
        <v>107</v>
      </c>
      <c r="C112" s="3" t="s">
        <v>322</v>
      </c>
      <c r="D112" s="1" t="s">
        <v>4</v>
      </c>
      <c r="E112" s="1">
        <v>511</v>
      </c>
      <c r="F112" s="119"/>
      <c r="G112" s="68">
        <f t="shared" si="1"/>
        <v>0</v>
      </c>
    </row>
    <row r="113" spans="1:9" ht="27.6" x14ac:dyDescent="0.25">
      <c r="A113" s="35" t="s">
        <v>145</v>
      </c>
      <c r="B113" s="1" t="s">
        <v>150</v>
      </c>
      <c r="C113" s="3" t="s">
        <v>327</v>
      </c>
      <c r="D113" s="1" t="s">
        <v>4</v>
      </c>
      <c r="E113" s="1">
        <v>645</v>
      </c>
      <c r="F113" s="119"/>
      <c r="G113" s="68">
        <f t="shared" si="1"/>
        <v>0</v>
      </c>
    </row>
    <row r="114" spans="1:9" ht="27.6" x14ac:dyDescent="0.25">
      <c r="A114" s="35" t="s">
        <v>145</v>
      </c>
      <c r="B114" s="1" t="s">
        <v>151</v>
      </c>
      <c r="C114" s="3" t="s">
        <v>321</v>
      </c>
      <c r="D114" s="1" t="s">
        <v>9</v>
      </c>
      <c r="E114" s="1">
        <v>8.5</v>
      </c>
      <c r="F114" s="119"/>
      <c r="G114" s="68">
        <f t="shared" si="1"/>
        <v>0</v>
      </c>
    </row>
    <row r="115" spans="1:9" ht="27.6" x14ac:dyDescent="0.25">
      <c r="A115" s="35" t="s">
        <v>145</v>
      </c>
      <c r="B115" s="1" t="s">
        <v>152</v>
      </c>
      <c r="C115" s="3" t="s">
        <v>326</v>
      </c>
      <c r="D115" s="1" t="s">
        <v>9</v>
      </c>
      <c r="E115" s="1">
        <v>2.2999999999999998</v>
      </c>
      <c r="F115" s="119"/>
      <c r="G115" s="68">
        <f t="shared" si="1"/>
        <v>0</v>
      </c>
    </row>
    <row r="116" spans="1:9" ht="27.6" x14ac:dyDescent="0.25">
      <c r="A116" s="35" t="s">
        <v>145</v>
      </c>
      <c r="B116" s="1" t="s">
        <v>153</v>
      </c>
      <c r="C116" s="3" t="s">
        <v>319</v>
      </c>
      <c r="D116" s="1" t="s">
        <v>9</v>
      </c>
      <c r="E116" s="1">
        <v>17</v>
      </c>
      <c r="F116" s="119"/>
      <c r="G116" s="68">
        <f t="shared" si="1"/>
        <v>0</v>
      </c>
    </row>
    <row r="117" spans="1:9" ht="28.2" thickBot="1" x14ac:dyDescent="0.3">
      <c r="A117" s="35" t="s">
        <v>145</v>
      </c>
      <c r="B117" s="1" t="s">
        <v>154</v>
      </c>
      <c r="C117" s="3" t="s">
        <v>298</v>
      </c>
      <c r="D117" s="1" t="s">
        <v>4</v>
      </c>
      <c r="E117" s="1">
        <v>746</v>
      </c>
      <c r="F117" s="119"/>
      <c r="G117" s="68">
        <f t="shared" si="1"/>
        <v>0</v>
      </c>
    </row>
    <row r="118" spans="1:9" ht="28.2" thickBot="1" x14ac:dyDescent="0.3">
      <c r="A118" s="36" t="s">
        <v>145</v>
      </c>
      <c r="B118" s="56" t="s">
        <v>155</v>
      </c>
      <c r="C118" s="60" t="s">
        <v>299</v>
      </c>
      <c r="D118" s="56" t="s">
        <v>4</v>
      </c>
      <c r="E118" s="56">
        <v>1104</v>
      </c>
      <c r="F118" s="120"/>
      <c r="G118" s="69">
        <f t="shared" si="1"/>
        <v>0</v>
      </c>
      <c r="H118" s="33" t="s">
        <v>368</v>
      </c>
      <c r="I118" s="30">
        <f>ROUND(SUM(G104:G118),2)</f>
        <v>0</v>
      </c>
    </row>
    <row r="119" spans="1:9" x14ac:dyDescent="0.25">
      <c r="A119" s="34" t="s">
        <v>149</v>
      </c>
      <c r="B119" s="58" t="s">
        <v>51</v>
      </c>
      <c r="C119" s="59" t="s">
        <v>12</v>
      </c>
      <c r="D119" s="58" t="s">
        <v>3</v>
      </c>
      <c r="E119" s="58">
        <v>3</v>
      </c>
      <c r="F119" s="118"/>
      <c r="G119" s="67">
        <f t="shared" si="1"/>
        <v>0</v>
      </c>
    </row>
    <row r="120" spans="1:9" ht="14.4" thickBot="1" x14ac:dyDescent="0.3">
      <c r="A120" s="35" t="s">
        <v>149</v>
      </c>
      <c r="B120" s="1" t="s">
        <v>52</v>
      </c>
      <c r="C120" s="3" t="s">
        <v>61</v>
      </c>
      <c r="D120" s="1" t="s">
        <v>3</v>
      </c>
      <c r="E120" s="1">
        <v>3</v>
      </c>
      <c r="F120" s="119"/>
      <c r="G120" s="68">
        <f t="shared" si="1"/>
        <v>0</v>
      </c>
    </row>
    <row r="121" spans="1:9" ht="42" thickBot="1" x14ac:dyDescent="0.3">
      <c r="A121" s="36" t="s">
        <v>149</v>
      </c>
      <c r="B121" s="56" t="s">
        <v>60</v>
      </c>
      <c r="C121" s="81" t="s">
        <v>342</v>
      </c>
      <c r="D121" s="56" t="s">
        <v>181</v>
      </c>
      <c r="E121" s="86">
        <v>1</v>
      </c>
      <c r="F121" s="120"/>
      <c r="G121" s="69">
        <f t="shared" si="1"/>
        <v>0</v>
      </c>
      <c r="H121" s="33" t="s">
        <v>369</v>
      </c>
      <c r="I121" s="30">
        <f>ROUND(SUM(G119:G121),2)</f>
        <v>0</v>
      </c>
    </row>
    <row r="122" spans="1:9" ht="42" thickBot="1" x14ac:dyDescent="0.3">
      <c r="C122" s="8"/>
      <c r="F122" s="121" t="s">
        <v>370</v>
      </c>
      <c r="G122" s="80">
        <f>SUM(G5:G121)</f>
        <v>0</v>
      </c>
    </row>
    <row r="123" spans="1:9" x14ac:dyDescent="0.25">
      <c r="C123" s="8"/>
    </row>
    <row r="124" spans="1:9" x14ac:dyDescent="0.25">
      <c r="C124" s="8"/>
      <c r="D124" s="9"/>
      <c r="E124" s="9"/>
    </row>
    <row r="125" spans="1:9" x14ac:dyDescent="0.25">
      <c r="C125" s="8"/>
      <c r="D125" s="9"/>
      <c r="E125" s="9"/>
    </row>
    <row r="126" spans="1:9" x14ac:dyDescent="0.25">
      <c r="C126" s="8"/>
      <c r="D126" s="9"/>
      <c r="E126" s="9"/>
    </row>
    <row r="127" spans="1:9" x14ac:dyDescent="0.25">
      <c r="C127" s="8"/>
      <c r="D127" s="9"/>
      <c r="E127" s="9"/>
    </row>
    <row r="128" spans="1:9" x14ac:dyDescent="0.25">
      <c r="C128" s="8"/>
      <c r="D128" s="9"/>
      <c r="E128" s="9"/>
    </row>
    <row r="129" spans="3:3" x14ac:dyDescent="0.25">
      <c r="C129" s="8"/>
    </row>
  </sheetData>
  <sheetProtection algorithmName="SHA-512" hashValue="twrGoL8gXRaTsaksJpinYQ5Pk18IuZdzZ2VsewWrT61zW98HeZHhbEKBeGENeDAK+1mD1000lY6oAywgo5SnkQ==" saltValue="GuH1MEvHDKuTJq0tHBrThw==" spinCount="100000" sheet="1" objects="1" scenarios="1"/>
  <mergeCells count="3">
    <mergeCell ref="A1:G1"/>
    <mergeCell ref="A3:G3"/>
    <mergeCell ref="H42:H80"/>
  </mergeCells>
  <phoneticPr fontId="9" type="noConversion"/>
  <pageMargins left="0.39370078740157483" right="0.39370078740157483"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A3EE0-8F9E-468E-8FDD-93B41CAA4B0A}">
  <sheetPr>
    <tabColor rgb="FF92D050"/>
  </sheetPr>
  <dimension ref="A1:AF146"/>
  <sheetViews>
    <sheetView topLeftCell="A102" zoomScale="60" zoomScaleNormal="60" workbookViewId="0">
      <selection activeCell="F129" sqref="F129"/>
    </sheetView>
  </sheetViews>
  <sheetFormatPr defaultColWidth="9.109375" defaultRowHeight="13.8" x14ac:dyDescent="0.25"/>
  <cols>
    <col min="1" max="1" width="40.6640625" style="6" customWidth="1"/>
    <col min="2" max="2" width="10.6640625" style="5" customWidth="1"/>
    <col min="3" max="3" width="100.6640625" style="10" customWidth="1"/>
    <col min="4" max="5" width="15.6640625" style="6" customWidth="1"/>
    <col min="6" max="6" width="20.6640625" style="63" customWidth="1"/>
    <col min="7" max="7" width="20.6640625" style="72" customWidth="1"/>
    <col min="8" max="9" width="20.6640625" style="10" customWidth="1"/>
    <col min="10" max="10" width="5" style="10" customWidth="1"/>
    <col min="11" max="11" width="9.109375" style="10"/>
    <col min="12" max="12" width="3.33203125" style="10" customWidth="1"/>
    <col min="13" max="16384" width="9.109375" style="10"/>
  </cols>
  <sheetData>
    <row r="1" spans="1:9" ht="39.9" customHeight="1" x14ac:dyDescent="0.25">
      <c r="A1" s="102" t="s">
        <v>356</v>
      </c>
      <c r="B1" s="102"/>
      <c r="C1" s="102"/>
      <c r="D1" s="102"/>
      <c r="E1" s="102"/>
      <c r="F1" s="102"/>
      <c r="G1" s="102"/>
    </row>
    <row r="2" spans="1:9" ht="14.4" thickBot="1" x14ac:dyDescent="0.3">
      <c r="A2" s="14"/>
      <c r="B2" s="14"/>
      <c r="C2" s="14"/>
      <c r="D2" s="14"/>
      <c r="E2" s="44"/>
      <c r="F2" s="14"/>
      <c r="G2" s="65"/>
    </row>
    <row r="3" spans="1:9" ht="30" customHeight="1" x14ac:dyDescent="0.25">
      <c r="A3" s="103" t="s">
        <v>355</v>
      </c>
      <c r="B3" s="103"/>
      <c r="C3" s="103"/>
      <c r="D3" s="103"/>
      <c r="E3" s="103"/>
      <c r="F3" s="103"/>
      <c r="G3" s="104"/>
    </row>
    <row r="4" spans="1:9" ht="60" customHeight="1" thickBot="1" x14ac:dyDescent="0.3">
      <c r="A4" s="54" t="s">
        <v>225</v>
      </c>
      <c r="B4" s="54" t="s">
        <v>7</v>
      </c>
      <c r="C4" s="54" t="s">
        <v>8</v>
      </c>
      <c r="D4" s="54" t="s">
        <v>0</v>
      </c>
      <c r="E4" s="55" t="s">
        <v>1</v>
      </c>
      <c r="F4" s="37" t="s">
        <v>383</v>
      </c>
      <c r="G4" s="74" t="s">
        <v>226</v>
      </c>
      <c r="I4" s="57"/>
    </row>
    <row r="5" spans="1:9" s="11" customFormat="1" x14ac:dyDescent="0.3">
      <c r="A5" s="34" t="s">
        <v>21</v>
      </c>
      <c r="B5" s="58" t="s">
        <v>6</v>
      </c>
      <c r="C5" s="59" t="s">
        <v>158</v>
      </c>
      <c r="D5" s="58" t="s">
        <v>2</v>
      </c>
      <c r="E5" s="58">
        <v>5.4720000000000004</v>
      </c>
      <c r="F5" s="118"/>
      <c r="G5" s="70">
        <f t="shared" ref="G5:G68" si="0">ROUND((E5*F5),2)</f>
        <v>0</v>
      </c>
    </row>
    <row r="6" spans="1:9" s="11" customFormat="1" ht="16.8" x14ac:dyDescent="0.3">
      <c r="A6" s="35" t="s">
        <v>21</v>
      </c>
      <c r="B6" s="1" t="s">
        <v>15</v>
      </c>
      <c r="C6" s="4" t="s">
        <v>300</v>
      </c>
      <c r="D6" s="1" t="s">
        <v>20</v>
      </c>
      <c r="E6" s="1">
        <v>2745</v>
      </c>
      <c r="F6" s="119"/>
      <c r="G6" s="68">
        <f t="shared" si="0"/>
        <v>0</v>
      </c>
    </row>
    <row r="7" spans="1:9" s="11" customFormat="1" x14ac:dyDescent="0.3">
      <c r="A7" s="35" t="s">
        <v>21</v>
      </c>
      <c r="B7" s="1" t="s">
        <v>22</v>
      </c>
      <c r="C7" s="4" t="s">
        <v>256</v>
      </c>
      <c r="D7" s="1" t="s">
        <v>247</v>
      </c>
      <c r="E7" s="1">
        <v>164.7</v>
      </c>
      <c r="F7" s="119"/>
      <c r="G7" s="68">
        <f t="shared" si="0"/>
        <v>0</v>
      </c>
    </row>
    <row r="8" spans="1:9" s="11" customFormat="1" ht="16.8" x14ac:dyDescent="0.3">
      <c r="A8" s="35" t="s">
        <v>21</v>
      </c>
      <c r="B8" s="1" t="s">
        <v>23</v>
      </c>
      <c r="C8" s="4" t="s">
        <v>301</v>
      </c>
      <c r="D8" s="1" t="s">
        <v>20</v>
      </c>
      <c r="E8" s="1">
        <v>3814</v>
      </c>
      <c r="F8" s="119"/>
      <c r="G8" s="68">
        <f t="shared" si="0"/>
        <v>0</v>
      </c>
    </row>
    <row r="9" spans="1:9" s="11" customFormat="1" x14ac:dyDescent="0.3">
      <c r="A9" s="35" t="s">
        <v>21</v>
      </c>
      <c r="B9" s="1" t="s">
        <v>19</v>
      </c>
      <c r="C9" s="4" t="s">
        <v>256</v>
      </c>
      <c r="D9" s="1" t="s">
        <v>247</v>
      </c>
      <c r="E9" s="1">
        <v>76.28</v>
      </c>
      <c r="F9" s="119"/>
      <c r="G9" s="68">
        <f t="shared" si="0"/>
        <v>0</v>
      </c>
    </row>
    <row r="10" spans="1:9" s="11" customFormat="1" x14ac:dyDescent="0.3">
      <c r="A10" s="35" t="s">
        <v>21</v>
      </c>
      <c r="B10" s="1" t="s">
        <v>18</v>
      </c>
      <c r="C10" s="4" t="s">
        <v>352</v>
      </c>
      <c r="D10" s="1" t="s">
        <v>5</v>
      </c>
      <c r="E10" s="1">
        <v>877</v>
      </c>
      <c r="F10" s="73">
        <v>-7</v>
      </c>
      <c r="G10" s="68">
        <f t="shared" si="0"/>
        <v>-6139</v>
      </c>
    </row>
    <row r="11" spans="1:9" s="11" customFormat="1" x14ac:dyDescent="0.3">
      <c r="A11" s="35" t="s">
        <v>21</v>
      </c>
      <c r="B11" s="1" t="s">
        <v>13</v>
      </c>
      <c r="C11" s="4" t="s">
        <v>108</v>
      </c>
      <c r="D11" s="1" t="s">
        <v>4</v>
      </c>
      <c r="E11" s="1">
        <v>14</v>
      </c>
      <c r="F11" s="119"/>
      <c r="G11" s="68">
        <f>ROUND((E11*F11),2)</f>
        <v>0</v>
      </c>
    </row>
    <row r="12" spans="1:9" s="11" customFormat="1" x14ac:dyDescent="0.3">
      <c r="A12" s="35" t="s">
        <v>21</v>
      </c>
      <c r="B12" s="1" t="s">
        <v>74</v>
      </c>
      <c r="C12" s="7" t="s">
        <v>90</v>
      </c>
      <c r="D12" s="1" t="s">
        <v>4</v>
      </c>
      <c r="E12" s="1">
        <v>12</v>
      </c>
      <c r="F12" s="119"/>
      <c r="G12" s="68">
        <f t="shared" si="0"/>
        <v>0</v>
      </c>
    </row>
    <row r="13" spans="1:9" x14ac:dyDescent="0.25">
      <c r="A13" s="35" t="s">
        <v>21</v>
      </c>
      <c r="B13" s="1" t="s">
        <v>75</v>
      </c>
      <c r="C13" s="7" t="s">
        <v>70</v>
      </c>
      <c r="D13" s="1" t="s">
        <v>4</v>
      </c>
      <c r="E13" s="1">
        <v>47</v>
      </c>
      <c r="F13" s="119"/>
      <c r="G13" s="68">
        <f t="shared" si="0"/>
        <v>0</v>
      </c>
    </row>
    <row r="14" spans="1:9" x14ac:dyDescent="0.25">
      <c r="A14" s="35" t="s">
        <v>21</v>
      </c>
      <c r="B14" s="1" t="s">
        <v>76</v>
      </c>
      <c r="C14" s="7" t="s">
        <v>71</v>
      </c>
      <c r="D14" s="1" t="s">
        <v>4</v>
      </c>
      <c r="E14" s="1">
        <v>12</v>
      </c>
      <c r="F14" s="119"/>
      <c r="G14" s="68">
        <f t="shared" si="0"/>
        <v>0</v>
      </c>
    </row>
    <row r="15" spans="1:9" x14ac:dyDescent="0.25">
      <c r="A15" s="35" t="s">
        <v>21</v>
      </c>
      <c r="B15" s="1" t="s">
        <v>16</v>
      </c>
      <c r="C15" s="3" t="s">
        <v>109</v>
      </c>
      <c r="D15" s="1" t="s">
        <v>3</v>
      </c>
      <c r="E15" s="1">
        <v>15</v>
      </c>
      <c r="F15" s="119"/>
      <c r="G15" s="68">
        <f t="shared" si="0"/>
        <v>0</v>
      </c>
    </row>
    <row r="16" spans="1:9" x14ac:dyDescent="0.25">
      <c r="A16" s="35" t="s">
        <v>21</v>
      </c>
      <c r="B16" s="1" t="s">
        <v>14</v>
      </c>
      <c r="C16" s="3" t="s">
        <v>110</v>
      </c>
      <c r="D16" s="1" t="s">
        <v>3</v>
      </c>
      <c r="E16" s="1">
        <v>15</v>
      </c>
      <c r="F16" s="119"/>
      <c r="G16" s="68">
        <f t="shared" si="0"/>
        <v>0</v>
      </c>
    </row>
    <row r="17" spans="1:32" x14ac:dyDescent="0.25">
      <c r="A17" s="35" t="s">
        <v>21</v>
      </c>
      <c r="B17" s="1" t="s">
        <v>77</v>
      </c>
      <c r="C17" s="3" t="s">
        <v>111</v>
      </c>
      <c r="D17" s="1" t="s">
        <v>3</v>
      </c>
      <c r="E17" s="1">
        <v>2</v>
      </c>
      <c r="F17" s="119"/>
      <c r="G17" s="68">
        <f>ROUND((E17*F17),2)</f>
        <v>0</v>
      </c>
    </row>
    <row r="18" spans="1:32" x14ac:dyDescent="0.25">
      <c r="A18" s="35" t="s">
        <v>21</v>
      </c>
      <c r="B18" s="1" t="s">
        <v>40</v>
      </c>
      <c r="C18" s="3" t="s">
        <v>112</v>
      </c>
      <c r="D18" s="1" t="s">
        <v>3</v>
      </c>
      <c r="E18" s="1">
        <v>2</v>
      </c>
      <c r="F18" s="119"/>
      <c r="G18" s="68">
        <f t="shared" si="0"/>
        <v>0</v>
      </c>
    </row>
    <row r="19" spans="1:32" x14ac:dyDescent="0.25">
      <c r="A19" s="35" t="s">
        <v>21</v>
      </c>
      <c r="B19" s="1" t="s">
        <v>41</v>
      </c>
      <c r="C19" s="3" t="s">
        <v>78</v>
      </c>
      <c r="D19" s="1" t="s">
        <v>3</v>
      </c>
      <c r="E19" s="1">
        <v>4</v>
      </c>
      <c r="F19" s="119"/>
      <c r="G19" s="68">
        <f t="shared" si="0"/>
        <v>0</v>
      </c>
    </row>
    <row r="20" spans="1:32" s="11" customFormat="1" x14ac:dyDescent="0.3">
      <c r="A20" s="35" t="s">
        <v>21</v>
      </c>
      <c r="B20" s="1" t="s">
        <v>83</v>
      </c>
      <c r="C20" s="3" t="s">
        <v>162</v>
      </c>
      <c r="D20" s="1" t="s">
        <v>4</v>
      </c>
      <c r="E20" s="1">
        <v>41</v>
      </c>
      <c r="F20" s="119"/>
      <c r="G20" s="68">
        <f t="shared" si="0"/>
        <v>0</v>
      </c>
    </row>
    <row r="21" spans="1:32" x14ac:dyDescent="0.25">
      <c r="A21" s="35" t="s">
        <v>21</v>
      </c>
      <c r="B21" s="1" t="s">
        <v>84</v>
      </c>
      <c r="C21" s="3" t="s">
        <v>254</v>
      </c>
      <c r="D21" s="1" t="s">
        <v>3</v>
      </c>
      <c r="E21" s="1">
        <v>4</v>
      </c>
      <c r="F21" s="119"/>
      <c r="G21" s="68">
        <f t="shared" si="0"/>
        <v>0</v>
      </c>
    </row>
    <row r="22" spans="1:32" x14ac:dyDescent="0.25">
      <c r="A22" s="35" t="s">
        <v>21</v>
      </c>
      <c r="B22" s="1" t="s">
        <v>85</v>
      </c>
      <c r="C22" s="3" t="s">
        <v>255</v>
      </c>
      <c r="D22" s="1" t="s">
        <v>3</v>
      </c>
      <c r="E22" s="1">
        <v>2</v>
      </c>
      <c r="F22" s="119"/>
      <c r="G22" s="68">
        <f t="shared" si="0"/>
        <v>0</v>
      </c>
    </row>
    <row r="23" spans="1:32" s="11" customFormat="1" x14ac:dyDescent="0.3">
      <c r="A23" s="35" t="s">
        <v>21</v>
      </c>
      <c r="B23" s="1" t="s">
        <v>86</v>
      </c>
      <c r="C23" s="3" t="s">
        <v>266</v>
      </c>
      <c r="D23" s="1" t="s">
        <v>39</v>
      </c>
      <c r="E23" s="1">
        <v>0.4</v>
      </c>
      <c r="F23" s="119"/>
      <c r="G23" s="68">
        <f t="shared" si="0"/>
        <v>0</v>
      </c>
    </row>
    <row r="24" spans="1:32" ht="59.25" customHeight="1" x14ac:dyDescent="0.25">
      <c r="A24" s="35" t="s">
        <v>21</v>
      </c>
      <c r="B24" s="1" t="s">
        <v>87</v>
      </c>
      <c r="C24" s="90" t="s">
        <v>373</v>
      </c>
      <c r="D24" s="1" t="s">
        <v>181</v>
      </c>
      <c r="E24" s="89">
        <v>1</v>
      </c>
      <c r="F24" s="119"/>
      <c r="G24" s="68">
        <f t="shared" si="0"/>
        <v>0</v>
      </c>
    </row>
    <row r="25" spans="1:32" ht="25.5" customHeight="1" x14ac:dyDescent="0.25">
      <c r="A25" s="35" t="s">
        <v>21</v>
      </c>
      <c r="B25" s="1" t="s">
        <v>17</v>
      </c>
      <c r="C25" s="90" t="s">
        <v>268</v>
      </c>
      <c r="D25" s="1" t="s">
        <v>3</v>
      </c>
      <c r="E25" s="89">
        <v>6</v>
      </c>
      <c r="F25" s="119"/>
      <c r="G25" s="68">
        <f t="shared" si="0"/>
        <v>0</v>
      </c>
    </row>
    <row r="26" spans="1:32" s="12" customFormat="1" x14ac:dyDescent="0.25">
      <c r="A26" s="35" t="s">
        <v>21</v>
      </c>
      <c r="B26" s="1" t="s">
        <v>357</v>
      </c>
      <c r="C26" s="3" t="s">
        <v>385</v>
      </c>
      <c r="D26" s="1" t="s">
        <v>5</v>
      </c>
      <c r="E26" s="1">
        <v>18</v>
      </c>
      <c r="F26" s="119"/>
      <c r="G26" s="68">
        <f t="shared" si="0"/>
        <v>0</v>
      </c>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row>
    <row r="27" spans="1:32" ht="14.4" thickBot="1" x14ac:dyDescent="0.3">
      <c r="A27" s="35" t="s">
        <v>21</v>
      </c>
      <c r="B27" s="1" t="s">
        <v>358</v>
      </c>
      <c r="C27" s="3" t="s">
        <v>386</v>
      </c>
      <c r="D27" s="1" t="s">
        <v>5</v>
      </c>
      <c r="E27" s="1">
        <v>0.1</v>
      </c>
      <c r="F27" s="119"/>
      <c r="G27" s="68">
        <f t="shared" si="0"/>
        <v>0</v>
      </c>
    </row>
    <row r="28" spans="1:32" ht="29.25" customHeight="1" thickBot="1" x14ac:dyDescent="0.3">
      <c r="A28" s="36" t="s">
        <v>21</v>
      </c>
      <c r="B28" s="1" t="s">
        <v>359</v>
      </c>
      <c r="C28" s="91" t="s">
        <v>337</v>
      </c>
      <c r="D28" s="56" t="s">
        <v>5</v>
      </c>
      <c r="E28" s="56">
        <v>8</v>
      </c>
      <c r="F28" s="120"/>
      <c r="G28" s="69">
        <f t="shared" si="0"/>
        <v>0</v>
      </c>
      <c r="H28" s="33" t="s">
        <v>242</v>
      </c>
      <c r="I28" s="30">
        <f>ROUND(SUM(G5:G28),2)</f>
        <v>-6139</v>
      </c>
    </row>
    <row r="29" spans="1:32" x14ac:dyDescent="0.25">
      <c r="A29" s="34" t="s">
        <v>24</v>
      </c>
      <c r="B29" s="92" t="s">
        <v>25</v>
      </c>
      <c r="C29" s="93" t="s">
        <v>258</v>
      </c>
      <c r="D29" s="58" t="s">
        <v>9</v>
      </c>
      <c r="E29" s="58">
        <v>4915</v>
      </c>
      <c r="F29" s="118"/>
      <c r="G29" s="70">
        <f t="shared" si="0"/>
        <v>0</v>
      </c>
    </row>
    <row r="30" spans="1:32" x14ac:dyDescent="0.25">
      <c r="A30" s="35" t="s">
        <v>24</v>
      </c>
      <c r="B30" s="1" t="s">
        <v>26</v>
      </c>
      <c r="C30" s="94" t="s">
        <v>257</v>
      </c>
      <c r="D30" s="1" t="s">
        <v>10</v>
      </c>
      <c r="E30" s="1">
        <v>737</v>
      </c>
      <c r="F30" s="119"/>
      <c r="G30" s="68">
        <f t="shared" si="0"/>
        <v>0</v>
      </c>
    </row>
    <row r="31" spans="1:32" x14ac:dyDescent="0.25">
      <c r="A31" s="35" t="s">
        <v>24</v>
      </c>
      <c r="B31" s="1" t="s">
        <v>27</v>
      </c>
      <c r="C31" s="3" t="s">
        <v>272</v>
      </c>
      <c r="D31" s="1" t="s">
        <v>9</v>
      </c>
      <c r="E31" s="1">
        <v>14817</v>
      </c>
      <c r="F31" s="119"/>
      <c r="G31" s="68">
        <f t="shared" si="0"/>
        <v>0</v>
      </c>
    </row>
    <row r="32" spans="1:32" x14ac:dyDescent="0.25">
      <c r="A32" s="35" t="s">
        <v>24</v>
      </c>
      <c r="B32" s="1" t="s">
        <v>28</v>
      </c>
      <c r="C32" s="3" t="s">
        <v>273</v>
      </c>
      <c r="D32" s="1" t="s">
        <v>9</v>
      </c>
      <c r="E32" s="1">
        <v>4790</v>
      </c>
      <c r="F32" s="119"/>
      <c r="G32" s="68">
        <f t="shared" si="0"/>
        <v>0</v>
      </c>
    </row>
    <row r="33" spans="1:12" x14ac:dyDescent="0.25">
      <c r="A33" s="35" t="s">
        <v>24</v>
      </c>
      <c r="B33" s="1" t="s">
        <v>29</v>
      </c>
      <c r="C33" s="3" t="s">
        <v>44</v>
      </c>
      <c r="D33" s="1" t="s">
        <v>10</v>
      </c>
      <c r="E33" s="1">
        <v>4445</v>
      </c>
      <c r="F33" s="119"/>
      <c r="G33" s="68">
        <f t="shared" si="0"/>
        <v>0</v>
      </c>
    </row>
    <row r="34" spans="1:12" x14ac:dyDescent="0.25">
      <c r="A34" s="35" t="s">
        <v>24</v>
      </c>
      <c r="B34" s="1" t="s">
        <v>30</v>
      </c>
      <c r="C34" s="3" t="s">
        <v>45</v>
      </c>
      <c r="D34" s="1" t="s">
        <v>10</v>
      </c>
      <c r="E34" s="1">
        <v>1437</v>
      </c>
      <c r="F34" s="119"/>
      <c r="G34" s="68">
        <f t="shared" si="0"/>
        <v>0</v>
      </c>
      <c r="I34" s="110"/>
      <c r="J34" s="110"/>
      <c r="K34" s="110"/>
      <c r="L34" s="110"/>
    </row>
    <row r="35" spans="1:12" x14ac:dyDescent="0.25">
      <c r="A35" s="35" t="s">
        <v>24</v>
      </c>
      <c r="B35" s="1" t="s">
        <v>59</v>
      </c>
      <c r="C35" s="3" t="s">
        <v>274</v>
      </c>
      <c r="D35" s="1" t="s">
        <v>10</v>
      </c>
      <c r="E35" s="1">
        <v>4923</v>
      </c>
      <c r="F35" s="119"/>
      <c r="G35" s="68">
        <f t="shared" si="0"/>
        <v>0</v>
      </c>
    </row>
    <row r="36" spans="1:12" x14ac:dyDescent="0.25">
      <c r="A36" s="35" t="s">
        <v>24</v>
      </c>
      <c r="B36" s="1" t="s">
        <v>43</v>
      </c>
      <c r="C36" s="3" t="s">
        <v>275</v>
      </c>
      <c r="D36" s="1" t="s">
        <v>10</v>
      </c>
      <c r="E36" s="1">
        <v>1223</v>
      </c>
      <c r="F36" s="119"/>
      <c r="G36" s="68">
        <f t="shared" si="0"/>
        <v>0</v>
      </c>
      <c r="I36" s="110"/>
      <c r="J36" s="110"/>
      <c r="K36" s="110"/>
      <c r="L36" s="110"/>
    </row>
    <row r="37" spans="1:12" x14ac:dyDescent="0.25">
      <c r="A37" s="35" t="s">
        <v>24</v>
      </c>
      <c r="B37" s="1" t="s">
        <v>66</v>
      </c>
      <c r="C37" s="3" t="s">
        <v>159</v>
      </c>
      <c r="D37" s="1" t="s">
        <v>10</v>
      </c>
      <c r="E37" s="1">
        <v>167</v>
      </c>
      <c r="F37" s="119"/>
      <c r="G37" s="68">
        <f t="shared" si="0"/>
        <v>0</v>
      </c>
    </row>
    <row r="38" spans="1:12" x14ac:dyDescent="0.25">
      <c r="A38" s="35" t="s">
        <v>24</v>
      </c>
      <c r="B38" s="1" t="s">
        <v>68</v>
      </c>
      <c r="C38" s="3" t="s">
        <v>259</v>
      </c>
      <c r="D38" s="1" t="s">
        <v>9</v>
      </c>
      <c r="E38" s="1">
        <v>6988</v>
      </c>
      <c r="F38" s="119"/>
      <c r="G38" s="68">
        <f t="shared" si="0"/>
        <v>0</v>
      </c>
    </row>
    <row r="39" spans="1:12" x14ac:dyDescent="0.25">
      <c r="A39" s="35" t="s">
        <v>24</v>
      </c>
      <c r="B39" s="1" t="s">
        <v>116</v>
      </c>
      <c r="C39" s="3" t="s">
        <v>260</v>
      </c>
      <c r="D39" s="1" t="s">
        <v>9</v>
      </c>
      <c r="E39" s="1">
        <v>1747</v>
      </c>
      <c r="F39" s="119"/>
      <c r="G39" s="68">
        <f t="shared" si="0"/>
        <v>0</v>
      </c>
    </row>
    <row r="40" spans="1:12" x14ac:dyDescent="0.25">
      <c r="A40" s="35" t="s">
        <v>24</v>
      </c>
      <c r="B40" s="1" t="s">
        <v>117</v>
      </c>
      <c r="C40" s="3" t="s">
        <v>115</v>
      </c>
      <c r="D40" s="1" t="s">
        <v>4</v>
      </c>
      <c r="E40" s="1">
        <v>10</v>
      </c>
      <c r="F40" s="119"/>
      <c r="G40" s="68">
        <f t="shared" si="0"/>
        <v>0</v>
      </c>
    </row>
    <row r="41" spans="1:12" ht="14.4" thickBot="1" x14ac:dyDescent="0.3">
      <c r="A41" s="35" t="s">
        <v>24</v>
      </c>
      <c r="B41" s="1" t="s">
        <v>118</v>
      </c>
      <c r="C41" s="3" t="s">
        <v>334</v>
      </c>
      <c r="D41" s="1" t="s">
        <v>9</v>
      </c>
      <c r="E41" s="1">
        <v>4721</v>
      </c>
      <c r="F41" s="119"/>
      <c r="G41" s="68">
        <f t="shared" si="0"/>
        <v>0</v>
      </c>
    </row>
    <row r="42" spans="1:12" ht="28.2" thickBot="1" x14ac:dyDescent="0.3">
      <c r="A42" s="36" t="s">
        <v>24</v>
      </c>
      <c r="B42" s="1" t="s">
        <v>251</v>
      </c>
      <c r="C42" s="60" t="s">
        <v>261</v>
      </c>
      <c r="D42" s="56" t="s">
        <v>10</v>
      </c>
      <c r="E42" s="56">
        <v>5207</v>
      </c>
      <c r="F42" s="120"/>
      <c r="G42" s="69">
        <f t="shared" si="0"/>
        <v>0</v>
      </c>
      <c r="H42" s="33" t="s">
        <v>244</v>
      </c>
      <c r="I42" s="30">
        <f>ROUND(SUM(G29:G42),2)</f>
        <v>0</v>
      </c>
    </row>
    <row r="43" spans="1:12" ht="27.6" x14ac:dyDescent="0.25">
      <c r="A43" s="34" t="s">
        <v>360</v>
      </c>
      <c r="B43" s="58" t="s">
        <v>53</v>
      </c>
      <c r="C43" s="59" t="s">
        <v>278</v>
      </c>
      <c r="D43" s="58" t="s">
        <v>9</v>
      </c>
      <c r="E43" s="58">
        <v>10423</v>
      </c>
      <c r="F43" s="118"/>
      <c r="G43" s="70">
        <f t="shared" si="0"/>
        <v>0</v>
      </c>
      <c r="H43" s="105" t="s">
        <v>384</v>
      </c>
    </row>
    <row r="44" spans="1:12" ht="27.6" x14ac:dyDescent="0.25">
      <c r="A44" s="35" t="s">
        <v>360</v>
      </c>
      <c r="B44" s="1" t="s">
        <v>54</v>
      </c>
      <c r="C44" s="3" t="s">
        <v>279</v>
      </c>
      <c r="D44" s="1" t="s">
        <v>9</v>
      </c>
      <c r="E44" s="1">
        <v>16219</v>
      </c>
      <c r="F44" s="119"/>
      <c r="G44" s="68">
        <f t="shared" si="0"/>
        <v>0</v>
      </c>
      <c r="H44" s="108"/>
    </row>
    <row r="45" spans="1:12" ht="27.6" x14ac:dyDescent="0.25">
      <c r="A45" s="35" t="s">
        <v>360</v>
      </c>
      <c r="B45" s="1" t="s">
        <v>55</v>
      </c>
      <c r="C45" s="3" t="s">
        <v>302</v>
      </c>
      <c r="D45" s="1" t="s">
        <v>10</v>
      </c>
      <c r="E45" s="1">
        <v>3285</v>
      </c>
      <c r="F45" s="119"/>
      <c r="G45" s="68">
        <f t="shared" si="0"/>
        <v>0</v>
      </c>
      <c r="H45" s="108"/>
    </row>
    <row r="46" spans="1:12" ht="27.6" x14ac:dyDescent="0.25">
      <c r="A46" s="35" t="s">
        <v>360</v>
      </c>
      <c r="B46" s="1" t="s">
        <v>119</v>
      </c>
      <c r="C46" s="83" t="s">
        <v>160</v>
      </c>
      <c r="D46" s="1" t="s">
        <v>161</v>
      </c>
      <c r="E46" s="1">
        <v>121</v>
      </c>
      <c r="F46" s="119"/>
      <c r="G46" s="68">
        <f t="shared" si="0"/>
        <v>0</v>
      </c>
      <c r="H46" s="108"/>
    </row>
    <row r="47" spans="1:12" ht="27.6" x14ac:dyDescent="0.25">
      <c r="A47" s="35" t="s">
        <v>360</v>
      </c>
      <c r="B47" s="1" t="s">
        <v>56</v>
      </c>
      <c r="C47" s="3" t="s">
        <v>303</v>
      </c>
      <c r="D47" s="1" t="s">
        <v>9</v>
      </c>
      <c r="E47" s="1">
        <v>121</v>
      </c>
      <c r="F47" s="119"/>
      <c r="G47" s="68">
        <f t="shared" si="0"/>
        <v>0</v>
      </c>
      <c r="H47" s="108"/>
    </row>
    <row r="48" spans="1:12" ht="27.6" x14ac:dyDescent="0.25">
      <c r="A48" s="35" t="s">
        <v>360</v>
      </c>
      <c r="B48" s="1" t="s">
        <v>57</v>
      </c>
      <c r="C48" s="3" t="s">
        <v>304</v>
      </c>
      <c r="D48" s="1" t="s">
        <v>9</v>
      </c>
      <c r="E48" s="1">
        <v>121</v>
      </c>
      <c r="F48" s="119"/>
      <c r="G48" s="68">
        <f t="shared" si="0"/>
        <v>0</v>
      </c>
      <c r="H48" s="108"/>
    </row>
    <row r="49" spans="1:9" ht="27.6" x14ac:dyDescent="0.25">
      <c r="A49" s="35" t="s">
        <v>360</v>
      </c>
      <c r="B49" s="1" t="s">
        <v>58</v>
      </c>
      <c r="C49" s="3" t="s">
        <v>11</v>
      </c>
      <c r="D49" s="1" t="s">
        <v>4</v>
      </c>
      <c r="E49" s="1">
        <v>699</v>
      </c>
      <c r="F49" s="119"/>
      <c r="G49" s="68">
        <f t="shared" si="0"/>
        <v>0</v>
      </c>
      <c r="H49" s="108"/>
    </row>
    <row r="50" spans="1:9" ht="27.6" x14ac:dyDescent="0.25">
      <c r="A50" s="35" t="s">
        <v>360</v>
      </c>
      <c r="B50" s="1" t="s">
        <v>31</v>
      </c>
      <c r="C50" s="3" t="s">
        <v>46</v>
      </c>
      <c r="D50" s="1" t="s">
        <v>4</v>
      </c>
      <c r="E50" s="1">
        <f>E49</f>
        <v>699</v>
      </c>
      <c r="F50" s="119"/>
      <c r="G50" s="68">
        <f t="shared" si="0"/>
        <v>0</v>
      </c>
      <c r="H50" s="108"/>
    </row>
    <row r="51" spans="1:9" ht="27.6" x14ac:dyDescent="0.25">
      <c r="A51" s="35" t="s">
        <v>360</v>
      </c>
      <c r="B51" s="1" t="s">
        <v>92</v>
      </c>
      <c r="C51" s="3" t="s">
        <v>372</v>
      </c>
      <c r="D51" s="1" t="s">
        <v>9</v>
      </c>
      <c r="E51" s="1">
        <v>4077</v>
      </c>
      <c r="F51" s="119"/>
      <c r="G51" s="68">
        <f t="shared" si="0"/>
        <v>0</v>
      </c>
      <c r="H51" s="108"/>
    </row>
    <row r="52" spans="1:9" ht="28.2" thickBot="1" x14ac:dyDescent="0.3">
      <c r="A52" s="35" t="s">
        <v>360</v>
      </c>
      <c r="B52" s="56" t="s">
        <v>101</v>
      </c>
      <c r="C52" s="60" t="s">
        <v>102</v>
      </c>
      <c r="D52" s="56" t="s">
        <v>9</v>
      </c>
      <c r="E52" s="56">
        <v>1150</v>
      </c>
      <c r="F52" s="120"/>
      <c r="G52" s="69">
        <f t="shared" si="0"/>
        <v>0</v>
      </c>
      <c r="H52" s="108"/>
    </row>
    <row r="53" spans="1:9" ht="27.6" x14ac:dyDescent="0.25">
      <c r="A53" s="34" t="s">
        <v>361</v>
      </c>
      <c r="B53" s="58" t="s">
        <v>53</v>
      </c>
      <c r="C53" s="59" t="s">
        <v>278</v>
      </c>
      <c r="D53" s="58" t="s">
        <v>9</v>
      </c>
      <c r="E53" s="58">
        <v>10423</v>
      </c>
      <c r="F53" s="122"/>
      <c r="G53" s="70">
        <f t="shared" si="0"/>
        <v>0</v>
      </c>
      <c r="H53" s="108"/>
    </row>
    <row r="54" spans="1:9" ht="27.6" x14ac:dyDescent="0.25">
      <c r="A54" s="35" t="s">
        <v>361</v>
      </c>
      <c r="B54" s="1" t="s">
        <v>54</v>
      </c>
      <c r="C54" s="3" t="s">
        <v>335</v>
      </c>
      <c r="D54" s="1" t="s">
        <v>9</v>
      </c>
      <c r="E54" s="1">
        <v>16219</v>
      </c>
      <c r="F54" s="123"/>
      <c r="G54" s="68">
        <f t="shared" si="0"/>
        <v>0</v>
      </c>
      <c r="H54" s="108"/>
    </row>
    <row r="55" spans="1:9" ht="27.6" x14ac:dyDescent="0.25">
      <c r="A55" s="35" t="s">
        <v>361</v>
      </c>
      <c r="B55" s="1" t="s">
        <v>55</v>
      </c>
      <c r="C55" s="3" t="s">
        <v>343</v>
      </c>
      <c r="D55" s="1" t="s">
        <v>10</v>
      </c>
      <c r="E55" s="1">
        <v>3285</v>
      </c>
      <c r="F55" s="123"/>
      <c r="G55" s="68">
        <f t="shared" si="0"/>
        <v>0</v>
      </c>
      <c r="H55" s="108"/>
    </row>
    <row r="56" spans="1:9" ht="27.6" x14ac:dyDescent="0.25">
      <c r="A56" s="35" t="s">
        <v>361</v>
      </c>
      <c r="B56" s="1" t="s">
        <v>119</v>
      </c>
      <c r="C56" s="83" t="s">
        <v>160</v>
      </c>
      <c r="D56" s="1" t="s">
        <v>161</v>
      </c>
      <c r="E56" s="1">
        <v>121</v>
      </c>
      <c r="F56" s="123"/>
      <c r="G56" s="68">
        <f t="shared" si="0"/>
        <v>0</v>
      </c>
      <c r="H56" s="108"/>
    </row>
    <row r="57" spans="1:9" ht="27.6" x14ac:dyDescent="0.25">
      <c r="A57" s="35" t="s">
        <v>361</v>
      </c>
      <c r="B57" s="1" t="s">
        <v>56</v>
      </c>
      <c r="C57" s="3" t="s">
        <v>344</v>
      </c>
      <c r="D57" s="1" t="s">
        <v>9</v>
      </c>
      <c r="E57" s="1">
        <v>121</v>
      </c>
      <c r="F57" s="123"/>
      <c r="G57" s="68">
        <f t="shared" si="0"/>
        <v>0</v>
      </c>
      <c r="H57" s="108"/>
    </row>
    <row r="58" spans="1:9" ht="27.6" x14ac:dyDescent="0.25">
      <c r="A58" s="35" t="s">
        <v>361</v>
      </c>
      <c r="B58" s="1" t="s">
        <v>57</v>
      </c>
      <c r="C58" s="3" t="s">
        <v>284</v>
      </c>
      <c r="D58" s="1" t="s">
        <v>9</v>
      </c>
      <c r="E58" s="1">
        <v>121</v>
      </c>
      <c r="F58" s="123"/>
      <c r="G58" s="68">
        <f t="shared" si="0"/>
        <v>0</v>
      </c>
      <c r="H58" s="108"/>
    </row>
    <row r="59" spans="1:9" ht="27.6" x14ac:dyDescent="0.25">
      <c r="A59" s="35" t="s">
        <v>361</v>
      </c>
      <c r="B59" s="1" t="s">
        <v>58</v>
      </c>
      <c r="C59" s="3" t="s">
        <v>11</v>
      </c>
      <c r="D59" s="1" t="s">
        <v>4</v>
      </c>
      <c r="E59" s="1">
        <v>699</v>
      </c>
      <c r="F59" s="123"/>
      <c r="G59" s="68">
        <f t="shared" si="0"/>
        <v>0</v>
      </c>
      <c r="H59" s="108"/>
    </row>
    <row r="60" spans="1:9" ht="27.6" x14ac:dyDescent="0.25">
      <c r="A60" s="35" t="s">
        <v>361</v>
      </c>
      <c r="B60" s="1" t="s">
        <v>31</v>
      </c>
      <c r="C60" s="3" t="s">
        <v>46</v>
      </c>
      <c r="D60" s="1" t="s">
        <v>4</v>
      </c>
      <c r="E60" s="1">
        <f>E59</f>
        <v>699</v>
      </c>
      <c r="F60" s="123"/>
      <c r="G60" s="68">
        <f t="shared" si="0"/>
        <v>0</v>
      </c>
      <c r="H60" s="108"/>
    </row>
    <row r="61" spans="1:9" ht="28.2" thickBot="1" x14ac:dyDescent="0.3">
      <c r="A61" s="35" t="s">
        <v>361</v>
      </c>
      <c r="B61" s="1" t="s">
        <v>92</v>
      </c>
      <c r="C61" s="3" t="s">
        <v>372</v>
      </c>
      <c r="D61" s="1" t="s">
        <v>9</v>
      </c>
      <c r="E61" s="1">
        <v>4077</v>
      </c>
      <c r="F61" s="123"/>
      <c r="G61" s="68">
        <f t="shared" si="0"/>
        <v>0</v>
      </c>
      <c r="H61" s="109"/>
    </row>
    <row r="62" spans="1:9" ht="28.2" thickBot="1" x14ac:dyDescent="0.3">
      <c r="A62" s="36" t="s">
        <v>361</v>
      </c>
      <c r="B62" s="56" t="s">
        <v>101</v>
      </c>
      <c r="C62" s="60" t="s">
        <v>102</v>
      </c>
      <c r="D62" s="56" t="s">
        <v>9</v>
      </c>
      <c r="E62" s="56">
        <v>1150</v>
      </c>
      <c r="F62" s="120"/>
      <c r="G62" s="69">
        <f t="shared" si="0"/>
        <v>0</v>
      </c>
      <c r="H62" s="33" t="s">
        <v>365</v>
      </c>
      <c r="I62" s="30">
        <f>ROUND(SUM(G43:G62),2)</f>
        <v>0</v>
      </c>
    </row>
    <row r="63" spans="1:9" ht="27.6" x14ac:dyDescent="0.25">
      <c r="A63" s="34" t="s">
        <v>362</v>
      </c>
      <c r="B63" s="95" t="s">
        <v>32</v>
      </c>
      <c r="C63" s="59" t="s">
        <v>278</v>
      </c>
      <c r="D63" s="58" t="s">
        <v>9</v>
      </c>
      <c r="E63" s="58">
        <v>2568</v>
      </c>
      <c r="F63" s="118"/>
      <c r="G63" s="70">
        <f t="shared" si="0"/>
        <v>0</v>
      </c>
      <c r="H63" s="105" t="s">
        <v>384</v>
      </c>
    </row>
    <row r="64" spans="1:9" ht="27.6" x14ac:dyDescent="0.25">
      <c r="A64" s="35" t="s">
        <v>362</v>
      </c>
      <c r="B64" s="2" t="s">
        <v>33</v>
      </c>
      <c r="C64" s="3" t="s">
        <v>279</v>
      </c>
      <c r="D64" s="1" t="s">
        <v>9</v>
      </c>
      <c r="E64" s="1">
        <v>3632</v>
      </c>
      <c r="F64" s="119"/>
      <c r="G64" s="68">
        <f t="shared" si="0"/>
        <v>0</v>
      </c>
      <c r="H64" s="108"/>
    </row>
    <row r="65" spans="1:8" ht="27.6" x14ac:dyDescent="0.25">
      <c r="A65" s="35" t="s">
        <v>362</v>
      </c>
      <c r="B65" s="2" t="s">
        <v>34</v>
      </c>
      <c r="C65" s="3" t="s">
        <v>280</v>
      </c>
      <c r="D65" s="1" t="s">
        <v>10</v>
      </c>
      <c r="E65" s="1">
        <v>2022</v>
      </c>
      <c r="F65" s="119"/>
      <c r="G65" s="68">
        <f t="shared" si="0"/>
        <v>0</v>
      </c>
      <c r="H65" s="108"/>
    </row>
    <row r="66" spans="1:8" ht="27.6" x14ac:dyDescent="0.25">
      <c r="A66" s="35" t="s">
        <v>362</v>
      </c>
      <c r="B66" s="2" t="s">
        <v>35</v>
      </c>
      <c r="C66" s="3" t="s">
        <v>305</v>
      </c>
      <c r="D66" s="1" t="s">
        <v>9</v>
      </c>
      <c r="E66" s="1">
        <v>3833</v>
      </c>
      <c r="F66" s="119"/>
      <c r="G66" s="68">
        <f t="shared" si="0"/>
        <v>0</v>
      </c>
      <c r="H66" s="108"/>
    </row>
    <row r="67" spans="1:8" ht="27.6" x14ac:dyDescent="0.25">
      <c r="A67" s="35" t="s">
        <v>362</v>
      </c>
      <c r="B67" s="2" t="s">
        <v>36</v>
      </c>
      <c r="C67" s="3" t="s">
        <v>42</v>
      </c>
      <c r="D67" s="1" t="s">
        <v>9</v>
      </c>
      <c r="E67" s="1">
        <v>3833</v>
      </c>
      <c r="F67" s="119"/>
      <c r="G67" s="68">
        <f t="shared" si="0"/>
        <v>0</v>
      </c>
      <c r="H67" s="108"/>
    </row>
    <row r="68" spans="1:8" ht="27.6" x14ac:dyDescent="0.25">
      <c r="A68" s="35" t="s">
        <v>362</v>
      </c>
      <c r="B68" s="2" t="s">
        <v>37</v>
      </c>
      <c r="C68" s="3" t="s">
        <v>100</v>
      </c>
      <c r="D68" s="1" t="s">
        <v>9</v>
      </c>
      <c r="E68" s="1">
        <v>281</v>
      </c>
      <c r="F68" s="119"/>
      <c r="G68" s="68">
        <f t="shared" si="0"/>
        <v>0</v>
      </c>
      <c r="H68" s="108"/>
    </row>
    <row r="69" spans="1:8" ht="55.2" x14ac:dyDescent="0.25">
      <c r="A69" s="35" t="s">
        <v>362</v>
      </c>
      <c r="B69" s="2" t="s">
        <v>47</v>
      </c>
      <c r="C69" s="3" t="s">
        <v>306</v>
      </c>
      <c r="D69" s="1" t="s">
        <v>9</v>
      </c>
      <c r="E69" s="1">
        <v>197</v>
      </c>
      <c r="F69" s="119"/>
      <c r="G69" s="68">
        <f t="shared" ref="G69:G129" si="1">ROUND((E69*F69),2)</f>
        <v>0</v>
      </c>
      <c r="H69" s="108"/>
    </row>
    <row r="70" spans="1:8" ht="27.6" x14ac:dyDescent="0.25">
      <c r="A70" s="35" t="s">
        <v>362</v>
      </c>
      <c r="B70" s="2" t="s">
        <v>38</v>
      </c>
      <c r="C70" s="3" t="s">
        <v>345</v>
      </c>
      <c r="D70" s="1" t="s">
        <v>9</v>
      </c>
      <c r="E70" s="1">
        <v>197</v>
      </c>
      <c r="F70" s="119"/>
      <c r="G70" s="68">
        <f t="shared" si="1"/>
        <v>0</v>
      </c>
      <c r="H70" s="108"/>
    </row>
    <row r="71" spans="1:8" ht="27.6" x14ac:dyDescent="0.25">
      <c r="A71" s="35" t="s">
        <v>362</v>
      </c>
      <c r="B71" s="2" t="s">
        <v>88</v>
      </c>
      <c r="C71" s="3" t="s">
        <v>286</v>
      </c>
      <c r="D71" s="1" t="s">
        <v>10</v>
      </c>
      <c r="E71" s="1">
        <v>32</v>
      </c>
      <c r="F71" s="119"/>
      <c r="G71" s="68">
        <f t="shared" si="1"/>
        <v>0</v>
      </c>
      <c r="H71" s="108"/>
    </row>
    <row r="72" spans="1:8" ht="27.6" x14ac:dyDescent="0.25">
      <c r="A72" s="35" t="s">
        <v>362</v>
      </c>
      <c r="B72" s="2" t="s">
        <v>89</v>
      </c>
      <c r="C72" s="3" t="s">
        <v>331</v>
      </c>
      <c r="D72" s="1" t="s">
        <v>9</v>
      </c>
      <c r="E72" s="1">
        <v>834</v>
      </c>
      <c r="F72" s="119"/>
      <c r="G72" s="68">
        <f t="shared" si="1"/>
        <v>0</v>
      </c>
      <c r="H72" s="108"/>
    </row>
    <row r="73" spans="1:8" ht="27.6" x14ac:dyDescent="0.25">
      <c r="A73" s="35" t="s">
        <v>362</v>
      </c>
      <c r="B73" s="2" t="s">
        <v>163</v>
      </c>
      <c r="C73" s="3" t="s">
        <v>102</v>
      </c>
      <c r="D73" s="1" t="s">
        <v>9</v>
      </c>
      <c r="E73" s="1">
        <v>50</v>
      </c>
      <c r="F73" s="119"/>
      <c r="G73" s="68">
        <f t="shared" si="1"/>
        <v>0</v>
      </c>
      <c r="H73" s="108"/>
    </row>
    <row r="74" spans="1:8" ht="27.6" x14ac:dyDescent="0.25">
      <c r="A74" s="35" t="s">
        <v>362</v>
      </c>
      <c r="B74" s="2" t="s">
        <v>164</v>
      </c>
      <c r="C74" s="3" t="s">
        <v>46</v>
      </c>
      <c r="D74" s="1" t="s">
        <v>4</v>
      </c>
      <c r="E74" s="1">
        <v>672</v>
      </c>
      <c r="F74" s="119"/>
      <c r="G74" s="68">
        <f t="shared" si="1"/>
        <v>0</v>
      </c>
      <c r="H74" s="108"/>
    </row>
    <row r="75" spans="1:8" ht="27.6" x14ac:dyDescent="0.25">
      <c r="A75" s="35" t="s">
        <v>362</v>
      </c>
      <c r="B75" s="2" t="s">
        <v>165</v>
      </c>
      <c r="C75" s="3" t="s">
        <v>328</v>
      </c>
      <c r="D75" s="1" t="s">
        <v>4</v>
      </c>
      <c r="E75" s="1">
        <v>532</v>
      </c>
      <c r="F75" s="119"/>
      <c r="G75" s="68">
        <f t="shared" si="1"/>
        <v>0</v>
      </c>
      <c r="H75" s="108"/>
    </row>
    <row r="76" spans="1:8" ht="27.6" x14ac:dyDescent="0.25">
      <c r="A76" s="35" t="s">
        <v>362</v>
      </c>
      <c r="B76" s="2" t="s">
        <v>166</v>
      </c>
      <c r="C76" s="96" t="s">
        <v>329</v>
      </c>
      <c r="D76" s="1" t="s">
        <v>4</v>
      </c>
      <c r="E76" s="1">
        <v>140</v>
      </c>
      <c r="F76" s="119"/>
      <c r="G76" s="68">
        <f t="shared" si="1"/>
        <v>0</v>
      </c>
      <c r="H76" s="108"/>
    </row>
    <row r="77" spans="1:8" ht="28.2" thickBot="1" x14ac:dyDescent="0.3">
      <c r="A77" s="36" t="s">
        <v>362</v>
      </c>
      <c r="B77" s="61" t="s">
        <v>167</v>
      </c>
      <c r="C77" s="60" t="s">
        <v>182</v>
      </c>
      <c r="D77" s="56" t="s">
        <v>181</v>
      </c>
      <c r="E77" s="56">
        <v>1</v>
      </c>
      <c r="F77" s="124"/>
      <c r="G77" s="69">
        <f t="shared" si="1"/>
        <v>0</v>
      </c>
      <c r="H77" s="108"/>
    </row>
    <row r="78" spans="1:8" ht="27.6" x14ac:dyDescent="0.25">
      <c r="A78" s="62" t="s">
        <v>363</v>
      </c>
      <c r="B78" s="97" t="s">
        <v>32</v>
      </c>
      <c r="C78" s="98" t="s">
        <v>278</v>
      </c>
      <c r="D78" s="99" t="s">
        <v>9</v>
      </c>
      <c r="E78" s="99">
        <v>2568</v>
      </c>
      <c r="F78" s="125"/>
      <c r="G78" s="70">
        <f t="shared" si="1"/>
        <v>0</v>
      </c>
      <c r="H78" s="108"/>
    </row>
    <row r="79" spans="1:8" ht="27.6" x14ac:dyDescent="0.25">
      <c r="A79" s="35" t="s">
        <v>363</v>
      </c>
      <c r="B79" s="2" t="s">
        <v>33</v>
      </c>
      <c r="C79" s="3" t="s">
        <v>332</v>
      </c>
      <c r="D79" s="1" t="s">
        <v>9</v>
      </c>
      <c r="E79" s="1">
        <v>3681</v>
      </c>
      <c r="F79" s="125"/>
      <c r="G79" s="68">
        <f t="shared" si="1"/>
        <v>0</v>
      </c>
      <c r="H79" s="108"/>
    </row>
    <row r="80" spans="1:8" ht="27.6" x14ac:dyDescent="0.25">
      <c r="A80" s="35" t="s">
        <v>363</v>
      </c>
      <c r="B80" s="2" t="s">
        <v>34</v>
      </c>
      <c r="C80" s="3" t="s">
        <v>346</v>
      </c>
      <c r="D80" s="1" t="s">
        <v>10</v>
      </c>
      <c r="E80" s="1">
        <v>1761</v>
      </c>
      <c r="F80" s="125"/>
      <c r="G80" s="68">
        <f t="shared" si="1"/>
        <v>0</v>
      </c>
      <c r="H80" s="108"/>
    </row>
    <row r="81" spans="1:9" ht="27.6" x14ac:dyDescent="0.25">
      <c r="A81" s="35" t="s">
        <v>363</v>
      </c>
      <c r="B81" s="2" t="s">
        <v>35</v>
      </c>
      <c r="C81" s="3" t="s">
        <v>305</v>
      </c>
      <c r="D81" s="1" t="s">
        <v>9</v>
      </c>
      <c r="E81" s="1">
        <v>3833</v>
      </c>
      <c r="F81" s="125"/>
      <c r="G81" s="68">
        <f t="shared" si="1"/>
        <v>0</v>
      </c>
      <c r="H81" s="108"/>
    </row>
    <row r="82" spans="1:9" ht="27.6" x14ac:dyDescent="0.25">
      <c r="A82" s="35" t="s">
        <v>363</v>
      </c>
      <c r="B82" s="2" t="s">
        <v>36</v>
      </c>
      <c r="C82" s="3" t="s">
        <v>42</v>
      </c>
      <c r="D82" s="1" t="s">
        <v>9</v>
      </c>
      <c r="E82" s="1">
        <v>3833</v>
      </c>
      <c r="F82" s="125"/>
      <c r="G82" s="68">
        <f t="shared" si="1"/>
        <v>0</v>
      </c>
      <c r="H82" s="108"/>
    </row>
    <row r="83" spans="1:9" ht="27.6" x14ac:dyDescent="0.25">
      <c r="A83" s="35" t="s">
        <v>363</v>
      </c>
      <c r="B83" s="2" t="s">
        <v>37</v>
      </c>
      <c r="C83" s="3" t="s">
        <v>100</v>
      </c>
      <c r="D83" s="1" t="s">
        <v>9</v>
      </c>
      <c r="E83" s="1">
        <v>281</v>
      </c>
      <c r="F83" s="125"/>
      <c r="G83" s="68">
        <f t="shared" si="1"/>
        <v>0</v>
      </c>
      <c r="H83" s="108"/>
    </row>
    <row r="84" spans="1:9" ht="55.2" x14ac:dyDescent="0.25">
      <c r="A84" s="35" t="s">
        <v>363</v>
      </c>
      <c r="B84" s="2" t="s">
        <v>47</v>
      </c>
      <c r="C84" s="3" t="s">
        <v>348</v>
      </c>
      <c r="D84" s="1" t="s">
        <v>9</v>
      </c>
      <c r="E84" s="1">
        <v>197</v>
      </c>
      <c r="F84" s="125"/>
      <c r="G84" s="68">
        <f t="shared" si="1"/>
        <v>0</v>
      </c>
      <c r="H84" s="108"/>
    </row>
    <row r="85" spans="1:9" ht="27.6" x14ac:dyDescent="0.25">
      <c r="A85" s="35" t="s">
        <v>363</v>
      </c>
      <c r="B85" s="2" t="s">
        <v>38</v>
      </c>
      <c r="C85" s="3" t="s">
        <v>336</v>
      </c>
      <c r="D85" s="1" t="s">
        <v>9</v>
      </c>
      <c r="E85" s="1">
        <v>197</v>
      </c>
      <c r="F85" s="125"/>
      <c r="G85" s="68">
        <f t="shared" si="1"/>
        <v>0</v>
      </c>
      <c r="H85" s="108"/>
    </row>
    <row r="86" spans="1:9" ht="27.6" x14ac:dyDescent="0.25">
      <c r="A86" s="35" t="s">
        <v>363</v>
      </c>
      <c r="B86" s="2" t="s">
        <v>88</v>
      </c>
      <c r="C86" s="3" t="s">
        <v>286</v>
      </c>
      <c r="D86" s="1" t="s">
        <v>10</v>
      </c>
      <c r="E86" s="1">
        <v>22</v>
      </c>
      <c r="F86" s="125"/>
      <c r="G86" s="68">
        <f t="shared" si="1"/>
        <v>0</v>
      </c>
      <c r="H86" s="108"/>
    </row>
    <row r="87" spans="1:9" ht="27.6" x14ac:dyDescent="0.25">
      <c r="A87" s="35" t="s">
        <v>363</v>
      </c>
      <c r="B87" s="2" t="s">
        <v>89</v>
      </c>
      <c r="C87" s="3" t="s">
        <v>331</v>
      </c>
      <c r="D87" s="1" t="s">
        <v>9</v>
      </c>
      <c r="E87" s="1">
        <v>834</v>
      </c>
      <c r="F87" s="125"/>
      <c r="G87" s="68">
        <f t="shared" si="1"/>
        <v>0</v>
      </c>
      <c r="H87" s="108"/>
    </row>
    <row r="88" spans="1:9" ht="27.6" x14ac:dyDescent="0.25">
      <c r="A88" s="35" t="s">
        <v>363</v>
      </c>
      <c r="B88" s="2" t="s">
        <v>163</v>
      </c>
      <c r="C88" s="3" t="s">
        <v>102</v>
      </c>
      <c r="D88" s="1" t="s">
        <v>9</v>
      </c>
      <c r="E88" s="1">
        <v>50</v>
      </c>
      <c r="F88" s="125"/>
      <c r="G88" s="68">
        <f t="shared" si="1"/>
        <v>0</v>
      </c>
      <c r="H88" s="108"/>
    </row>
    <row r="89" spans="1:9" ht="27.6" x14ac:dyDescent="0.25">
      <c r="A89" s="35" t="s">
        <v>363</v>
      </c>
      <c r="B89" s="2" t="s">
        <v>164</v>
      </c>
      <c r="C89" s="3" t="s">
        <v>46</v>
      </c>
      <c r="D89" s="1" t="s">
        <v>4</v>
      </c>
      <c r="E89" s="1">
        <v>672</v>
      </c>
      <c r="F89" s="125"/>
      <c r="G89" s="68">
        <f t="shared" si="1"/>
        <v>0</v>
      </c>
      <c r="H89" s="108"/>
    </row>
    <row r="90" spans="1:9" ht="27.6" x14ac:dyDescent="0.25">
      <c r="A90" s="35" t="s">
        <v>363</v>
      </c>
      <c r="B90" s="2" t="s">
        <v>165</v>
      </c>
      <c r="C90" s="3" t="s">
        <v>328</v>
      </c>
      <c r="D90" s="1" t="s">
        <v>4</v>
      </c>
      <c r="E90" s="1">
        <v>532</v>
      </c>
      <c r="F90" s="125"/>
      <c r="G90" s="68">
        <f t="shared" si="1"/>
        <v>0</v>
      </c>
      <c r="H90" s="108"/>
    </row>
    <row r="91" spans="1:9" ht="28.2" thickBot="1" x14ac:dyDescent="0.3">
      <c r="A91" s="35" t="s">
        <v>363</v>
      </c>
      <c r="B91" s="2" t="s">
        <v>166</v>
      </c>
      <c r="C91" s="3" t="s">
        <v>329</v>
      </c>
      <c r="D91" s="1" t="s">
        <v>4</v>
      </c>
      <c r="E91" s="1">
        <v>140</v>
      </c>
      <c r="F91" s="125"/>
      <c r="G91" s="68">
        <f t="shared" si="1"/>
        <v>0</v>
      </c>
      <c r="H91" s="109"/>
    </row>
    <row r="92" spans="1:9" ht="28.2" thickBot="1" x14ac:dyDescent="0.3">
      <c r="A92" s="36" t="s">
        <v>363</v>
      </c>
      <c r="B92" s="56" t="s">
        <v>167</v>
      </c>
      <c r="C92" s="60" t="s">
        <v>182</v>
      </c>
      <c r="D92" s="56" t="s">
        <v>181</v>
      </c>
      <c r="E92" s="56">
        <v>1</v>
      </c>
      <c r="F92" s="124"/>
      <c r="G92" s="69">
        <f t="shared" si="1"/>
        <v>0</v>
      </c>
      <c r="H92" s="33" t="s">
        <v>366</v>
      </c>
      <c r="I92" s="30">
        <f>ROUND(SUM(G63:G92),2)</f>
        <v>0</v>
      </c>
    </row>
    <row r="93" spans="1:9" ht="30" customHeight="1" x14ac:dyDescent="0.25">
      <c r="A93" s="34" t="s">
        <v>307</v>
      </c>
      <c r="B93" s="95" t="s">
        <v>62</v>
      </c>
      <c r="C93" s="93" t="s">
        <v>103</v>
      </c>
      <c r="D93" s="58" t="s">
        <v>3</v>
      </c>
      <c r="E93" s="58">
        <v>1</v>
      </c>
      <c r="F93" s="118"/>
      <c r="G93" s="70">
        <f t="shared" si="1"/>
        <v>0</v>
      </c>
    </row>
    <row r="94" spans="1:9" x14ac:dyDescent="0.25">
      <c r="A94" s="35" t="s">
        <v>307</v>
      </c>
      <c r="B94" s="1" t="s">
        <v>63</v>
      </c>
      <c r="C94" s="3" t="s">
        <v>104</v>
      </c>
      <c r="D94" s="1" t="s">
        <v>3</v>
      </c>
      <c r="E94" s="1">
        <v>11</v>
      </c>
      <c r="F94" s="119"/>
      <c r="G94" s="68">
        <f t="shared" si="1"/>
        <v>0</v>
      </c>
    </row>
    <row r="95" spans="1:9" ht="14.4" thickBot="1" x14ac:dyDescent="0.3">
      <c r="A95" s="35" t="s">
        <v>307</v>
      </c>
      <c r="B95" s="1" t="s">
        <v>64</v>
      </c>
      <c r="C95" s="3" t="s">
        <v>94</v>
      </c>
      <c r="D95" s="1" t="s">
        <v>3</v>
      </c>
      <c r="E95" s="1">
        <v>1</v>
      </c>
      <c r="F95" s="119"/>
      <c r="G95" s="68">
        <f t="shared" si="1"/>
        <v>0</v>
      </c>
    </row>
    <row r="96" spans="1:9" ht="28.2" thickBot="1" x14ac:dyDescent="0.3">
      <c r="A96" s="36" t="s">
        <v>307</v>
      </c>
      <c r="B96" s="56" t="s">
        <v>80</v>
      </c>
      <c r="C96" s="60" t="s">
        <v>308</v>
      </c>
      <c r="D96" s="56" t="s">
        <v>9</v>
      </c>
      <c r="E96" s="56">
        <v>565</v>
      </c>
      <c r="F96" s="120"/>
      <c r="G96" s="69">
        <f t="shared" si="1"/>
        <v>0</v>
      </c>
      <c r="H96" s="33" t="s">
        <v>367</v>
      </c>
      <c r="I96" s="30">
        <f>ROUND(SUM(G93:G96),2)</f>
        <v>0</v>
      </c>
    </row>
    <row r="97" spans="1:7" x14ac:dyDescent="0.25">
      <c r="A97" s="34" t="s">
        <v>168</v>
      </c>
      <c r="B97" s="100" t="s">
        <v>48</v>
      </c>
      <c r="C97" s="93" t="s">
        <v>309</v>
      </c>
      <c r="D97" s="58" t="s">
        <v>4</v>
      </c>
      <c r="E97" s="58">
        <v>182.6</v>
      </c>
      <c r="F97" s="118"/>
      <c r="G97" s="70">
        <f t="shared" si="1"/>
        <v>0</v>
      </c>
    </row>
    <row r="98" spans="1:7" x14ac:dyDescent="0.25">
      <c r="A98" s="35" t="s">
        <v>168</v>
      </c>
      <c r="B98" s="2" t="s">
        <v>49</v>
      </c>
      <c r="C98" s="3" t="s">
        <v>133</v>
      </c>
      <c r="D98" s="1" t="s">
        <v>10</v>
      </c>
      <c r="E98" s="1">
        <v>7.5</v>
      </c>
      <c r="F98" s="119"/>
      <c r="G98" s="68">
        <f t="shared" si="1"/>
        <v>0</v>
      </c>
    </row>
    <row r="99" spans="1:7" x14ac:dyDescent="0.25">
      <c r="A99" s="35" t="s">
        <v>168</v>
      </c>
      <c r="B99" s="101" t="s">
        <v>50</v>
      </c>
      <c r="C99" s="3" t="s">
        <v>293</v>
      </c>
      <c r="D99" s="1" t="s">
        <v>9</v>
      </c>
      <c r="E99" s="1">
        <v>7.9</v>
      </c>
      <c r="F99" s="119"/>
      <c r="G99" s="68">
        <f t="shared" si="1"/>
        <v>0</v>
      </c>
    </row>
    <row r="100" spans="1:7" x14ac:dyDescent="0.25">
      <c r="A100" s="35" t="s">
        <v>168</v>
      </c>
      <c r="B100" s="2" t="s">
        <v>95</v>
      </c>
      <c r="C100" s="3" t="s">
        <v>310</v>
      </c>
      <c r="D100" s="1" t="s">
        <v>9</v>
      </c>
      <c r="E100" s="1">
        <v>89.1</v>
      </c>
      <c r="F100" s="119"/>
      <c r="G100" s="68">
        <f t="shared" si="1"/>
        <v>0</v>
      </c>
    </row>
    <row r="101" spans="1:7" x14ac:dyDescent="0.25">
      <c r="A101" s="35" t="s">
        <v>168</v>
      </c>
      <c r="B101" s="101" t="s">
        <v>96</v>
      </c>
      <c r="C101" s="3" t="s">
        <v>311</v>
      </c>
      <c r="D101" s="1" t="s">
        <v>3</v>
      </c>
      <c r="E101" s="1">
        <v>28</v>
      </c>
      <c r="F101" s="119"/>
      <c r="G101" s="68">
        <f t="shared" si="1"/>
        <v>0</v>
      </c>
    </row>
    <row r="102" spans="1:7" ht="96.6" x14ac:dyDescent="0.25">
      <c r="A102" s="35" t="s">
        <v>168</v>
      </c>
      <c r="B102" s="2" t="s">
        <v>97</v>
      </c>
      <c r="C102" s="3" t="s">
        <v>312</v>
      </c>
      <c r="D102" s="1" t="s">
        <v>4</v>
      </c>
      <c r="E102" s="1">
        <v>19.059999999999999</v>
      </c>
      <c r="F102" s="119"/>
      <c r="G102" s="68">
        <f t="shared" si="1"/>
        <v>0</v>
      </c>
    </row>
    <row r="103" spans="1:7" x14ac:dyDescent="0.25">
      <c r="A103" s="35" t="s">
        <v>168</v>
      </c>
      <c r="B103" s="101" t="s">
        <v>98</v>
      </c>
      <c r="C103" s="3" t="s">
        <v>314</v>
      </c>
      <c r="D103" s="1" t="s">
        <v>3</v>
      </c>
      <c r="E103" s="1">
        <v>2</v>
      </c>
      <c r="F103" s="119"/>
      <c r="G103" s="68">
        <f t="shared" si="1"/>
        <v>0</v>
      </c>
    </row>
    <row r="104" spans="1:7" x14ac:dyDescent="0.25">
      <c r="A104" s="35" t="s">
        <v>168</v>
      </c>
      <c r="B104" s="2" t="s">
        <v>99</v>
      </c>
      <c r="C104" s="3" t="s">
        <v>290</v>
      </c>
      <c r="D104" s="1" t="s">
        <v>9</v>
      </c>
      <c r="E104" s="1">
        <v>47</v>
      </c>
      <c r="F104" s="119"/>
      <c r="G104" s="68">
        <f t="shared" si="1"/>
        <v>0</v>
      </c>
    </row>
    <row r="105" spans="1:7" x14ac:dyDescent="0.25">
      <c r="A105" s="35" t="s">
        <v>168</v>
      </c>
      <c r="B105" s="101" t="s">
        <v>107</v>
      </c>
      <c r="C105" s="3" t="s">
        <v>291</v>
      </c>
      <c r="D105" s="1" t="s">
        <v>9</v>
      </c>
      <c r="E105" s="1">
        <v>36</v>
      </c>
      <c r="F105" s="119"/>
      <c r="G105" s="68">
        <f t="shared" si="1"/>
        <v>0</v>
      </c>
    </row>
    <row r="106" spans="1:7" x14ac:dyDescent="0.25">
      <c r="A106" s="35" t="s">
        <v>168</v>
      </c>
      <c r="B106" s="2" t="s">
        <v>150</v>
      </c>
      <c r="C106" s="3" t="s">
        <v>133</v>
      </c>
      <c r="D106" s="1" t="s">
        <v>10</v>
      </c>
      <c r="E106" s="1">
        <v>1</v>
      </c>
      <c r="F106" s="119"/>
      <c r="G106" s="68">
        <f t="shared" si="1"/>
        <v>0</v>
      </c>
    </row>
    <row r="107" spans="1:7" x14ac:dyDescent="0.25">
      <c r="A107" s="35" t="s">
        <v>168</v>
      </c>
      <c r="B107" s="101" t="s">
        <v>151</v>
      </c>
      <c r="C107" s="3" t="s">
        <v>310</v>
      </c>
      <c r="D107" s="1" t="s">
        <v>9</v>
      </c>
      <c r="E107" s="1">
        <v>162</v>
      </c>
      <c r="F107" s="119"/>
      <c r="G107" s="68">
        <f t="shared" si="1"/>
        <v>0</v>
      </c>
    </row>
    <row r="108" spans="1:7" x14ac:dyDescent="0.25">
      <c r="A108" s="35" t="s">
        <v>168</v>
      </c>
      <c r="B108" s="2" t="s">
        <v>152</v>
      </c>
      <c r="C108" s="3" t="s">
        <v>293</v>
      </c>
      <c r="D108" s="1" t="s">
        <v>9</v>
      </c>
      <c r="E108" s="1">
        <v>12</v>
      </c>
      <c r="F108" s="119"/>
      <c r="G108" s="68">
        <f t="shared" si="1"/>
        <v>0</v>
      </c>
    </row>
    <row r="109" spans="1:7" x14ac:dyDescent="0.25">
      <c r="A109" s="35" t="s">
        <v>168</v>
      </c>
      <c r="B109" s="101" t="s">
        <v>153</v>
      </c>
      <c r="C109" s="3" t="s">
        <v>349</v>
      </c>
      <c r="D109" s="1" t="s">
        <v>4</v>
      </c>
      <c r="E109" s="1">
        <v>9</v>
      </c>
      <c r="F109" s="119"/>
      <c r="G109" s="68">
        <f t="shared" si="1"/>
        <v>0</v>
      </c>
    </row>
    <row r="110" spans="1:7" x14ac:dyDescent="0.25">
      <c r="A110" s="35" t="s">
        <v>168</v>
      </c>
      <c r="B110" s="2" t="s">
        <v>154</v>
      </c>
      <c r="C110" s="3" t="s">
        <v>136</v>
      </c>
      <c r="D110" s="1" t="s">
        <v>295</v>
      </c>
      <c r="E110" s="1">
        <v>9</v>
      </c>
      <c r="F110" s="119"/>
      <c r="G110" s="68">
        <f t="shared" si="1"/>
        <v>0</v>
      </c>
    </row>
    <row r="111" spans="1:7" x14ac:dyDescent="0.25">
      <c r="A111" s="35" t="s">
        <v>168</v>
      </c>
      <c r="B111" s="101" t="s">
        <v>155</v>
      </c>
      <c r="C111" s="3" t="s">
        <v>137</v>
      </c>
      <c r="D111" s="1" t="s">
        <v>4</v>
      </c>
      <c r="E111" s="1">
        <v>10.7</v>
      </c>
      <c r="F111" s="119"/>
      <c r="G111" s="68">
        <f t="shared" si="1"/>
        <v>0</v>
      </c>
    </row>
    <row r="112" spans="1:7" ht="14.4" thickBot="1" x14ac:dyDescent="0.3">
      <c r="A112" s="35" t="s">
        <v>168</v>
      </c>
      <c r="B112" s="2" t="s">
        <v>156</v>
      </c>
      <c r="C112" s="3" t="s">
        <v>138</v>
      </c>
      <c r="D112" s="1" t="s">
        <v>4</v>
      </c>
      <c r="E112" s="1">
        <v>69.400000000000006</v>
      </c>
      <c r="F112" s="119"/>
      <c r="G112" s="68">
        <f t="shared" si="1"/>
        <v>0</v>
      </c>
    </row>
    <row r="113" spans="1:9" ht="28.2" thickBot="1" x14ac:dyDescent="0.3">
      <c r="A113" s="36" t="s">
        <v>168</v>
      </c>
      <c r="B113" s="61" t="s">
        <v>157</v>
      </c>
      <c r="C113" s="60" t="s">
        <v>364</v>
      </c>
      <c r="D113" s="56" t="s">
        <v>3</v>
      </c>
      <c r="E113" s="56">
        <v>2</v>
      </c>
      <c r="F113" s="120"/>
      <c r="G113" s="69">
        <f t="shared" si="1"/>
        <v>0</v>
      </c>
      <c r="H113" s="33" t="s">
        <v>368</v>
      </c>
      <c r="I113" s="30">
        <f>ROUND(SUM(G97:G113),2)</f>
        <v>0</v>
      </c>
    </row>
    <row r="114" spans="1:9" ht="27.6" x14ac:dyDescent="0.25">
      <c r="A114" s="62" t="s">
        <v>169</v>
      </c>
      <c r="B114" s="97" t="s">
        <v>51</v>
      </c>
      <c r="C114" s="3" t="s">
        <v>296</v>
      </c>
      <c r="D114" s="1" t="s">
        <v>3</v>
      </c>
      <c r="E114" s="1">
        <v>18</v>
      </c>
      <c r="F114" s="119"/>
      <c r="G114" s="70">
        <f t="shared" si="1"/>
        <v>0</v>
      </c>
    </row>
    <row r="115" spans="1:9" ht="27.6" x14ac:dyDescent="0.25">
      <c r="A115" s="35" t="s">
        <v>169</v>
      </c>
      <c r="B115" s="2" t="s">
        <v>52</v>
      </c>
      <c r="C115" s="3" t="s">
        <v>146</v>
      </c>
      <c r="D115" s="1" t="s">
        <v>3</v>
      </c>
      <c r="E115" s="1">
        <v>48</v>
      </c>
      <c r="F115" s="119"/>
      <c r="G115" s="68">
        <f t="shared" si="1"/>
        <v>0</v>
      </c>
    </row>
    <row r="116" spans="1:9" ht="27.6" x14ac:dyDescent="0.25">
      <c r="A116" s="35" t="s">
        <v>169</v>
      </c>
      <c r="B116" s="2" t="s">
        <v>60</v>
      </c>
      <c r="C116" s="3" t="s">
        <v>315</v>
      </c>
      <c r="D116" s="1" t="s">
        <v>4</v>
      </c>
      <c r="E116" s="1">
        <v>2170</v>
      </c>
      <c r="F116" s="119"/>
      <c r="G116" s="68">
        <f t="shared" si="1"/>
        <v>0</v>
      </c>
    </row>
    <row r="117" spans="1:9" ht="27.6" x14ac:dyDescent="0.25">
      <c r="A117" s="35" t="s">
        <v>169</v>
      </c>
      <c r="B117" s="2" t="s">
        <v>65</v>
      </c>
      <c r="C117" s="3" t="s">
        <v>12</v>
      </c>
      <c r="D117" s="1" t="s">
        <v>3</v>
      </c>
      <c r="E117" s="1">
        <v>5</v>
      </c>
      <c r="F117" s="119"/>
      <c r="G117" s="68">
        <f t="shared" si="1"/>
        <v>0</v>
      </c>
    </row>
    <row r="118" spans="1:9" ht="27.6" x14ac:dyDescent="0.25">
      <c r="A118" s="35" t="s">
        <v>169</v>
      </c>
      <c r="B118" s="2" t="s">
        <v>67</v>
      </c>
      <c r="C118" s="3" t="s">
        <v>61</v>
      </c>
      <c r="D118" s="1" t="s">
        <v>3</v>
      </c>
      <c r="E118" s="1">
        <v>5</v>
      </c>
      <c r="F118" s="119"/>
      <c r="G118" s="68">
        <f t="shared" si="1"/>
        <v>0</v>
      </c>
    </row>
    <row r="119" spans="1:9" ht="27.6" x14ac:dyDescent="0.25">
      <c r="A119" s="35" t="s">
        <v>169</v>
      </c>
      <c r="B119" s="2" t="s">
        <v>170</v>
      </c>
      <c r="C119" s="3" t="s">
        <v>148</v>
      </c>
      <c r="D119" s="1" t="s">
        <v>3</v>
      </c>
      <c r="E119" s="1">
        <v>38</v>
      </c>
      <c r="F119" s="119"/>
      <c r="G119" s="68">
        <f t="shared" si="1"/>
        <v>0</v>
      </c>
    </row>
    <row r="120" spans="1:9" ht="27.6" x14ac:dyDescent="0.25">
      <c r="A120" s="35" t="s">
        <v>169</v>
      </c>
      <c r="B120" s="2" t="s">
        <v>171</v>
      </c>
      <c r="C120" s="3" t="s">
        <v>325</v>
      </c>
      <c r="D120" s="1" t="s">
        <v>4</v>
      </c>
      <c r="E120" s="1">
        <v>138</v>
      </c>
      <c r="F120" s="119"/>
      <c r="G120" s="68">
        <f t="shared" si="1"/>
        <v>0</v>
      </c>
    </row>
    <row r="121" spans="1:9" ht="27.6" x14ac:dyDescent="0.25">
      <c r="A121" s="35" t="s">
        <v>169</v>
      </c>
      <c r="B121" s="2" t="s">
        <v>172</v>
      </c>
      <c r="C121" s="3" t="s">
        <v>324</v>
      </c>
      <c r="D121" s="1" t="s">
        <v>4</v>
      </c>
      <c r="E121" s="1">
        <v>20</v>
      </c>
      <c r="F121" s="119"/>
      <c r="G121" s="68">
        <f t="shared" si="1"/>
        <v>0</v>
      </c>
    </row>
    <row r="122" spans="1:9" ht="27.6" x14ac:dyDescent="0.25">
      <c r="A122" s="35" t="s">
        <v>169</v>
      </c>
      <c r="B122" s="2" t="s">
        <v>173</v>
      </c>
      <c r="C122" s="3" t="s">
        <v>323</v>
      </c>
      <c r="D122" s="1" t="s">
        <v>4</v>
      </c>
      <c r="E122" s="1">
        <v>640</v>
      </c>
      <c r="F122" s="119"/>
      <c r="G122" s="68">
        <f t="shared" si="1"/>
        <v>0</v>
      </c>
    </row>
    <row r="123" spans="1:9" ht="27.6" x14ac:dyDescent="0.25">
      <c r="A123" s="35" t="s">
        <v>169</v>
      </c>
      <c r="B123" s="2" t="s">
        <v>174</v>
      </c>
      <c r="C123" s="3" t="s">
        <v>322</v>
      </c>
      <c r="D123" s="1" t="s">
        <v>4</v>
      </c>
      <c r="E123" s="1">
        <v>121</v>
      </c>
      <c r="F123" s="119"/>
      <c r="G123" s="68">
        <f t="shared" si="1"/>
        <v>0</v>
      </c>
    </row>
    <row r="124" spans="1:9" ht="27.6" x14ac:dyDescent="0.25">
      <c r="A124" s="35" t="s">
        <v>169</v>
      </c>
      <c r="B124" s="2" t="s">
        <v>175</v>
      </c>
      <c r="C124" s="3" t="s">
        <v>317</v>
      </c>
      <c r="D124" s="1" t="s">
        <v>4</v>
      </c>
      <c r="E124" s="1">
        <v>153</v>
      </c>
      <c r="F124" s="119"/>
      <c r="G124" s="68">
        <f t="shared" si="1"/>
        <v>0</v>
      </c>
    </row>
    <row r="125" spans="1:9" ht="27.6" x14ac:dyDescent="0.25">
      <c r="A125" s="35" t="s">
        <v>169</v>
      </c>
      <c r="B125" s="2" t="s">
        <v>176</v>
      </c>
      <c r="C125" s="3" t="s">
        <v>321</v>
      </c>
      <c r="D125" s="1" t="s">
        <v>9</v>
      </c>
      <c r="E125" s="1">
        <v>9</v>
      </c>
      <c r="F125" s="119"/>
      <c r="G125" s="68">
        <f t="shared" si="1"/>
        <v>0</v>
      </c>
    </row>
    <row r="126" spans="1:9" ht="27.6" x14ac:dyDescent="0.25">
      <c r="A126" s="35" t="s">
        <v>169</v>
      </c>
      <c r="B126" s="2" t="s">
        <v>177</v>
      </c>
      <c r="C126" s="3" t="s">
        <v>320</v>
      </c>
      <c r="D126" s="1" t="s">
        <v>9</v>
      </c>
      <c r="E126" s="1">
        <v>22</v>
      </c>
      <c r="F126" s="119"/>
      <c r="G126" s="68">
        <f t="shared" si="1"/>
        <v>0</v>
      </c>
    </row>
    <row r="127" spans="1:9" ht="27.6" x14ac:dyDescent="0.25">
      <c r="A127" s="35" t="s">
        <v>169</v>
      </c>
      <c r="B127" s="2" t="s">
        <v>178</v>
      </c>
      <c r="C127" s="3" t="s">
        <v>319</v>
      </c>
      <c r="D127" s="1" t="s">
        <v>9</v>
      </c>
      <c r="E127" s="1">
        <v>7</v>
      </c>
      <c r="F127" s="119"/>
      <c r="G127" s="68">
        <f t="shared" si="1"/>
        <v>0</v>
      </c>
    </row>
    <row r="128" spans="1:9" ht="28.2" thickBot="1" x14ac:dyDescent="0.3">
      <c r="A128" s="35" t="s">
        <v>169</v>
      </c>
      <c r="B128" s="2" t="s">
        <v>179</v>
      </c>
      <c r="C128" s="3" t="s">
        <v>318</v>
      </c>
      <c r="D128" s="1" t="s">
        <v>9</v>
      </c>
      <c r="E128" s="1">
        <v>5.4</v>
      </c>
      <c r="F128" s="119"/>
      <c r="G128" s="68">
        <f t="shared" si="1"/>
        <v>0</v>
      </c>
    </row>
    <row r="129" spans="1:9" ht="28.2" thickBot="1" x14ac:dyDescent="0.3">
      <c r="A129" s="36" t="s">
        <v>169</v>
      </c>
      <c r="B129" s="61" t="s">
        <v>180</v>
      </c>
      <c r="C129" s="60" t="s">
        <v>298</v>
      </c>
      <c r="D129" s="56" t="s">
        <v>4</v>
      </c>
      <c r="E129" s="56">
        <v>64</v>
      </c>
      <c r="F129" s="123"/>
      <c r="G129" s="68">
        <f t="shared" si="1"/>
        <v>0</v>
      </c>
      <c r="H129" s="33" t="s">
        <v>369</v>
      </c>
      <c r="I129" s="30">
        <f>ROUND(SUM(G114:G129),2)</f>
        <v>0</v>
      </c>
    </row>
    <row r="130" spans="1:9" ht="42" thickBot="1" x14ac:dyDescent="0.3">
      <c r="F130" s="64" t="s">
        <v>371</v>
      </c>
      <c r="G130" s="71">
        <f>SUM(G5:G129)</f>
        <v>-6139</v>
      </c>
    </row>
    <row r="134" spans="1:9" x14ac:dyDescent="0.25">
      <c r="B134" s="6"/>
    </row>
    <row r="135" spans="1:9" x14ac:dyDescent="0.25">
      <c r="B135" s="6"/>
    </row>
    <row r="136" spans="1:9" x14ac:dyDescent="0.25">
      <c r="B136" s="6"/>
    </row>
    <row r="137" spans="1:9" x14ac:dyDescent="0.25">
      <c r="B137" s="6"/>
    </row>
    <row r="138" spans="1:9" x14ac:dyDescent="0.25">
      <c r="B138" s="6"/>
    </row>
    <row r="139" spans="1:9" x14ac:dyDescent="0.25">
      <c r="B139" s="6"/>
    </row>
    <row r="140" spans="1:9" x14ac:dyDescent="0.25">
      <c r="B140" s="6"/>
    </row>
    <row r="141" spans="1:9" x14ac:dyDescent="0.25">
      <c r="B141" s="6"/>
    </row>
    <row r="142" spans="1:9" x14ac:dyDescent="0.25">
      <c r="B142" s="6"/>
    </row>
    <row r="143" spans="1:9" x14ac:dyDescent="0.25">
      <c r="B143" s="6"/>
    </row>
    <row r="144" spans="1:9" x14ac:dyDescent="0.25">
      <c r="B144" s="6"/>
    </row>
    <row r="145" spans="2:2" x14ac:dyDescent="0.25">
      <c r="B145" s="6"/>
    </row>
    <row r="146" spans="2:2" x14ac:dyDescent="0.25">
      <c r="B146" s="6"/>
    </row>
  </sheetData>
  <sheetProtection algorithmName="SHA-512" hashValue="okpMimGo8lXvHPtL+rVqBGWgTS1kNmBQ3nSlwDYTkMQNHXjK0foMN/ckhk4Ow0wuF6vEydUbaIcmYdx/CgHBYg==" saltValue="U7betRvK3nf3r3+I1l/yyg==" spinCount="100000" sheet="1" objects="1" scenarios="1"/>
  <mergeCells count="6">
    <mergeCell ref="H63:H91"/>
    <mergeCell ref="A1:G1"/>
    <mergeCell ref="A3:G3"/>
    <mergeCell ref="I34:L34"/>
    <mergeCell ref="I36:L36"/>
    <mergeCell ref="H43:H61"/>
  </mergeCells>
  <phoneticPr fontId="9" type="noConversion"/>
  <pageMargins left="0.39370078740157483" right="0.39370078740157483"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6CFBC-AF61-4F30-8A23-7B6181B40B89}">
  <sheetPr>
    <tabColor rgb="FF92D050"/>
  </sheetPr>
  <dimension ref="A1:I18"/>
  <sheetViews>
    <sheetView zoomScale="60" zoomScaleNormal="60" workbookViewId="0">
      <selection activeCell="C25" sqref="C25"/>
    </sheetView>
  </sheetViews>
  <sheetFormatPr defaultColWidth="9.109375" defaultRowHeight="13.8" x14ac:dyDescent="0.25"/>
  <cols>
    <col min="1" max="1" width="40.6640625" style="53" customWidth="1"/>
    <col min="2" max="2" width="10.6640625" style="53" customWidth="1"/>
    <col min="3" max="3" width="100.6640625" style="53" customWidth="1"/>
    <col min="4" max="5" width="15.6640625" style="53" customWidth="1"/>
    <col min="6" max="9" width="20.6640625" style="53" customWidth="1"/>
    <col min="10" max="16384" width="9.109375" style="53"/>
  </cols>
  <sheetData>
    <row r="1" spans="1:7" ht="39.9" customHeight="1" x14ac:dyDescent="0.25">
      <c r="A1" s="102" t="s">
        <v>356</v>
      </c>
      <c r="B1" s="102"/>
      <c r="C1" s="102"/>
      <c r="D1" s="102"/>
      <c r="E1" s="102"/>
      <c r="F1" s="102"/>
      <c r="G1" s="102"/>
    </row>
    <row r="2" spans="1:7" ht="14.4" thickBot="1" x14ac:dyDescent="0.3">
      <c r="A2" s="14"/>
      <c r="B2" s="14"/>
      <c r="C2" s="14"/>
      <c r="D2" s="14"/>
      <c r="E2" s="15"/>
      <c r="F2" s="14"/>
      <c r="G2" s="14"/>
    </row>
    <row r="3" spans="1:7" ht="29.25" customHeight="1" x14ac:dyDescent="0.25">
      <c r="A3" s="103" t="s">
        <v>227</v>
      </c>
      <c r="B3" s="103"/>
      <c r="C3" s="103"/>
      <c r="D3" s="103"/>
      <c r="E3" s="103"/>
      <c r="F3" s="103"/>
      <c r="G3" s="104"/>
    </row>
    <row r="4" spans="1:7" ht="60" customHeight="1" thickBot="1" x14ac:dyDescent="0.3">
      <c r="A4" s="16" t="s">
        <v>225</v>
      </c>
      <c r="B4" s="16" t="s">
        <v>7</v>
      </c>
      <c r="C4" s="16" t="s">
        <v>8</v>
      </c>
      <c r="D4" s="16" t="s">
        <v>0</v>
      </c>
      <c r="E4" s="17" t="s">
        <v>1</v>
      </c>
      <c r="F4" s="18" t="s">
        <v>383</v>
      </c>
      <c r="G4" s="19" t="s">
        <v>226</v>
      </c>
    </row>
    <row r="5" spans="1:7" ht="41.4" x14ac:dyDescent="0.25">
      <c r="A5" s="34" t="s">
        <v>237</v>
      </c>
      <c r="B5" s="46" t="s">
        <v>6</v>
      </c>
      <c r="C5" s="49" t="s">
        <v>187</v>
      </c>
      <c r="D5" s="46" t="s">
        <v>4</v>
      </c>
      <c r="E5" s="39">
        <v>50</v>
      </c>
      <c r="F5" s="126"/>
      <c r="G5" s="84">
        <f t="shared" ref="G5:G17" si="0">ROUND((E5*F5),2)</f>
        <v>0</v>
      </c>
    </row>
    <row r="6" spans="1:7" ht="41.4" x14ac:dyDescent="0.25">
      <c r="A6" s="35" t="s">
        <v>237</v>
      </c>
      <c r="B6" s="47" t="s">
        <v>15</v>
      </c>
      <c r="C6" s="50" t="s">
        <v>188</v>
      </c>
      <c r="D6" s="47" t="s">
        <v>4</v>
      </c>
      <c r="E6" s="13">
        <v>20</v>
      </c>
      <c r="F6" s="127"/>
      <c r="G6" s="84">
        <f t="shared" si="0"/>
        <v>0</v>
      </c>
    </row>
    <row r="7" spans="1:7" ht="41.4" x14ac:dyDescent="0.25">
      <c r="A7" s="35" t="s">
        <v>237</v>
      </c>
      <c r="B7" s="47" t="s">
        <v>22</v>
      </c>
      <c r="C7" s="50" t="s">
        <v>189</v>
      </c>
      <c r="D7" s="47" t="s">
        <v>4</v>
      </c>
      <c r="E7" s="13">
        <v>26</v>
      </c>
      <c r="F7" s="127"/>
      <c r="G7" s="84">
        <f t="shared" si="0"/>
        <v>0</v>
      </c>
    </row>
    <row r="8" spans="1:7" ht="41.4" x14ac:dyDescent="0.25">
      <c r="A8" s="35" t="s">
        <v>237</v>
      </c>
      <c r="B8" s="47" t="s">
        <v>23</v>
      </c>
      <c r="C8" s="50" t="s">
        <v>190</v>
      </c>
      <c r="D8" s="47" t="s">
        <v>4</v>
      </c>
      <c r="E8" s="47">
        <v>34</v>
      </c>
      <c r="F8" s="127"/>
      <c r="G8" s="84">
        <f t="shared" si="0"/>
        <v>0</v>
      </c>
    </row>
    <row r="9" spans="1:7" ht="41.4" x14ac:dyDescent="0.25">
      <c r="A9" s="35" t="s">
        <v>237</v>
      </c>
      <c r="B9" s="47" t="s">
        <v>19</v>
      </c>
      <c r="C9" s="50" t="s">
        <v>191</v>
      </c>
      <c r="D9" s="47" t="s">
        <v>4</v>
      </c>
      <c r="E9" s="47">
        <v>179</v>
      </c>
      <c r="F9" s="127"/>
      <c r="G9" s="84">
        <f t="shared" si="0"/>
        <v>0</v>
      </c>
    </row>
    <row r="10" spans="1:7" x14ac:dyDescent="0.25">
      <c r="A10" s="35" t="s">
        <v>237</v>
      </c>
      <c r="B10" s="47" t="s">
        <v>18</v>
      </c>
      <c r="C10" s="51" t="s">
        <v>192</v>
      </c>
      <c r="D10" s="47" t="s">
        <v>181</v>
      </c>
      <c r="E10" s="47">
        <v>12</v>
      </c>
      <c r="F10" s="127"/>
      <c r="G10" s="84">
        <f t="shared" si="0"/>
        <v>0</v>
      </c>
    </row>
    <row r="11" spans="1:7" x14ac:dyDescent="0.25">
      <c r="A11" s="35" t="s">
        <v>237</v>
      </c>
      <c r="B11" s="47" t="s">
        <v>13</v>
      </c>
      <c r="C11" s="51" t="s">
        <v>193</v>
      </c>
      <c r="D11" s="47" t="s">
        <v>3</v>
      </c>
      <c r="E11" s="47">
        <v>12</v>
      </c>
      <c r="F11" s="127"/>
      <c r="G11" s="84">
        <f t="shared" si="0"/>
        <v>0</v>
      </c>
    </row>
    <row r="12" spans="1:7" x14ac:dyDescent="0.25">
      <c r="A12" s="35" t="s">
        <v>237</v>
      </c>
      <c r="B12" s="47" t="s">
        <v>74</v>
      </c>
      <c r="C12" s="51" t="s">
        <v>194</v>
      </c>
      <c r="D12" s="47" t="s">
        <v>3</v>
      </c>
      <c r="E12" s="47">
        <v>12</v>
      </c>
      <c r="F12" s="127"/>
      <c r="G12" s="84">
        <f t="shared" si="0"/>
        <v>0</v>
      </c>
    </row>
    <row r="13" spans="1:7" x14ac:dyDescent="0.25">
      <c r="A13" s="35" t="s">
        <v>237</v>
      </c>
      <c r="B13" s="47" t="s">
        <v>75</v>
      </c>
      <c r="C13" s="51" t="s">
        <v>195</v>
      </c>
      <c r="D13" s="47" t="s">
        <v>181</v>
      </c>
      <c r="E13" s="47">
        <v>4</v>
      </c>
      <c r="F13" s="127"/>
      <c r="G13" s="84">
        <f t="shared" si="0"/>
        <v>0</v>
      </c>
    </row>
    <row r="14" spans="1:7" x14ac:dyDescent="0.25">
      <c r="A14" s="35" t="s">
        <v>237</v>
      </c>
      <c r="B14" s="47" t="s">
        <v>76</v>
      </c>
      <c r="C14" s="51" t="s">
        <v>196</v>
      </c>
      <c r="D14" s="47" t="s">
        <v>3</v>
      </c>
      <c r="E14" s="47">
        <v>4</v>
      </c>
      <c r="F14" s="127"/>
      <c r="G14" s="84">
        <f t="shared" si="0"/>
        <v>0</v>
      </c>
    </row>
    <row r="15" spans="1:7" x14ac:dyDescent="0.25">
      <c r="A15" s="35" t="s">
        <v>237</v>
      </c>
      <c r="B15" s="47" t="s">
        <v>16</v>
      </c>
      <c r="C15" s="51" t="s">
        <v>197</v>
      </c>
      <c r="D15" s="47" t="s">
        <v>3</v>
      </c>
      <c r="E15" s="47">
        <v>4</v>
      </c>
      <c r="F15" s="127"/>
      <c r="G15" s="84">
        <f t="shared" si="0"/>
        <v>0</v>
      </c>
    </row>
    <row r="16" spans="1:7" ht="14.4" thickBot="1" x14ac:dyDescent="0.3">
      <c r="A16" s="35" t="s">
        <v>237</v>
      </c>
      <c r="B16" s="47" t="s">
        <v>14</v>
      </c>
      <c r="C16" s="51" t="s">
        <v>198</v>
      </c>
      <c r="D16" s="47" t="s">
        <v>248</v>
      </c>
      <c r="E16" s="47">
        <v>110</v>
      </c>
      <c r="F16" s="127"/>
      <c r="G16" s="84">
        <f t="shared" si="0"/>
        <v>0</v>
      </c>
    </row>
    <row r="17" spans="1:9" ht="27.75" customHeight="1" thickBot="1" x14ac:dyDescent="0.3">
      <c r="A17" s="36" t="s">
        <v>237</v>
      </c>
      <c r="B17" s="48" t="s">
        <v>77</v>
      </c>
      <c r="C17" s="52" t="s">
        <v>253</v>
      </c>
      <c r="D17" s="48" t="s">
        <v>3</v>
      </c>
      <c r="E17" s="48">
        <v>3</v>
      </c>
      <c r="F17" s="128"/>
      <c r="G17" s="85">
        <f t="shared" si="0"/>
        <v>0</v>
      </c>
      <c r="H17" s="33" t="s">
        <v>242</v>
      </c>
      <c r="I17" s="30">
        <f>ROUND(SUM(G5:G17),2)</f>
        <v>0</v>
      </c>
    </row>
    <row r="18" spans="1:9" ht="42" thickBot="1" x14ac:dyDescent="0.3">
      <c r="F18" s="31" t="s">
        <v>245</v>
      </c>
      <c r="G18" s="32">
        <f>SUM(G5:G17)</f>
        <v>0</v>
      </c>
    </row>
  </sheetData>
  <sheetProtection algorithmName="SHA-512" hashValue="cvFwAk+D4Ekv3rqBGHWqWDCdDpWdif3x+cLaCEc3QqcfhjscHQzyB68x3YlFP73KWmus52eaKa3WSfqtP449Rg==" saltValue="9cj8XV6eT6FDkUGpy8LBqA==" spinCount="100000" sheet="1" objects="1" scenarios="1"/>
  <mergeCells count="2">
    <mergeCell ref="A1:G1"/>
    <mergeCell ref="A3:G3"/>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653BE-855F-4838-A95E-9A3DAEDD6BE4}">
  <sheetPr>
    <tabColor rgb="FF92D050"/>
  </sheetPr>
  <dimension ref="A1:I34"/>
  <sheetViews>
    <sheetView tabSelected="1" zoomScale="60" zoomScaleNormal="60" workbookViewId="0">
      <selection activeCell="P11" sqref="P11"/>
    </sheetView>
  </sheetViews>
  <sheetFormatPr defaultRowHeight="14.4" x14ac:dyDescent="0.3"/>
  <cols>
    <col min="1" max="1" width="40.6640625" customWidth="1"/>
    <col min="2" max="2" width="10.6640625" customWidth="1"/>
    <col min="3" max="3" width="100.6640625" customWidth="1"/>
    <col min="4" max="5" width="15.6640625" customWidth="1"/>
    <col min="6" max="6" width="20.6640625" customWidth="1"/>
    <col min="7" max="7" width="20.6640625" style="87" customWidth="1"/>
    <col min="8" max="9" width="20.6640625" customWidth="1"/>
  </cols>
  <sheetData>
    <row r="1" spans="1:9" ht="39.9" customHeight="1" x14ac:dyDescent="0.3">
      <c r="A1" s="102" t="s">
        <v>356</v>
      </c>
      <c r="B1" s="102"/>
      <c r="C1" s="102"/>
      <c r="D1" s="102"/>
      <c r="E1" s="102"/>
      <c r="F1" s="102"/>
      <c r="G1" s="102"/>
    </row>
    <row r="2" spans="1:9" ht="15" thickBot="1" x14ac:dyDescent="0.35">
      <c r="A2" s="14"/>
      <c r="B2" s="14"/>
      <c r="C2" s="14"/>
      <c r="D2" s="14"/>
      <c r="E2" s="44"/>
      <c r="F2" s="14"/>
      <c r="G2" s="65"/>
    </row>
    <row r="3" spans="1:9" ht="30" customHeight="1" x14ac:dyDescent="0.3">
      <c r="A3" s="111" t="s">
        <v>229</v>
      </c>
      <c r="B3" s="103"/>
      <c r="C3" s="103"/>
      <c r="D3" s="103"/>
      <c r="E3" s="103"/>
      <c r="F3" s="103"/>
      <c r="G3" s="104"/>
      <c r="H3" s="53"/>
      <c r="I3" s="53"/>
    </row>
    <row r="4" spans="1:9" ht="55.5" customHeight="1" thickBot="1" x14ac:dyDescent="0.35">
      <c r="A4" s="38" t="s">
        <v>225</v>
      </c>
      <c r="B4" s="16" t="s">
        <v>7</v>
      </c>
      <c r="C4" s="16" t="s">
        <v>8</v>
      </c>
      <c r="D4" s="16" t="s">
        <v>0</v>
      </c>
      <c r="E4" s="45" t="s">
        <v>1</v>
      </c>
      <c r="F4" s="18" t="s">
        <v>383</v>
      </c>
      <c r="G4" s="74" t="s">
        <v>226</v>
      </c>
      <c r="H4" s="53"/>
      <c r="I4" s="53"/>
    </row>
    <row r="5" spans="1:9" ht="78" customHeight="1" x14ac:dyDescent="0.3">
      <c r="A5" s="34" t="s">
        <v>243</v>
      </c>
      <c r="B5" s="39" t="s">
        <v>6</v>
      </c>
      <c r="C5" s="41" t="s">
        <v>249</v>
      </c>
      <c r="D5" s="39" t="s">
        <v>181</v>
      </c>
      <c r="E5" s="39">
        <v>4</v>
      </c>
      <c r="F5" s="126"/>
      <c r="G5" s="84">
        <f t="shared" ref="G5:G33" si="0">ROUND((E5*F5),2)</f>
        <v>0</v>
      </c>
      <c r="H5" s="53"/>
      <c r="I5" s="53"/>
    </row>
    <row r="6" spans="1:9" ht="27.6" x14ac:dyDescent="0.3">
      <c r="A6" s="35" t="s">
        <v>243</v>
      </c>
      <c r="B6" s="13" t="s">
        <v>15</v>
      </c>
      <c r="C6" s="42" t="s">
        <v>199</v>
      </c>
      <c r="D6" s="13" t="s">
        <v>181</v>
      </c>
      <c r="E6" s="13">
        <v>4</v>
      </c>
      <c r="F6" s="127"/>
      <c r="G6" s="84">
        <f t="shared" si="0"/>
        <v>0</v>
      </c>
      <c r="H6" s="53"/>
      <c r="I6" s="53"/>
    </row>
    <row r="7" spans="1:9" ht="27.6" x14ac:dyDescent="0.3">
      <c r="A7" s="35" t="s">
        <v>243</v>
      </c>
      <c r="B7" s="13" t="s">
        <v>22</v>
      </c>
      <c r="C7" s="42" t="s">
        <v>200</v>
      </c>
      <c r="D7" s="13" t="s">
        <v>3</v>
      </c>
      <c r="E7" s="13">
        <v>4</v>
      </c>
      <c r="F7" s="127"/>
      <c r="G7" s="84">
        <f t="shared" si="0"/>
        <v>0</v>
      </c>
      <c r="H7" s="53"/>
      <c r="I7" s="53"/>
    </row>
    <row r="8" spans="1:9" ht="27.6" x14ac:dyDescent="0.3">
      <c r="A8" s="35" t="s">
        <v>243</v>
      </c>
      <c r="B8" s="13" t="s">
        <v>23</v>
      </c>
      <c r="C8" s="42" t="s">
        <v>201</v>
      </c>
      <c r="D8" s="13" t="s">
        <v>3</v>
      </c>
      <c r="E8" s="13">
        <v>3</v>
      </c>
      <c r="F8" s="127"/>
      <c r="G8" s="84">
        <f t="shared" si="0"/>
        <v>0</v>
      </c>
      <c r="H8" s="53"/>
      <c r="I8" s="53"/>
    </row>
    <row r="9" spans="1:9" ht="27.6" x14ac:dyDescent="0.3">
      <c r="A9" s="35" t="s">
        <v>243</v>
      </c>
      <c r="B9" s="13" t="s">
        <v>19</v>
      </c>
      <c r="C9" s="42" t="s">
        <v>202</v>
      </c>
      <c r="D9" s="13" t="s">
        <v>3</v>
      </c>
      <c r="E9" s="13">
        <v>1</v>
      </c>
      <c r="F9" s="127"/>
      <c r="G9" s="84">
        <f t="shared" si="0"/>
        <v>0</v>
      </c>
      <c r="H9" s="53"/>
      <c r="I9" s="53"/>
    </row>
    <row r="10" spans="1:9" ht="27.6" x14ac:dyDescent="0.3">
      <c r="A10" s="35" t="s">
        <v>243</v>
      </c>
      <c r="B10" s="13" t="s">
        <v>18</v>
      </c>
      <c r="C10" s="42" t="s">
        <v>223</v>
      </c>
      <c r="D10" s="13" t="s">
        <v>4</v>
      </c>
      <c r="E10" s="13">
        <v>80</v>
      </c>
      <c r="F10" s="127"/>
      <c r="G10" s="84">
        <f t="shared" si="0"/>
        <v>0</v>
      </c>
      <c r="H10" s="53"/>
      <c r="I10" s="53"/>
    </row>
    <row r="11" spans="1:9" ht="27.6" x14ac:dyDescent="0.3">
      <c r="A11" s="35" t="s">
        <v>243</v>
      </c>
      <c r="B11" s="13" t="s">
        <v>13</v>
      </c>
      <c r="C11" s="42" t="s">
        <v>203</v>
      </c>
      <c r="D11" s="13" t="s">
        <v>3</v>
      </c>
      <c r="E11" s="13">
        <v>8</v>
      </c>
      <c r="F11" s="127"/>
      <c r="G11" s="84">
        <f t="shared" si="0"/>
        <v>0</v>
      </c>
      <c r="H11" s="53"/>
      <c r="I11" s="53"/>
    </row>
    <row r="12" spans="1:9" ht="27.6" x14ac:dyDescent="0.3">
      <c r="A12" s="35" t="s">
        <v>243</v>
      </c>
      <c r="B12" s="13" t="s">
        <v>74</v>
      </c>
      <c r="C12" s="42" t="s">
        <v>224</v>
      </c>
      <c r="D12" s="13" t="s">
        <v>4</v>
      </c>
      <c r="E12" s="13">
        <v>32</v>
      </c>
      <c r="F12" s="127"/>
      <c r="G12" s="84">
        <f t="shared" si="0"/>
        <v>0</v>
      </c>
      <c r="H12" s="53"/>
      <c r="I12" s="53"/>
    </row>
    <row r="13" spans="1:9" ht="27.6" x14ac:dyDescent="0.3">
      <c r="A13" s="35" t="s">
        <v>243</v>
      </c>
      <c r="B13" s="13" t="s">
        <v>75</v>
      </c>
      <c r="C13" s="42" t="s">
        <v>204</v>
      </c>
      <c r="D13" s="13" t="s">
        <v>4</v>
      </c>
      <c r="E13" s="13">
        <v>53</v>
      </c>
      <c r="F13" s="127"/>
      <c r="G13" s="84">
        <f t="shared" si="0"/>
        <v>0</v>
      </c>
      <c r="H13" s="53"/>
      <c r="I13" s="53"/>
    </row>
    <row r="14" spans="1:9" ht="27.6" x14ac:dyDescent="0.3">
      <c r="A14" s="35" t="s">
        <v>243</v>
      </c>
      <c r="B14" s="13" t="s">
        <v>76</v>
      </c>
      <c r="C14" s="42" t="s">
        <v>205</v>
      </c>
      <c r="D14" s="13" t="s">
        <v>4</v>
      </c>
      <c r="E14" s="13">
        <v>22</v>
      </c>
      <c r="F14" s="127"/>
      <c r="G14" s="84">
        <f t="shared" si="0"/>
        <v>0</v>
      </c>
      <c r="H14" s="53"/>
      <c r="I14" s="53"/>
    </row>
    <row r="15" spans="1:9" ht="27.6" x14ac:dyDescent="0.3">
      <c r="A15" s="35" t="s">
        <v>243</v>
      </c>
      <c r="B15" s="13" t="s">
        <v>16</v>
      </c>
      <c r="C15" s="42" t="s">
        <v>206</v>
      </c>
      <c r="D15" s="13" t="s">
        <v>4</v>
      </c>
      <c r="E15" s="13">
        <v>53</v>
      </c>
      <c r="F15" s="127"/>
      <c r="G15" s="84">
        <f t="shared" si="0"/>
        <v>0</v>
      </c>
      <c r="H15" s="53"/>
      <c r="I15" s="53"/>
    </row>
    <row r="16" spans="1:9" ht="96.6" x14ac:dyDescent="0.3">
      <c r="A16" s="35" t="s">
        <v>243</v>
      </c>
      <c r="B16" s="13" t="s">
        <v>14</v>
      </c>
      <c r="C16" s="42" t="s">
        <v>250</v>
      </c>
      <c r="D16" s="13" t="s">
        <v>181</v>
      </c>
      <c r="E16" s="13">
        <v>4</v>
      </c>
      <c r="F16" s="127"/>
      <c r="G16" s="84">
        <f t="shared" si="0"/>
        <v>0</v>
      </c>
      <c r="H16" s="53"/>
      <c r="I16" s="53"/>
    </row>
    <row r="17" spans="1:9" ht="28.2" thickBot="1" x14ac:dyDescent="0.35">
      <c r="A17" s="35" t="s">
        <v>243</v>
      </c>
      <c r="B17" s="13" t="s">
        <v>77</v>
      </c>
      <c r="C17" s="42" t="s">
        <v>207</v>
      </c>
      <c r="D17" s="13" t="s">
        <v>247</v>
      </c>
      <c r="E17" s="13">
        <v>8</v>
      </c>
      <c r="F17" s="127"/>
      <c r="G17" s="84">
        <f t="shared" si="0"/>
        <v>0</v>
      </c>
      <c r="H17" s="53"/>
      <c r="I17" s="53"/>
    </row>
    <row r="18" spans="1:9" ht="27.75" customHeight="1" thickBot="1" x14ac:dyDescent="0.35">
      <c r="A18" s="36" t="s">
        <v>243</v>
      </c>
      <c r="B18" s="13" t="s">
        <v>40</v>
      </c>
      <c r="C18" s="43" t="s">
        <v>228</v>
      </c>
      <c r="D18" s="40" t="s">
        <v>3</v>
      </c>
      <c r="E18" s="40">
        <v>1</v>
      </c>
      <c r="F18" s="128"/>
      <c r="G18" s="85">
        <f t="shared" si="0"/>
        <v>0</v>
      </c>
      <c r="H18" s="33" t="s">
        <v>242</v>
      </c>
      <c r="I18" s="30">
        <f>ROUND(SUM(G5:G18),2)</f>
        <v>0</v>
      </c>
    </row>
    <row r="19" spans="1:9" x14ac:dyDescent="0.3">
      <c r="A19" s="34" t="s">
        <v>238</v>
      </c>
      <c r="B19" s="39" t="s">
        <v>25</v>
      </c>
      <c r="C19" s="41" t="s">
        <v>208</v>
      </c>
      <c r="D19" s="39" t="s">
        <v>3</v>
      </c>
      <c r="E19" s="39">
        <v>1</v>
      </c>
      <c r="F19" s="126"/>
      <c r="G19" s="88">
        <f t="shared" si="0"/>
        <v>0</v>
      </c>
      <c r="H19" s="53"/>
      <c r="I19" s="53"/>
    </row>
    <row r="20" spans="1:9" x14ac:dyDescent="0.3">
      <c r="A20" s="35" t="s">
        <v>238</v>
      </c>
      <c r="B20" s="13" t="s">
        <v>26</v>
      </c>
      <c r="C20" s="42" t="s">
        <v>209</v>
      </c>
      <c r="D20" s="13" t="s">
        <v>3</v>
      </c>
      <c r="E20" s="13">
        <v>4</v>
      </c>
      <c r="F20" s="127"/>
      <c r="G20" s="84">
        <f t="shared" si="0"/>
        <v>0</v>
      </c>
      <c r="H20" s="53"/>
      <c r="I20" s="53"/>
    </row>
    <row r="21" spans="1:9" x14ac:dyDescent="0.3">
      <c r="A21" s="35" t="s">
        <v>238</v>
      </c>
      <c r="B21" s="13" t="s">
        <v>27</v>
      </c>
      <c r="C21" s="42" t="s">
        <v>210</v>
      </c>
      <c r="D21" s="13" t="s">
        <v>3</v>
      </c>
      <c r="E21" s="13">
        <v>4</v>
      </c>
      <c r="F21" s="127"/>
      <c r="G21" s="84">
        <f t="shared" si="0"/>
        <v>0</v>
      </c>
      <c r="H21" s="53"/>
      <c r="I21" s="53"/>
    </row>
    <row r="22" spans="1:9" x14ac:dyDescent="0.3">
      <c r="A22" s="35" t="s">
        <v>238</v>
      </c>
      <c r="B22" s="13" t="s">
        <v>28</v>
      </c>
      <c r="C22" s="42" t="s">
        <v>211</v>
      </c>
      <c r="D22" s="13" t="s">
        <v>4</v>
      </c>
      <c r="E22" s="13">
        <v>53</v>
      </c>
      <c r="F22" s="127"/>
      <c r="G22" s="84">
        <f t="shared" si="0"/>
        <v>0</v>
      </c>
      <c r="H22" s="53"/>
      <c r="I22" s="53"/>
    </row>
    <row r="23" spans="1:9" x14ac:dyDescent="0.3">
      <c r="A23" s="35" t="s">
        <v>238</v>
      </c>
      <c r="B23" s="13" t="s">
        <v>29</v>
      </c>
      <c r="C23" s="42" t="s">
        <v>212</v>
      </c>
      <c r="D23" s="13" t="s">
        <v>4</v>
      </c>
      <c r="E23" s="13">
        <v>22</v>
      </c>
      <c r="F23" s="127"/>
      <c r="G23" s="84">
        <f t="shared" si="0"/>
        <v>0</v>
      </c>
      <c r="H23" s="53"/>
      <c r="I23" s="53"/>
    </row>
    <row r="24" spans="1:9" x14ac:dyDescent="0.3">
      <c r="A24" s="35" t="s">
        <v>238</v>
      </c>
      <c r="B24" s="13" t="s">
        <v>30</v>
      </c>
      <c r="C24" s="42" t="s">
        <v>213</v>
      </c>
      <c r="D24" s="13" t="s">
        <v>4</v>
      </c>
      <c r="E24" s="13">
        <v>53</v>
      </c>
      <c r="F24" s="127"/>
      <c r="G24" s="84">
        <f t="shared" si="0"/>
        <v>0</v>
      </c>
      <c r="H24" s="53"/>
      <c r="I24" s="53"/>
    </row>
    <row r="25" spans="1:9" x14ac:dyDescent="0.3">
      <c r="A25" s="35" t="s">
        <v>238</v>
      </c>
      <c r="B25" s="13" t="s">
        <v>59</v>
      </c>
      <c r="C25" s="42" t="s">
        <v>214</v>
      </c>
      <c r="D25" s="13" t="s">
        <v>4</v>
      </c>
      <c r="E25" s="13">
        <v>53</v>
      </c>
      <c r="F25" s="127"/>
      <c r="G25" s="84">
        <f t="shared" si="0"/>
        <v>0</v>
      </c>
      <c r="H25" s="53"/>
      <c r="I25" s="53"/>
    </row>
    <row r="26" spans="1:9" x14ac:dyDescent="0.3">
      <c r="A26" s="35" t="s">
        <v>238</v>
      </c>
      <c r="B26" s="13" t="s">
        <v>43</v>
      </c>
      <c r="C26" s="42" t="s">
        <v>215</v>
      </c>
      <c r="D26" s="13" t="s">
        <v>4</v>
      </c>
      <c r="E26" s="13">
        <v>32</v>
      </c>
      <c r="F26" s="127"/>
      <c r="G26" s="84">
        <f t="shared" si="0"/>
        <v>0</v>
      </c>
      <c r="H26" s="53"/>
      <c r="I26" s="53"/>
    </row>
    <row r="27" spans="1:9" x14ac:dyDescent="0.3">
      <c r="A27" s="35" t="s">
        <v>238</v>
      </c>
      <c r="B27" s="13" t="s">
        <v>66</v>
      </c>
      <c r="C27" s="42" t="s">
        <v>216</v>
      </c>
      <c r="D27" s="13" t="s">
        <v>248</v>
      </c>
      <c r="E27" s="13">
        <v>27</v>
      </c>
      <c r="F27" s="127"/>
      <c r="G27" s="84">
        <f t="shared" si="0"/>
        <v>0</v>
      </c>
      <c r="H27" s="53"/>
      <c r="I27" s="53"/>
    </row>
    <row r="28" spans="1:9" x14ac:dyDescent="0.3">
      <c r="A28" s="35" t="s">
        <v>238</v>
      </c>
      <c r="B28" s="13" t="s">
        <v>68</v>
      </c>
      <c r="C28" s="42" t="s">
        <v>217</v>
      </c>
      <c r="D28" s="13" t="s">
        <v>248</v>
      </c>
      <c r="E28" s="13">
        <v>27</v>
      </c>
      <c r="F28" s="127"/>
      <c r="G28" s="84">
        <f t="shared" si="0"/>
        <v>0</v>
      </c>
      <c r="H28" s="53"/>
      <c r="I28" s="53"/>
    </row>
    <row r="29" spans="1:9" x14ac:dyDescent="0.3">
      <c r="A29" s="35" t="s">
        <v>238</v>
      </c>
      <c r="B29" s="13" t="s">
        <v>116</v>
      </c>
      <c r="C29" s="42" t="s">
        <v>218</v>
      </c>
      <c r="D29" s="13" t="s">
        <v>2</v>
      </c>
      <c r="E29" s="13">
        <v>0.1</v>
      </c>
      <c r="F29" s="127"/>
      <c r="G29" s="84">
        <f t="shared" si="0"/>
        <v>0</v>
      </c>
      <c r="H29" s="53"/>
      <c r="I29" s="53"/>
    </row>
    <row r="30" spans="1:9" x14ac:dyDescent="0.3">
      <c r="A30" s="35" t="s">
        <v>238</v>
      </c>
      <c r="B30" s="13" t="s">
        <v>117</v>
      </c>
      <c r="C30" s="42" t="s">
        <v>219</v>
      </c>
      <c r="D30" s="13" t="s">
        <v>3</v>
      </c>
      <c r="E30" s="13">
        <v>1</v>
      </c>
      <c r="F30" s="127"/>
      <c r="G30" s="84">
        <f t="shared" si="0"/>
        <v>0</v>
      </c>
      <c r="H30" s="53"/>
      <c r="I30" s="53"/>
    </row>
    <row r="31" spans="1:9" x14ac:dyDescent="0.3">
      <c r="A31" s="35" t="s">
        <v>238</v>
      </c>
      <c r="B31" s="13" t="s">
        <v>118</v>
      </c>
      <c r="C31" s="42" t="s">
        <v>220</v>
      </c>
      <c r="D31" s="13" t="s">
        <v>248</v>
      </c>
      <c r="E31" s="13">
        <v>4</v>
      </c>
      <c r="F31" s="127"/>
      <c r="G31" s="84">
        <f t="shared" si="0"/>
        <v>0</v>
      </c>
      <c r="H31" s="53"/>
      <c r="I31" s="53"/>
    </row>
    <row r="32" spans="1:9" ht="15" thickBot="1" x14ac:dyDescent="0.35">
      <c r="A32" s="35" t="s">
        <v>238</v>
      </c>
      <c r="B32" s="13" t="s">
        <v>251</v>
      </c>
      <c r="C32" s="42" t="s">
        <v>221</v>
      </c>
      <c r="D32" s="13" t="s">
        <v>3</v>
      </c>
      <c r="E32" s="13">
        <v>1</v>
      </c>
      <c r="F32" s="127"/>
      <c r="G32" s="84">
        <f t="shared" si="0"/>
        <v>0</v>
      </c>
      <c r="H32" s="53"/>
      <c r="I32" s="53"/>
    </row>
    <row r="33" spans="1:9" ht="28.2" thickBot="1" x14ac:dyDescent="0.35">
      <c r="A33" s="36" t="s">
        <v>238</v>
      </c>
      <c r="B33" s="40" t="s">
        <v>252</v>
      </c>
      <c r="C33" s="43" t="s">
        <v>222</v>
      </c>
      <c r="D33" s="40" t="s">
        <v>3</v>
      </c>
      <c r="E33" s="40">
        <v>2</v>
      </c>
      <c r="F33" s="128"/>
      <c r="G33" s="85">
        <f t="shared" si="0"/>
        <v>0</v>
      </c>
      <c r="H33" s="33" t="s">
        <v>244</v>
      </c>
      <c r="I33" s="30">
        <f>ROUND(SUM(G19:G33),2)</f>
        <v>0</v>
      </c>
    </row>
    <row r="34" spans="1:9" ht="42" thickBot="1" x14ac:dyDescent="0.35">
      <c r="A34" s="53"/>
      <c r="B34" s="53"/>
      <c r="C34" s="53"/>
      <c r="D34" s="53"/>
      <c r="E34" s="53"/>
      <c r="F34" s="31" t="s">
        <v>246</v>
      </c>
      <c r="G34" s="32">
        <f>SUM(G5:G33)</f>
        <v>0</v>
      </c>
      <c r="H34" s="53"/>
      <c r="I34" s="53"/>
    </row>
  </sheetData>
  <sheetProtection algorithmName="SHA-512" hashValue="+9JchqhQpfPDrxw17V/oLtNcmqroJ3cy0ApV4hsBzypcaF7bjBbNGiOrLxQ6gDL+OJGlpx8adc+ZBmKj/GcysA==" saltValue="iwWjsddeMRl2ms9WuK7Bcg==" spinCount="100000" sheet="1" objects="1" scenarios="1"/>
  <mergeCells count="2">
    <mergeCell ref="A1:G1"/>
    <mergeCell ref="A3:G3"/>
  </mergeCells>
  <phoneticPr fontId="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A520-3C11-4DF7-93C5-5F293C12A13E}">
  <dimension ref="A1:C17"/>
  <sheetViews>
    <sheetView zoomScale="70" zoomScaleNormal="70" workbookViewId="0">
      <selection activeCell="B7" sqref="B7"/>
    </sheetView>
  </sheetViews>
  <sheetFormatPr defaultColWidth="9.109375" defaultRowHeight="13.8" x14ac:dyDescent="0.25"/>
  <cols>
    <col min="1" max="1" width="16.33203125" style="53" customWidth="1"/>
    <col min="2" max="2" width="80.6640625" style="53" customWidth="1"/>
    <col min="3" max="3" width="26.109375" style="53" customWidth="1"/>
    <col min="4" max="4" width="23.88671875" style="53" customWidth="1"/>
    <col min="5" max="16384" width="9.109375" style="53"/>
  </cols>
  <sheetData>
    <row r="1" spans="1:3" ht="39.9" customHeight="1" x14ac:dyDescent="0.25">
      <c r="A1" s="113" t="s">
        <v>356</v>
      </c>
      <c r="B1" s="113"/>
      <c r="C1" s="113"/>
    </row>
    <row r="2" spans="1:3" ht="20.100000000000001" customHeight="1" x14ac:dyDescent="0.25">
      <c r="A2" s="114" t="s">
        <v>230</v>
      </c>
      <c r="B2" s="114"/>
      <c r="C2" s="114"/>
    </row>
    <row r="3" spans="1:3" ht="26.4" x14ac:dyDescent="0.25">
      <c r="A3" s="20" t="s">
        <v>231</v>
      </c>
      <c r="B3" s="20" t="s">
        <v>232</v>
      </c>
      <c r="C3" s="20" t="s">
        <v>233</v>
      </c>
    </row>
    <row r="4" spans="1:3" ht="20.100000000000001" customHeight="1" x14ac:dyDescent="0.25">
      <c r="A4" s="21">
        <v>1</v>
      </c>
      <c r="B4" s="22" t="s">
        <v>379</v>
      </c>
      <c r="C4" s="23">
        <f>Žvyrkelis!G122</f>
        <v>0</v>
      </c>
    </row>
    <row r="5" spans="1:3" ht="20.100000000000001" customHeight="1" x14ac:dyDescent="0.25">
      <c r="A5" s="21">
        <v>2</v>
      </c>
      <c r="B5" s="22" t="s">
        <v>380</v>
      </c>
      <c r="C5" s="23">
        <f>'Asfaltas ir takas'!G130</f>
        <v>-6139</v>
      </c>
    </row>
    <row r="6" spans="1:3" ht="20.100000000000001" customHeight="1" x14ac:dyDescent="0.25">
      <c r="A6" s="21">
        <v>3</v>
      </c>
      <c r="B6" s="22" t="s">
        <v>239</v>
      </c>
      <c r="C6" s="23">
        <f>MD!G18</f>
        <v>0</v>
      </c>
    </row>
    <row r="7" spans="1:3" ht="20.100000000000001" customHeight="1" x14ac:dyDescent="0.25">
      <c r="A7" s="21">
        <v>4</v>
      </c>
      <c r="B7" s="22" t="s">
        <v>240</v>
      </c>
      <c r="C7" s="23">
        <f>EA!G34</f>
        <v>0</v>
      </c>
    </row>
    <row r="8" spans="1:3" ht="20.100000000000001" customHeight="1" x14ac:dyDescent="0.25">
      <c r="A8" s="21">
        <v>5</v>
      </c>
      <c r="B8" s="24" t="s">
        <v>241</v>
      </c>
      <c r="C8" s="23" t="s">
        <v>381</v>
      </c>
    </row>
    <row r="9" spans="1:3" ht="26.25" customHeight="1" x14ac:dyDescent="0.25">
      <c r="A9" s="20" t="s">
        <v>234</v>
      </c>
      <c r="B9" s="25" t="s">
        <v>235</v>
      </c>
      <c r="C9" s="26">
        <f>ROUND(SUM(C4:C8),2)</f>
        <v>-6139</v>
      </c>
    </row>
    <row r="10" spans="1:3" x14ac:dyDescent="0.25">
      <c r="A10" s="27"/>
      <c r="B10" s="27"/>
      <c r="C10" s="27"/>
    </row>
    <row r="11" spans="1:3" ht="132.75" customHeight="1" x14ac:dyDescent="0.25">
      <c r="A11" s="115" t="s">
        <v>388</v>
      </c>
      <c r="B11" s="115"/>
      <c r="C11" s="115"/>
    </row>
    <row r="12" spans="1:3" x14ac:dyDescent="0.25">
      <c r="A12" s="28"/>
      <c r="B12" s="28"/>
      <c r="C12" s="28"/>
    </row>
    <row r="13" spans="1:3" ht="14.4" x14ac:dyDescent="0.3">
      <c r="A13" s="27"/>
      <c r="B13" s="27"/>
      <c r="C13" s="29" t="s">
        <v>236</v>
      </c>
    </row>
    <row r="14" spans="1:3" x14ac:dyDescent="0.25">
      <c r="A14" s="27"/>
      <c r="B14" s="27"/>
      <c r="C14" s="27"/>
    </row>
    <row r="15" spans="1:3" ht="227.25" customHeight="1" x14ac:dyDescent="0.25">
      <c r="A15" s="112" t="s">
        <v>353</v>
      </c>
      <c r="B15" s="112"/>
      <c r="C15" s="112"/>
    </row>
    <row r="16" spans="1:3" ht="108" customHeight="1" x14ac:dyDescent="0.25">
      <c r="A16" s="116" t="s">
        <v>351</v>
      </c>
      <c r="B16" s="116"/>
      <c r="C16" s="116"/>
    </row>
    <row r="17" spans="1:3" ht="77.25" customHeight="1" x14ac:dyDescent="0.25">
      <c r="A17" s="112" t="s">
        <v>350</v>
      </c>
      <c r="B17" s="112"/>
      <c r="C17" s="112"/>
    </row>
  </sheetData>
  <sheetProtection algorithmName="SHA-512" hashValue="qKPYeXalQNMl1bDtokESr0qF+miSm/igkszQ7NanM82xBKISj9WCj8PxaP7fX0mmc2q8S96tLAEuUhPx1NNDOw==" saltValue="nypigpp07fraKsvAFRMubg==" spinCount="100000" sheet="1" objects="1" scenarios="1"/>
  <mergeCells count="6">
    <mergeCell ref="A17:C17"/>
    <mergeCell ref="A1:C1"/>
    <mergeCell ref="A2:C2"/>
    <mergeCell ref="A11:C11"/>
    <mergeCell ref="A15:C15"/>
    <mergeCell ref="A16:C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76df676ba4e505ae89097d2bcbdc83fa">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60bfdb37e4b454cc2cc687b70d3ba89e"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Projektai xmlns="fb31639d-e105-4f04-a68e-fe2bde81931d" xsi:nil="true"/>
    <TaxCatchAll xmlns="2945cdf4-c922-4f1d-a4b6-d6a562696c98" xsi:nil="true"/>
  </documentManagement>
</p:properties>
</file>

<file path=customXml/itemProps1.xml><?xml version="1.0" encoding="utf-8"?>
<ds:datastoreItem xmlns:ds="http://schemas.openxmlformats.org/officeDocument/2006/customXml" ds:itemID="{9EC1D1A5-1836-4F08-83A7-C357C5F07E66}">
  <ds:schemaRefs>
    <ds:schemaRef ds:uri="http://schemas.microsoft.com/sharepoint/v3/contenttype/forms"/>
  </ds:schemaRefs>
</ds:datastoreItem>
</file>

<file path=customXml/itemProps2.xml><?xml version="1.0" encoding="utf-8"?>
<ds:datastoreItem xmlns:ds="http://schemas.openxmlformats.org/officeDocument/2006/customXml" ds:itemID="{A37AC2A7-9720-4A2D-A86F-E18608873B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69B68C-D345-4CA9-AB78-513FBF10AE79}">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Žvyrkelis</vt:lpstr>
      <vt:lpstr>Asfaltas ir takas</vt:lpstr>
      <vt:lpstr>MD</vt:lpstr>
      <vt:lpstr>EA</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rimvydasj</dc:creator>
  <cp:lastModifiedBy>Irena Kudzinskienė</cp:lastModifiedBy>
  <cp:lastPrinted>2018-04-06T16:33:47Z</cp:lastPrinted>
  <dcterms:created xsi:type="dcterms:W3CDTF">2016-07-07T06:24:25Z</dcterms:created>
  <dcterms:modified xsi:type="dcterms:W3CDTF">2025-03-20T07:41:56Z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ies>
</file>