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VADVPT01\Kulig\2025\2. SUPAPRASTINTI konkursai\PAKARTOTINAS NR 3365 Intervencinės priemonės reikalingos kardiologinių ir angiologinių pacientų gydymui\CVP IS\"/>
    </mc:Choice>
  </mc:AlternateContent>
  <xr:revisionPtr revIDLastSave="0" documentId="13_ncr:1_{DB6B52CB-9ACF-4C25-9ACE-4180A0914B87}"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4" i="1" l="1"/>
  <c r="F74" i="1"/>
  <c r="F75" i="1" s="1"/>
  <c r="G73" i="1"/>
  <c r="F73" i="1"/>
  <c r="F55" i="1"/>
  <c r="G45" i="1"/>
  <c r="G44" i="1"/>
  <c r="F37" i="1"/>
  <c r="F44" i="1" s="1"/>
  <c r="F45" i="1" s="1"/>
  <c r="F46" i="1" s="1"/>
  <c r="G21" i="1"/>
</calcChain>
</file>

<file path=xl/sharedStrings.xml><?xml version="1.0" encoding="utf-8"?>
<sst xmlns="http://schemas.openxmlformats.org/spreadsheetml/2006/main" count="141" uniqueCount="120">
  <si>
    <t>PIRKIMO SĄLYGŲ PRIEDAS "PASIŪLYMO FORMA"</t>
  </si>
  <si>
    <t>PAKARTOTINAS INTERVENCINĖS PRIEMONĖS REIKALINGOS KARDIOLOGINIŲ IR ANGIOLOGINIŲ PACIENTŲ GYDYMUI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</si>
  <si>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</si>
  <si>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</si>
  <si>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</si>
  <si>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</si>
  <si>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</si>
  <si>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</si>
  <si>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</si>
  <si>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</si>
  <si>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</si>
  <si>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</si>
  <si>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</si>
  <si>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</si>
  <si>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</si>
  <si>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</si>
  <si>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</si>
  <si>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</si>
  <si>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</si>
  <si>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</si>
  <si>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</si>
  <si>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</si>
  <si>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</si>
  <si>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</si>
  <si>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</si>
  <si>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</si>
  <si>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</si>
  <si>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KONTRASTO-SKYSČIŲ DOZAVIMO SISTEMA</t>
  </si>
  <si>
    <t>Tiekėjo pasiūlymas:</t>
  </si>
  <si>
    <t>Nr.</t>
  </si>
  <si>
    <t>Pavadinimas</t>
  </si>
  <si>
    <t>Kiekis</t>
  </si>
  <si>
    <t>Mato vienetas</t>
  </si>
  <si>
    <t>Kaina be PVM, Eur</t>
  </si>
  <si>
    <t>Suma be PVM, Eur</t>
  </si>
  <si>
    <t>Prekės pavadinimas, gamintojas, modelis, prekės kodas (jei turi)</t>
  </si>
  <si>
    <t>Siūlomo parametro atitiktis, konkreti parametro reikšmė</t>
  </si>
  <si>
    <t>Atitikimą patvirtinantys dokumentai (puslapyje pabraukiant kiekvienos pozicijos kiekvieną atitikimą, nurodant pozicijos numerį pagal prašomas specifikacijas) Nurodyti katalogo Nr. ir psl.</t>
  </si>
  <si>
    <t>1.</t>
  </si>
  <si>
    <t>Kontrasto-skysčių dozavimo sistema</t>
  </si>
  <si>
    <t>1.1.</t>
  </si>
  <si>
    <t>vnt</t>
  </si>
  <si>
    <t>1.1.1.</t>
  </si>
  <si>
    <t>Sistema pagaminta iš minkšto plastiko, lengvai suspaudžiamo ranka,</t>
  </si>
  <si>
    <t>1.1.2.</t>
  </si>
  <si>
    <t>Sistemos talpa 20 ml,</t>
  </si>
  <si>
    <t>1.1.3.</t>
  </si>
  <si>
    <t>Sistema turi apsauginį mechanizmą užtikrinantį, kad neištekėtų kontrastas, susidedantį iš dviejų žiedų judančių priešingomis kryptimis,</t>
  </si>
  <si>
    <t>1.1.4.</t>
  </si>
  <si>
    <t>Sistema turi du oro vožtuvus ant kontrasto linijos proksimalioje dalyje ir kraniuką distalioje dalyje,</t>
  </si>
  <si>
    <t>1.1.5.</t>
  </si>
  <si>
    <t>Kad kontrasto perteklius nepatektų į distalinę liniją, sistemoje turi būti vožtuvas,</t>
  </si>
  <si>
    <t>1.1.6.</t>
  </si>
  <si>
    <t>Sistemos gale turi būti “luer lock” tipo jungtis, arba speciali adata tiekti tirpalui iš rezervuaro.</t>
  </si>
  <si>
    <t>Suma be PVM</t>
  </si>
  <si>
    <t>Taikomas PVM dydis (%)</t>
  </si>
  <si>
    <t>PVM suma</t>
  </si>
  <si>
    <t>Suma su PVM</t>
  </si>
  <si>
    <t>2. DALIS</t>
  </si>
  <si>
    <t>ŽNYPLĖS MIOKARDO BIOPSIJAI</t>
  </si>
  <si>
    <t>2.</t>
  </si>
  <si>
    <t>Žnyplės miokardo biopsijai</t>
  </si>
  <si>
    <t>2.1.</t>
  </si>
  <si>
    <t>2.1.1.</t>
  </si>
  <si>
    <t>paaštrintos rankiniu būdu;</t>
  </si>
  <si>
    <t>2.1.2.</t>
  </si>
  <si>
    <t>darbinis ilgis 50-110 cm ribose;</t>
  </si>
  <si>
    <t>2.1.3.</t>
  </si>
  <si>
    <t>du modeliai – 5,4 Fr; 6,9 Fr ir 8,7 Fr;</t>
  </si>
  <si>
    <t>2.1.4.</t>
  </si>
  <si>
    <t xml:space="preserve">5,4 Fr modelis skirtas ne mažesniam, nei 2,2 mm3 bioptato tūriui; </t>
  </si>
  <si>
    <t>2.1.5.</t>
  </si>
  <si>
    <t xml:space="preserve">naudojamas 6 Fr ar maženis introdiuseris ir ne didesnio, </t>
  </si>
  <si>
    <t>2.1.6.</t>
  </si>
  <si>
    <t>nei 0,071'' vidinio skersmens nukreipiantis kateteris;</t>
  </si>
  <si>
    <t>2.1.7.</t>
  </si>
  <si>
    <t xml:space="preserve">6,9 Fr modelis skirtas ne mažesniam, </t>
  </si>
  <si>
    <t>2.1.8.</t>
  </si>
  <si>
    <t>nei 6,5 mm3 bioptato tūriui; naudojamas 7 Fr</t>
  </si>
  <si>
    <t>2.1.9.</t>
  </si>
  <si>
    <t xml:space="preserve"> ar maženis introdiuseris ir ne didesnio,</t>
  </si>
  <si>
    <t>2.1.10.</t>
  </si>
  <si>
    <t xml:space="preserve"> nei 0,091'' vidinio skersmens nukreipiantis kateteris; galimi modeliai,</t>
  </si>
  <si>
    <t>2.1.11.</t>
  </si>
  <si>
    <t xml:space="preserve"> padengti guaina; </t>
  </si>
  <si>
    <t>2.1.12.</t>
  </si>
  <si>
    <t>taip pat galimas modelis, su jundančiu galu („mobile jaw“);</t>
  </si>
  <si>
    <t>2.1.13.</t>
  </si>
  <si>
    <t xml:space="preserve">8,7 Fr modelis skirtas ne mažesniam, </t>
  </si>
  <si>
    <t>2.1.14.</t>
  </si>
  <si>
    <t xml:space="preserve">nei 7,7 mm3 bioptato tūriui; </t>
  </si>
  <si>
    <t>2.1.15.</t>
  </si>
  <si>
    <t>naudojamas 9 Fr ar maženis introdiuseris ir</t>
  </si>
  <si>
    <t>2.1.16.</t>
  </si>
  <si>
    <t xml:space="preserve"> ne didesnio, nei 0,115'' vidinio skersmens nukreipiantis kateteris; </t>
  </si>
  <si>
    <t>2.1.17.</t>
  </si>
  <si>
    <t>padengtas guaina; su jundančiu galu („mobile jaw“).</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</si>
  <si>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</si>
  <si>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</si>
  <si>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</si>
  <si>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</si>
  <si>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</si>
  <si>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</si>
  <si>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</si>
  <si>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</si>
  <si>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</si>
  <si>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</si>
  <si>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</si>
  <si>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</si>
  <si>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</si>
  <si>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</si>
  <si>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</si>
  <si>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</si>
  <si>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</si>
  <si>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</si>
  <si>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</si>
  <si>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</si>
  <si>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</si>
  <si>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</si>
  <si>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3365 2025-04-02 16:30:54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</si>
</sst>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23" xfId="0" applyFont="1" applyFill="1" applyBorder="1" applyAlignment="1" applyProtection="1">
      <alignment wrapText="1"/>
      <protection locked="0"/>
    </xf>
    <xf numFmtId="0" fontId="1" fillId="2" borderId="0" xfId="0" applyFont="1" applyFill="1" applyAlignment="1">
      <alignment horizontal="center" wrapText="1"/>
    </xf>
    <xf numFmtId="0" fontId="1" fillId="5" borderId="0" xfId="0" applyFont="1" applyFill="1" applyAlignment="1" applyProtection="1">
      <alignment horizontal="center" wrapText="1"/>
      <protection locked="0"/>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5" borderId="23" xfId="0" applyFont="1" applyFill="1" applyBorder="1" applyAlignment="1" applyProtection="1">
      <alignment horizontal="center" wrapText="1"/>
      <protection locked="0"/>
    </xf>
    <xf numFmtId="0" fontId="1" fillId="4"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5"/>
  <sheetViews>
    <sheetView tabSelected="1" topLeftCell="B1" workbookViewId="0">
      <selection activeCell="E4" sqref="E4"/>
    </sheetView>
  </sheetViews>
  <sheetFormatPr defaultColWidth="10.875" defaultRowHeight="15" x14ac:dyDescent="0.25"/>
  <cols>
    <col min="1" max="1" width="9.125" style="1" customWidth="1"/>
    <col min="2" max="2" width="74.75" style="11" customWidth="1"/>
    <col min="3" max="3" width="13.25" style="73" customWidth="1"/>
    <col min="4" max="4" width="24.625" style="77" customWidth="1"/>
    <col min="5" max="5" width="17.875" style="1" customWidth="1"/>
    <col min="6" max="6" width="18" style="1" customWidth="1"/>
    <col min="7" max="7" width="21.7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82"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8"/>
    </row>
    <row r="31" spans="1:7" x14ac:dyDescent="0.25">
      <c r="A31" s="13" t="s">
        <v>25</v>
      </c>
    </row>
    <row r="32" spans="1:7" x14ac:dyDescent="0.25">
      <c r="A32" s="12" t="s">
        <v>26</v>
      </c>
      <c r="B32" s="69" t="s">
        <v>27</v>
      </c>
    </row>
    <row r="34" spans="1:9" x14ac:dyDescent="0.25">
      <c r="A34" s="12" t="s">
        <v>28</v>
      </c>
    </row>
    <row r="35" spans="1:9" ht="105" x14ac:dyDescent="0.25">
      <c r="A35" s="14" t="s">
        <v>29</v>
      </c>
      <c r="B35" s="71" t="s">
        <v>30</v>
      </c>
      <c r="C35" s="74" t="s">
        <v>31</v>
      </c>
      <c r="D35" s="79" t="s">
        <v>32</v>
      </c>
      <c r="E35" s="14" t="s">
        <v>33</v>
      </c>
      <c r="F35" s="14" t="s">
        <v>34</v>
      </c>
      <c r="G35" s="71" t="s">
        <v>35</v>
      </c>
      <c r="H35" s="71" t="s">
        <v>36</v>
      </c>
      <c r="I35" s="71" t="s">
        <v>37</v>
      </c>
    </row>
    <row r="36" spans="1:9" x14ac:dyDescent="0.25">
      <c r="A36" s="14" t="s">
        <v>38</v>
      </c>
      <c r="B36" s="71" t="s">
        <v>39</v>
      </c>
      <c r="C36" s="75"/>
      <c r="D36" s="80"/>
      <c r="E36" s="15"/>
      <c r="F36" s="15"/>
      <c r="G36" s="72"/>
      <c r="H36" s="72"/>
      <c r="I36" s="72"/>
    </row>
    <row r="37" spans="1:9" x14ac:dyDescent="0.25">
      <c r="A37" s="15" t="s">
        <v>40</v>
      </c>
      <c r="B37" s="72" t="s">
        <v>39</v>
      </c>
      <c r="C37" s="75">
        <v>3000</v>
      </c>
      <c r="D37" s="80" t="s">
        <v>41</v>
      </c>
      <c r="E37" s="16"/>
      <c r="F37" s="15" t="str">
        <f>IF(ISBLANK(E37),"", PRODUCT(C37,E37))</f>
        <v/>
      </c>
      <c r="G37" s="76"/>
      <c r="H37" s="72"/>
      <c r="I37" s="72"/>
    </row>
    <row r="38" spans="1:9" x14ac:dyDescent="0.25">
      <c r="A38" s="15" t="s">
        <v>42</v>
      </c>
      <c r="B38" s="72" t="s">
        <v>43</v>
      </c>
      <c r="C38" s="75"/>
      <c r="D38" s="80"/>
      <c r="E38" s="15"/>
      <c r="F38" s="15"/>
      <c r="G38" s="72"/>
      <c r="H38" s="76"/>
      <c r="I38" s="76"/>
    </row>
    <row r="39" spans="1:9" x14ac:dyDescent="0.25">
      <c r="A39" s="15" t="s">
        <v>44</v>
      </c>
      <c r="B39" s="72" t="s">
        <v>45</v>
      </c>
      <c r="C39" s="75"/>
      <c r="D39" s="80"/>
      <c r="E39" s="15"/>
      <c r="F39" s="15"/>
      <c r="G39" s="72"/>
      <c r="H39" s="76"/>
      <c r="I39" s="76"/>
    </row>
    <row r="40" spans="1:9" ht="30" x14ac:dyDescent="0.25">
      <c r="A40" s="15" t="s">
        <v>46</v>
      </c>
      <c r="B40" s="72" t="s">
        <v>47</v>
      </c>
      <c r="C40" s="75"/>
      <c r="D40" s="80"/>
      <c r="E40" s="15"/>
      <c r="F40" s="15"/>
      <c r="G40" s="72"/>
      <c r="H40" s="76"/>
      <c r="I40" s="76"/>
    </row>
    <row r="41" spans="1:9" ht="30" x14ac:dyDescent="0.25">
      <c r="A41" s="15" t="s">
        <v>48</v>
      </c>
      <c r="B41" s="72" t="s">
        <v>49</v>
      </c>
      <c r="C41" s="75"/>
      <c r="D41" s="80"/>
      <c r="E41" s="15"/>
      <c r="F41" s="15"/>
      <c r="G41" s="72"/>
      <c r="H41" s="76"/>
      <c r="I41" s="76"/>
    </row>
    <row r="42" spans="1:9" x14ac:dyDescent="0.25">
      <c r="A42" s="15" t="s">
        <v>50</v>
      </c>
      <c r="B42" s="72" t="s">
        <v>51</v>
      </c>
      <c r="C42" s="75"/>
      <c r="D42" s="80"/>
      <c r="E42" s="15"/>
      <c r="F42" s="15"/>
      <c r="G42" s="72"/>
      <c r="H42" s="76"/>
      <c r="I42" s="76"/>
    </row>
    <row r="43" spans="1:9" x14ac:dyDescent="0.25">
      <c r="A43" s="15" t="s">
        <v>52</v>
      </c>
      <c r="B43" s="72" t="s">
        <v>53</v>
      </c>
      <c r="C43" s="75"/>
      <c r="D43" s="80"/>
      <c r="E43" s="15"/>
      <c r="F43" s="15"/>
      <c r="G43" s="72"/>
      <c r="H43" s="76"/>
      <c r="I43" s="76"/>
    </row>
    <row r="44" spans="1:9" ht="30" x14ac:dyDescent="0.25">
      <c r="E44" s="14" t="s">
        <v>54</v>
      </c>
      <c r="F44" s="14" t="str">
        <f>IF((COUNT(C37:C43)&lt;&gt;COUNT(F37:F43)),"", ROUND(SUM(F37:F43),2))</f>
        <v/>
      </c>
      <c r="G44" s="82" t="str">
        <f>IF((COUNT(C37:C43)&lt;&gt;COUNT(F37:F43)),"Neužpildytos visų objektų kainos", "")</f>
        <v>Neužpildytos visų objektų kainos</v>
      </c>
    </row>
    <row r="45" spans="1:9" ht="30" x14ac:dyDescent="0.25">
      <c r="C45" s="74" t="s">
        <v>55</v>
      </c>
      <c r="D45" s="81"/>
      <c r="E45" s="14" t="s">
        <v>56</v>
      </c>
      <c r="F45" s="14" t="str">
        <f>IF(OR(F44="",D45=""),"", ROUND(PRODUCT(D45,F44)/100,2))</f>
        <v/>
      </c>
      <c r="G45" s="82" t="str">
        <f>IF(D45="", "Nurodykite taikomą PVM dydį", "")</f>
        <v>Nurodykite taikomą PVM dydį</v>
      </c>
    </row>
    <row r="46" spans="1:9" x14ac:dyDescent="0.25">
      <c r="E46" s="14" t="s">
        <v>57</v>
      </c>
      <c r="F46" s="14">
        <f>IF(ISBLANK(F45), "", ROUND(SUM(F44:F45),2))</f>
        <v>0</v>
      </c>
    </row>
    <row r="50" spans="1:9" x14ac:dyDescent="0.25">
      <c r="A50" s="12" t="s">
        <v>58</v>
      </c>
      <c r="B50" s="69" t="s">
        <v>59</v>
      </c>
    </row>
    <row r="52" spans="1:9" x14ac:dyDescent="0.25">
      <c r="A52" s="12" t="s">
        <v>28</v>
      </c>
    </row>
    <row r="53" spans="1:9" ht="105" x14ac:dyDescent="0.25">
      <c r="A53" s="14" t="s">
        <v>29</v>
      </c>
      <c r="B53" s="71" t="s">
        <v>30</v>
      </c>
      <c r="C53" s="74" t="s">
        <v>31</v>
      </c>
      <c r="D53" s="79" t="s">
        <v>32</v>
      </c>
      <c r="E53" s="14" t="s">
        <v>33</v>
      </c>
      <c r="F53" s="14" t="s">
        <v>34</v>
      </c>
      <c r="G53" s="71" t="s">
        <v>35</v>
      </c>
      <c r="H53" s="71" t="s">
        <v>36</v>
      </c>
      <c r="I53" s="71" t="s">
        <v>37</v>
      </c>
    </row>
    <row r="54" spans="1:9" x14ac:dyDescent="0.25">
      <c r="A54" s="14" t="s">
        <v>60</v>
      </c>
      <c r="B54" s="71" t="s">
        <v>61</v>
      </c>
      <c r="C54" s="75"/>
      <c r="D54" s="80"/>
      <c r="E54" s="15"/>
      <c r="F54" s="15"/>
      <c r="G54" s="72"/>
      <c r="H54" s="72"/>
      <c r="I54" s="72"/>
    </row>
    <row r="55" spans="1:9" x14ac:dyDescent="0.25">
      <c r="A55" s="15" t="s">
        <v>62</v>
      </c>
      <c r="B55" s="72" t="s">
        <v>61</v>
      </c>
      <c r="C55" s="75">
        <v>30</v>
      </c>
      <c r="D55" s="80" t="s">
        <v>41</v>
      </c>
      <c r="E55" s="16"/>
      <c r="F55" s="15" t="str">
        <f>IF(ISBLANK(E55),"", PRODUCT(C55,E55))</f>
        <v/>
      </c>
      <c r="G55" s="76"/>
      <c r="H55" s="72"/>
      <c r="I55" s="72"/>
    </row>
    <row r="56" spans="1:9" x14ac:dyDescent="0.25">
      <c r="A56" s="15" t="s">
        <v>63</v>
      </c>
      <c r="B56" s="72" t="s">
        <v>64</v>
      </c>
      <c r="C56" s="75"/>
      <c r="D56" s="80"/>
      <c r="E56" s="15"/>
      <c r="F56" s="15"/>
      <c r="G56" s="72"/>
      <c r="H56" s="76"/>
      <c r="I56" s="76"/>
    </row>
    <row r="57" spans="1:9" x14ac:dyDescent="0.25">
      <c r="A57" s="15" t="s">
        <v>65</v>
      </c>
      <c r="B57" s="72" t="s">
        <v>66</v>
      </c>
      <c r="C57" s="75"/>
      <c r="D57" s="80"/>
      <c r="E57" s="15"/>
      <c r="F57" s="15"/>
      <c r="G57" s="72"/>
      <c r="H57" s="76"/>
      <c r="I57" s="76"/>
    </row>
    <row r="58" spans="1:9" x14ac:dyDescent="0.25">
      <c r="A58" s="15" t="s">
        <v>67</v>
      </c>
      <c r="B58" s="72" t="s">
        <v>68</v>
      </c>
      <c r="C58" s="75"/>
      <c r="D58" s="80"/>
      <c r="E58" s="15"/>
      <c r="F58" s="15"/>
      <c r="G58" s="72"/>
      <c r="H58" s="76"/>
      <c r="I58" s="76"/>
    </row>
    <row r="59" spans="1:9" x14ac:dyDescent="0.25">
      <c r="A59" s="15" t="s">
        <v>69</v>
      </c>
      <c r="B59" s="72" t="s">
        <v>70</v>
      </c>
      <c r="C59" s="75"/>
      <c r="D59" s="80"/>
      <c r="E59" s="15"/>
      <c r="F59" s="15"/>
      <c r="G59" s="72"/>
      <c r="H59" s="76"/>
      <c r="I59" s="76"/>
    </row>
    <row r="60" spans="1:9" x14ac:dyDescent="0.25">
      <c r="A60" s="15" t="s">
        <v>71</v>
      </c>
      <c r="B60" s="72" t="s">
        <v>72</v>
      </c>
      <c r="C60" s="75"/>
      <c r="D60" s="80"/>
      <c r="E60" s="15"/>
      <c r="F60" s="15"/>
      <c r="G60" s="72"/>
      <c r="H60" s="76"/>
      <c r="I60" s="76"/>
    </row>
    <row r="61" spans="1:9" x14ac:dyDescent="0.25">
      <c r="A61" s="15" t="s">
        <v>73</v>
      </c>
      <c r="B61" s="72" t="s">
        <v>74</v>
      </c>
      <c r="C61" s="75"/>
      <c r="D61" s="80"/>
      <c r="E61" s="15"/>
      <c r="F61" s="15"/>
      <c r="G61" s="72"/>
      <c r="H61" s="76"/>
      <c r="I61" s="76"/>
    </row>
    <row r="62" spans="1:9" x14ac:dyDescent="0.25">
      <c r="A62" s="15" t="s">
        <v>75</v>
      </c>
      <c r="B62" s="72" t="s">
        <v>76</v>
      </c>
      <c r="C62" s="75"/>
      <c r="D62" s="80"/>
      <c r="E62" s="15"/>
      <c r="F62" s="15"/>
      <c r="G62" s="72"/>
      <c r="H62" s="76"/>
      <c r="I62" s="76"/>
    </row>
    <row r="63" spans="1:9" x14ac:dyDescent="0.25">
      <c r="A63" s="15" t="s">
        <v>77</v>
      </c>
      <c r="B63" s="72" t="s">
        <v>78</v>
      </c>
      <c r="C63" s="75"/>
      <c r="D63" s="80"/>
      <c r="E63" s="15"/>
      <c r="F63" s="15"/>
      <c r="G63" s="72"/>
      <c r="H63" s="76"/>
      <c r="I63" s="76"/>
    </row>
    <row r="64" spans="1:9" x14ac:dyDescent="0.25">
      <c r="A64" s="15" t="s">
        <v>79</v>
      </c>
      <c r="B64" s="72" t="s">
        <v>80</v>
      </c>
      <c r="C64" s="75"/>
      <c r="D64" s="80"/>
      <c r="E64" s="15"/>
      <c r="F64" s="15"/>
      <c r="G64" s="72"/>
      <c r="H64" s="76"/>
      <c r="I64" s="76"/>
    </row>
    <row r="65" spans="1:9" x14ac:dyDescent="0.25">
      <c r="A65" s="15" t="s">
        <v>81</v>
      </c>
      <c r="B65" s="72" t="s">
        <v>82</v>
      </c>
      <c r="C65" s="75"/>
      <c r="D65" s="80"/>
      <c r="E65" s="15"/>
      <c r="F65" s="15"/>
      <c r="G65" s="72"/>
      <c r="H65" s="76"/>
      <c r="I65" s="76"/>
    </row>
    <row r="66" spans="1:9" x14ac:dyDescent="0.25">
      <c r="A66" s="15" t="s">
        <v>83</v>
      </c>
      <c r="B66" s="72" t="s">
        <v>84</v>
      </c>
      <c r="C66" s="75"/>
      <c r="D66" s="80"/>
      <c r="E66" s="15"/>
      <c r="F66" s="15"/>
      <c r="G66" s="72"/>
      <c r="H66" s="76"/>
      <c r="I66" s="76"/>
    </row>
    <row r="67" spans="1:9" x14ac:dyDescent="0.25">
      <c r="A67" s="15" t="s">
        <v>85</v>
      </c>
      <c r="B67" s="72" t="s">
        <v>86</v>
      </c>
      <c r="C67" s="75"/>
      <c r="D67" s="80"/>
      <c r="E67" s="15"/>
      <c r="F67" s="15"/>
      <c r="G67" s="72"/>
      <c r="H67" s="76"/>
      <c r="I67" s="76"/>
    </row>
    <row r="68" spans="1:9" x14ac:dyDescent="0.25">
      <c r="A68" s="15" t="s">
        <v>87</v>
      </c>
      <c r="B68" s="72" t="s">
        <v>88</v>
      </c>
      <c r="C68" s="75"/>
      <c r="D68" s="80"/>
      <c r="E68" s="15"/>
      <c r="F68" s="15"/>
      <c r="G68" s="72"/>
      <c r="H68" s="76"/>
      <c r="I68" s="76"/>
    </row>
    <row r="69" spans="1:9" x14ac:dyDescent="0.25">
      <c r="A69" s="15" t="s">
        <v>89</v>
      </c>
      <c r="B69" s="72" t="s">
        <v>90</v>
      </c>
      <c r="C69" s="75"/>
      <c r="D69" s="80"/>
      <c r="E69" s="15"/>
      <c r="F69" s="15"/>
      <c r="G69" s="72"/>
      <c r="H69" s="76"/>
      <c r="I69" s="76"/>
    </row>
    <row r="70" spans="1:9" x14ac:dyDescent="0.25">
      <c r="A70" s="15" t="s">
        <v>91</v>
      </c>
      <c r="B70" s="72" t="s">
        <v>92</v>
      </c>
      <c r="C70" s="75"/>
      <c r="D70" s="80"/>
      <c r="E70" s="15"/>
      <c r="F70" s="15"/>
      <c r="G70" s="72"/>
      <c r="H70" s="76"/>
      <c r="I70" s="76"/>
    </row>
    <row r="71" spans="1:9" x14ac:dyDescent="0.25">
      <c r="A71" s="15" t="s">
        <v>93</v>
      </c>
      <c r="B71" s="72" t="s">
        <v>94</v>
      </c>
      <c r="C71" s="75"/>
      <c r="D71" s="80"/>
      <c r="E71" s="15"/>
      <c r="F71" s="15"/>
      <c r="G71" s="72"/>
      <c r="H71" s="76"/>
      <c r="I71" s="76"/>
    </row>
    <row r="72" spans="1:9" x14ac:dyDescent="0.25">
      <c r="A72" s="15" t="s">
        <v>95</v>
      </c>
      <c r="B72" s="72" t="s">
        <v>96</v>
      </c>
      <c r="C72" s="75"/>
      <c r="D72" s="80"/>
      <c r="E72" s="15"/>
      <c r="F72" s="15"/>
      <c r="G72" s="72"/>
      <c r="H72" s="76"/>
      <c r="I72" s="76"/>
    </row>
    <row r="73" spans="1:9" ht="30" x14ac:dyDescent="0.25">
      <c r="E73" s="14" t="s">
        <v>54</v>
      </c>
      <c r="F73" s="14" t="str">
        <f>IF((COUNT(C55:C72)&lt;&gt;COUNT(F55:F72)),"", ROUND(SUM(F55:F72),2))</f>
        <v/>
      </c>
      <c r="G73" s="82" t="str">
        <f>IF((COUNT(C55:C72)&lt;&gt;COUNT(F55:F72)),"Neužpildytos visų objektų kainos", "")</f>
        <v>Neužpildytos visų objektų kainos</v>
      </c>
    </row>
    <row r="74" spans="1:9" ht="30" x14ac:dyDescent="0.25">
      <c r="C74" s="74" t="s">
        <v>55</v>
      </c>
      <c r="D74" s="81"/>
      <c r="E74" s="14" t="s">
        <v>56</v>
      </c>
      <c r="F74" s="14" t="str">
        <f>IF(OR(F73="",D74=""),"", ROUND(PRODUCT(D74,F73)/100,2))</f>
        <v/>
      </c>
      <c r="G74" s="82" t="str">
        <f>IF(D74="", "Nurodykite taikomą PVM dydį", "")</f>
        <v>Nurodykite taikomą PVM dydį</v>
      </c>
    </row>
    <row r="75" spans="1:9" x14ac:dyDescent="0.25">
      <c r="E75" s="14" t="s">
        <v>57</v>
      </c>
      <c r="F75" s="14">
        <f>IF(ISBLANK(F74), "", ROUND(SUM(F73:F74),2))</f>
        <v>0</v>
      </c>
    </row>
  </sheetData>
  <sheetProtection algorithmName="SHA-512" hashValue="gTPhoNmWKxSaVD9ZyjbJpwpozLJwIhDgy/prwCauJJi7HKYUdVmDSso8D2dmYV71WgogHxWceJ1jIsIErDCr7Q==" saltValue="zm1U2vicawqY9T1ONpMeN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97</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98</v>
      </c>
      <c r="B5" s="41"/>
      <c r="C5" s="39" t="s">
        <v>99</v>
      </c>
      <c r="D5" s="40"/>
      <c r="E5" s="41"/>
      <c r="F5" s="39" t="s">
        <v>100</v>
      </c>
      <c r="G5" s="40"/>
      <c r="H5" s="41"/>
      <c r="I5" s="39" t="s">
        <v>101</v>
      </c>
      <c r="J5" s="41"/>
      <c r="K5" s="8" t="s">
        <v>102</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103</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30</v>
      </c>
      <c r="B19" s="41"/>
      <c r="C19" s="39" t="s">
        <v>99</v>
      </c>
      <c r="D19" s="40"/>
      <c r="E19" s="41"/>
      <c r="F19" s="39" t="s">
        <v>104</v>
      </c>
      <c r="G19" s="40"/>
      <c r="H19" s="41"/>
      <c r="I19" s="60" t="s">
        <v>101</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105</v>
      </c>
      <c r="B33" s="27"/>
      <c r="C33" s="27"/>
      <c r="D33" s="27"/>
      <c r="E33" s="27"/>
      <c r="F33" s="27"/>
      <c r="G33" s="27"/>
      <c r="H33" s="27"/>
      <c r="I33" s="27"/>
      <c r="J33" s="27"/>
    </row>
    <row r="34" spans="1:10" ht="15.95" customHeight="1" thickBot="1" x14ac:dyDescent="0.3"/>
    <row r="35" spans="1:10" ht="15.95" customHeight="1" x14ac:dyDescent="0.25">
      <c r="A35" s="7" t="s">
        <v>29</v>
      </c>
      <c r="B35" s="56" t="s">
        <v>106</v>
      </c>
      <c r="C35" s="40"/>
      <c r="D35" s="40"/>
      <c r="E35" s="40"/>
      <c r="F35" s="40"/>
      <c r="G35" s="41"/>
      <c r="H35" s="57" t="s">
        <v>107</v>
      </c>
      <c r="I35" s="40"/>
      <c r="J35" s="58"/>
    </row>
    <row r="36" spans="1:10" ht="48" customHeight="1" x14ac:dyDescent="0.25">
      <c r="A36" s="19" t="s">
        <v>108</v>
      </c>
      <c r="B36" s="48" t="s">
        <v>109</v>
      </c>
      <c r="C36" s="43"/>
      <c r="D36" s="43"/>
      <c r="E36" s="43"/>
      <c r="F36" s="43"/>
      <c r="G36" s="26"/>
      <c r="H36" s="51"/>
      <c r="I36" s="43"/>
      <c r="J36" s="45"/>
    </row>
    <row r="37" spans="1:10" ht="48" customHeight="1" x14ac:dyDescent="0.25">
      <c r="A37" s="19" t="s">
        <v>110</v>
      </c>
      <c r="B37" s="48" t="s">
        <v>111</v>
      </c>
      <c r="C37" s="43"/>
      <c r="D37" s="43"/>
      <c r="E37" s="43"/>
      <c r="F37" s="43"/>
      <c r="G37" s="26"/>
      <c r="H37" s="51"/>
      <c r="I37" s="43"/>
      <c r="J37" s="45"/>
    </row>
    <row r="38" spans="1:10" ht="48" customHeight="1" x14ac:dyDescent="0.25">
      <c r="A38" s="19" t="s">
        <v>112</v>
      </c>
      <c r="B38" s="48" t="s">
        <v>113</v>
      </c>
      <c r="C38" s="43"/>
      <c r="D38" s="43"/>
      <c r="E38" s="43"/>
      <c r="F38" s="43"/>
      <c r="G38" s="26"/>
      <c r="H38" s="51"/>
      <c r="I38" s="43"/>
      <c r="J38" s="45"/>
    </row>
    <row r="39" spans="1:10" ht="48" customHeight="1" x14ac:dyDescent="0.25">
      <c r="A39" s="19" t="s">
        <v>114</v>
      </c>
      <c r="B39" s="48" t="s">
        <v>115</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116</v>
      </c>
      <c r="B48" s="27"/>
      <c r="C48" s="27"/>
      <c r="D48" s="27"/>
      <c r="E48" s="27"/>
      <c r="F48" s="27"/>
      <c r="G48" s="27"/>
      <c r="H48" s="27"/>
      <c r="I48" s="27"/>
      <c r="J48" s="27"/>
    </row>
    <row r="51" spans="1:10" x14ac:dyDescent="0.25">
      <c r="A51" s="47" t="s">
        <v>117</v>
      </c>
      <c r="B51" s="27"/>
      <c r="C51" s="27"/>
      <c r="D51" s="27"/>
      <c r="E51" s="53"/>
      <c r="F51" s="27"/>
      <c r="G51" s="27"/>
      <c r="H51" s="27"/>
      <c r="I51" s="27"/>
      <c r="J51" s="27"/>
    </row>
    <row r="53" spans="1:10" x14ac:dyDescent="0.25">
      <c r="A53" s="47" t="s">
        <v>118</v>
      </c>
      <c r="B53" s="27"/>
      <c r="C53" s="27"/>
      <c r="D53" s="27"/>
      <c r="E53" s="53"/>
      <c r="F53" s="27"/>
      <c r="G53" s="27"/>
      <c r="H53" s="27"/>
      <c r="I53" s="27"/>
      <c r="J53" s="27"/>
    </row>
    <row r="100" spans="1:1" ht="15.75" x14ac:dyDescent="0.25">
      <c r="A100" t="s">
        <v>119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2025-04-03T04:56:36Z</dcterms:modified>
</cp:coreProperties>
</file>