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ialietuva.sharepoint.com/sites/Projektvaldymogrupe/Kit Projekt Grup/00_Projektai/Neringa_Andrijauskaite/185_tiltas/2025 rinkos konsultacija/"/>
    </mc:Choice>
  </mc:AlternateContent>
  <xr:revisionPtr revIDLastSave="0" documentId="8_{36CDE14C-765F-4B5E-90F9-AE2990DEDA96}" xr6:coauthVersionLast="47" xr6:coauthVersionMax="47" xr10:uidLastSave="{00000000-0000-0000-0000-000000000000}"/>
  <bookViews>
    <workbookView xWindow="-120" yWindow="-120" windowWidth="25440" windowHeight="15270" activeTab="2" xr2:uid="{6BC1EAF5-0D01-43F1-AE22-A39552859E42}"/>
  </bookViews>
  <sheets>
    <sheet name="DKŽ_1" sheetId="5" r:id="rId1"/>
    <sheet name="DKŽ_2" sheetId="1"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D5" i="3"/>
  <c r="G72" i="1"/>
  <c r="I71" i="1"/>
  <c r="I70" i="1"/>
  <c r="I64" i="1"/>
  <c r="I12" i="1"/>
  <c r="I8" i="1"/>
  <c r="G43" i="5"/>
  <c r="I42" i="5"/>
  <c r="I41" i="5"/>
  <c r="I38" i="5"/>
  <c r="I35" i="5"/>
  <c r="I19" i="5"/>
  <c r="I15" i="5"/>
  <c r="G34" i="1"/>
  <c r="G28" i="1"/>
  <c r="G18" i="1"/>
  <c r="G16" i="1"/>
  <c r="G13" i="1"/>
  <c r="G9" i="1"/>
  <c r="G42" i="5"/>
  <c r="G27" i="5"/>
  <c r="G26" i="5"/>
  <c r="G25" i="5"/>
  <c r="G16" i="5"/>
  <c r="G8" i="5"/>
  <c r="G5" i="1" l="1"/>
  <c r="G6" i="1"/>
  <c r="G7" i="1"/>
  <c r="G8" i="1"/>
  <c r="G10" i="1"/>
  <c r="G11" i="1"/>
  <c r="G12" i="1"/>
  <c r="G14" i="1"/>
  <c r="G15" i="1"/>
  <c r="G17" i="1"/>
  <c r="G19" i="1"/>
  <c r="G20" i="1"/>
  <c r="G21" i="1"/>
  <c r="G22" i="1"/>
  <c r="G23" i="1"/>
  <c r="G24" i="1"/>
  <c r="G25" i="1"/>
  <c r="G26" i="1"/>
  <c r="G27" i="1"/>
  <c r="G29" i="1"/>
  <c r="G30" i="1"/>
  <c r="G31" i="1"/>
  <c r="G32" i="1"/>
  <c r="G33"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41" i="5"/>
  <c r="G40" i="5"/>
  <c r="G39" i="5"/>
  <c r="G19" i="5"/>
  <c r="G10" i="5"/>
  <c r="G9" i="5"/>
  <c r="G7" i="5"/>
  <c r="G6" i="5"/>
  <c r="G5" i="5"/>
  <c r="G29" i="5"/>
  <c r="G30" i="5"/>
  <c r="G31" i="5"/>
  <c r="G32" i="5"/>
  <c r="G33" i="5"/>
  <c r="G34" i="5"/>
  <c r="G21" i="5"/>
  <c r="G22" i="5"/>
  <c r="G23" i="5"/>
  <c r="G24" i="5"/>
  <c r="G11" i="5"/>
  <c r="G12" i="5"/>
  <c r="G13" i="5"/>
  <c r="G14" i="5"/>
  <c r="G38" i="5"/>
  <c r="G37" i="5"/>
  <c r="G36" i="5"/>
  <c r="G35" i="5"/>
  <c r="G28" i="5"/>
  <c r="G20" i="5"/>
  <c r="G18" i="5"/>
  <c r="G17" i="5"/>
  <c r="G15" i="5"/>
  <c r="D6" i="3" l="1"/>
</calcChain>
</file>

<file path=xl/sharedStrings.xml><?xml version="1.0" encoding="utf-8"?>
<sst xmlns="http://schemas.openxmlformats.org/spreadsheetml/2006/main" count="465" uniqueCount="232">
  <si>
    <t>Eilės Nr.</t>
  </si>
  <si>
    <t>Darbo pavadinimas, aprašymas</t>
  </si>
  <si>
    <t>Mato vnt.</t>
  </si>
  <si>
    <t>Kiekis</t>
  </si>
  <si>
    <t>Iš viso, Eur be PVM</t>
  </si>
  <si>
    <t>1. Paruošiamieji darbai</t>
  </si>
  <si>
    <t>kompl.</t>
  </si>
  <si>
    <t>6.1</t>
  </si>
  <si>
    <t>1.1</t>
  </si>
  <si>
    <t>1.2</t>
  </si>
  <si>
    <t>2.2</t>
  </si>
  <si>
    <t>2.3</t>
  </si>
  <si>
    <t>2.4</t>
  </si>
  <si>
    <t>4.1</t>
  </si>
  <si>
    <t>4.2</t>
  </si>
  <si>
    <t>4.3</t>
  </si>
  <si>
    <t>4.4</t>
  </si>
  <si>
    <t>5.1</t>
  </si>
  <si>
    <t>3.1</t>
  </si>
  <si>
    <t>3.2</t>
  </si>
  <si>
    <t>3.4</t>
  </si>
  <si>
    <t>4.5</t>
  </si>
  <si>
    <t>Skyrius</t>
  </si>
  <si>
    <t>2. Žemės sankasa</t>
  </si>
  <si>
    <t>IŠ VISO ŽINIARAŠTYJE 1, EUR BE PVM</t>
  </si>
  <si>
    <t>Iš viso skyriuje 1, 
Eur be PVM</t>
  </si>
  <si>
    <t>Iš viso skyriuje 2, 
Eur be PVM</t>
  </si>
  <si>
    <t>Iš viso skyriuje 3, 
Eur be PVM</t>
  </si>
  <si>
    <t>Iš viso skyriuje 4, 
Eur be PVM</t>
  </si>
  <si>
    <t>Iš viso skyriuje 5, 
Eur be PVM</t>
  </si>
  <si>
    <t>DARBŲ KIEKIŲ ŽINIARAŠČIŲ SANTRAUKA</t>
  </si>
  <si>
    <t>Darbų kiekių žin. nr.</t>
  </si>
  <si>
    <t>Žiniaraščio pavadinimas</t>
  </si>
  <si>
    <t>Vertė, EUR be PVM</t>
  </si>
  <si>
    <t>Susiekimo dalis</t>
  </si>
  <si>
    <t>Vertės į pasiūlymo formą</t>
  </si>
  <si>
    <t>Žiniaraščio priedas</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</si>
  <si>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</si>
  <si>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</si>
  <si>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vnt.</t>
  </si>
  <si>
    <t>m</t>
  </si>
  <si>
    <t>m3</t>
  </si>
  <si>
    <t>m2</t>
  </si>
  <si>
    <t>km</t>
  </si>
  <si>
    <t>t</t>
  </si>
  <si>
    <t>Konstrukcijų dalis</t>
  </si>
  <si>
    <t>3.3</t>
  </si>
  <si>
    <t>1.3</t>
  </si>
  <si>
    <t>1.4</t>
  </si>
  <si>
    <t>2.1</t>
  </si>
  <si>
    <t>Gulekšnių įrengimas</t>
  </si>
  <si>
    <t>Pereinamųjų plokščių įrengimas</t>
  </si>
  <si>
    <t>Valstybinės reikšmės krašto kelio Nr. 185 Vilkaviškis–Gražiškiai 5,31 km tilto per Širvintą rekonstravimas</t>
  </si>
  <si>
    <r>
      <t xml:space="preserve">DARBŲ KIEKIŲ ŽINIARAŠTIS – </t>
    </r>
    <r>
      <rPr>
        <b/>
        <sz val="12"/>
        <color rgb="FF000000"/>
        <rFont val="Times New Roman"/>
        <family val="1"/>
        <charset val="186"/>
      </rPr>
      <t xml:space="preserve">Konstrukcijų dalis. </t>
    </r>
  </si>
  <si>
    <r>
      <t xml:space="preserve">Vieneto kaina, Eur be PVM  </t>
    </r>
    <r>
      <rPr>
        <b/>
        <sz val="11"/>
        <color rgb="FFFF0000"/>
        <rFont val="Times New Roman"/>
        <family val="1"/>
        <charset val="186"/>
      </rPr>
      <t>(pildo Tiekėjas)</t>
    </r>
  </si>
  <si>
    <t>1. Esamų konstrukcijų išardymas</t>
  </si>
  <si>
    <t>Augalinio sluoksnio (~200mm) pašalinimas sandėliuojant vietoje</t>
  </si>
  <si>
    <t>Iš viso skyriuje 1, Eur be PVM</t>
  </si>
  <si>
    <t xml:space="preserve">2. Paruošiamieji darbai </t>
  </si>
  <si>
    <t>2. Paruošiamieji darbai</t>
  </si>
  <si>
    <t>Smėlio maišų įrengimas</t>
  </si>
  <si>
    <t>2. Paruošiamieji darbais</t>
  </si>
  <si>
    <t>Vandens išsiurbimas</t>
  </si>
  <si>
    <t>Iš viso skyriuje 2, Eur be PVM</t>
  </si>
  <si>
    <t>3. Tilto konstrukcijų įrengimas</t>
  </si>
  <si>
    <t xml:space="preserve">Monolitinių g/b rostverkų įrengimas </t>
  </si>
  <si>
    <t xml:space="preserve">Krantinių atramų įrengimas </t>
  </si>
  <si>
    <t>3.5</t>
  </si>
  <si>
    <t>Atraminių guolių aikštelių įrengimas</t>
  </si>
  <si>
    <t>3.6</t>
  </si>
  <si>
    <t>Konstrukcijų besiliečiančių su gruntu, padengimas teptine hidroizoliacija</t>
  </si>
  <si>
    <t>3.7</t>
  </si>
  <si>
    <t>Atramų užpylimas ir sankasų formavimas iš  gerai sutankinto, drenuojančio grunto</t>
  </si>
  <si>
    <t>3.8</t>
  </si>
  <si>
    <t>Skaldos prizmės įrengimas po gulekšniais</t>
  </si>
  <si>
    <t>3.9</t>
  </si>
  <si>
    <t>3.10</t>
  </si>
  <si>
    <t>3.11</t>
  </si>
  <si>
    <t>Elastomerinių atraminių guolių įrengimas</t>
  </si>
  <si>
    <t>3.12</t>
  </si>
  <si>
    <t>Surenkamų iš anksto įtemptų perdangos sijų įrengimas</t>
  </si>
  <si>
    <t>3.14</t>
  </si>
  <si>
    <t>G/b surenkamų atitvarų blokų įengimas</t>
  </si>
  <si>
    <t>3.15</t>
  </si>
  <si>
    <t>Siūlių tarp atitvarų blokų sandarinimas vandeniui nelaidžia mastika</t>
  </si>
  <si>
    <t>3.16</t>
  </si>
  <si>
    <t>Atramų matomų paviršių glaistymas ir dažymas</t>
  </si>
  <si>
    <t>3.17</t>
  </si>
  <si>
    <t>Pasiekiamų kraštinių atramų konstrukcijų padengimas apsaugine danga ("anti-graffiti“ priemonės)</t>
  </si>
  <si>
    <t>3.19</t>
  </si>
  <si>
    <t>Vandens nuleidimo šulinėlių su nuvedimu po danga (D400 klasė) įrengimas</t>
  </si>
  <si>
    <t>3.20</t>
  </si>
  <si>
    <t>Vandens surinkimo šulinėlių po danga ties deformaciniais pjūviais įrengimas</t>
  </si>
  <si>
    <t>3.21</t>
  </si>
  <si>
    <t>3.22</t>
  </si>
  <si>
    <t>Polietileninsė drenažinės juostos (išilginė ir skersinė) įrengimas</t>
  </si>
  <si>
    <t>3.23</t>
  </si>
  <si>
    <t>Sandarinimo juostos aplink šulinėlius įrengimas</t>
  </si>
  <si>
    <t>3.24</t>
  </si>
  <si>
    <t>3.26</t>
  </si>
  <si>
    <t>Sandarinimo juostos tarp asfalto ir atitvarinių blokų įrengimas</t>
  </si>
  <si>
    <t>3.27</t>
  </si>
  <si>
    <t xml:space="preserve">Tarpų tarp pereinamųjų plokščių ir atramų sparnų užpylimas gerai drenuojančiu gruntu </t>
  </si>
  <si>
    <t>3.29</t>
  </si>
  <si>
    <t>Vienprofilinių deformacinių pjūvių įrengimas</t>
  </si>
  <si>
    <t>3.30</t>
  </si>
  <si>
    <t>Ertmės uždengimas ties vienprofilinių deformacinių pjūvių galais ir atitvariniais blokais</t>
  </si>
  <si>
    <t>3.31</t>
  </si>
  <si>
    <t>Metalinių cinkuotų apsauginių atitvarų H2-W2-B įrengimas</t>
  </si>
  <si>
    <t>Iš viso skyriuje 3, Eur be PVM</t>
  </si>
  <si>
    <t>4. Kūgių ir prietilčių įrengimo darbai</t>
  </si>
  <si>
    <t>Kūgių šlaitų ir plotų planiravimas</t>
  </si>
  <si>
    <t>Šlaitų tvirtinimas antieroziniu tinklu užpilant juodžemiu h=100 mm ir užsėjant žole</t>
  </si>
  <si>
    <t>Šlaitų tvirtinimo plokščių atrėmimo blokų 40x50 cm įrengimas</t>
  </si>
  <si>
    <t>Betoninių plytelių 490x490x80 mm ant žvyro pagrindo įrengimas</t>
  </si>
  <si>
    <t xml:space="preserve">Vandens nuvedimo tvirtinimas lauko akmenų metiniu </t>
  </si>
  <si>
    <t>Šlaitinių laiptų įrengimas</t>
  </si>
  <si>
    <t>koml.</t>
  </si>
  <si>
    <t>Iš viso skyriuje 4, Eur be PVM</t>
  </si>
  <si>
    <t>5.Baigiamieji darbai</t>
  </si>
  <si>
    <t>Atliekamo dirvožemio išvežimas</t>
  </si>
  <si>
    <t>DARBŲ KIEKIŲ ŽINIARAŠTIS – SUSISIEKIMO DALIS</t>
  </si>
  <si>
    <t>Kelio trasos nužymėjimas</t>
  </si>
  <si>
    <t>Asfaltbetonio dangos nufrezavimas freza su automatiniu aukščio reguliavimu (h – 4–17 cm)</t>
  </si>
  <si>
    <r>
      <t>m</t>
    </r>
    <r>
      <rPr>
        <vertAlign val="superscript"/>
        <sz val="11"/>
        <color theme="1"/>
        <rFont val="Times New Roman"/>
        <family val="1"/>
        <charset val="186"/>
      </rPr>
      <t>2</t>
    </r>
  </si>
  <si>
    <t>Nufrezuoto asfalto pakrovimas ir išvežimas į sandėliavimo aikštelę skaldos pagrindui įrengti</t>
  </si>
  <si>
    <r>
      <t>m</t>
    </r>
    <r>
      <rPr>
        <vertAlign val="superscript"/>
        <sz val="11"/>
        <color theme="1"/>
        <rFont val="Times New Roman"/>
        <family val="1"/>
        <charset val="186"/>
      </rPr>
      <t>3</t>
    </r>
  </si>
  <si>
    <t>Nufrezuoto asfalto pakrovimas ir išvežimas Rangovo pasirinktu atstumu</t>
  </si>
  <si>
    <t>Žemės sankasos įrengimas buldozeriu perstumiant II grupės gruntą iki 50 m atstumu, grunto pakrovimas ir pervežimas į sandėliavimo aikštelę kelkraščiams įrengti</t>
  </si>
  <si>
    <t>Žemės sankasos įrengimas buldozeriu perstumiant II grupės gruntą iki 50 m atstumu, grunto pakrovimas ir išvežimas Rangovo pasirinktu atstumu į išlykį</t>
  </si>
  <si>
    <t>Žemės sankasos planiravimas ir sutankinimas mechanizuotu būdu, kai gruntas II gr.</t>
  </si>
  <si>
    <t>Žemės sankasos viršaus gruntų pagerinimas pagal MN GPSR 12, h=0,20 m</t>
  </si>
  <si>
    <t>Skaldos pagrindo sluoksnio h=0,20 m iš nesurištojo mineralinių medžiagų mišinio fr. 0/45 įrengimas pridedant iki 20 % naudoto asfalto</t>
  </si>
  <si>
    <t xml:space="preserve">Asfalto pagrindo sluoksnio h=0,10 m iš mišinio AC 22 PN įrengimas </t>
  </si>
  <si>
    <t>Juodų dangų paviršiaus pagruntavimas polimerais modifikuota bitumine emulsija prieš klojant viršutinį asfalto sluoksnį</t>
  </si>
  <si>
    <t>Asfalto viršutinio sluoksnio h=0,04 m iš mišinio AC 11 VN įrengimas ir šiurkštinimas granitine skaldele 2/5</t>
  </si>
  <si>
    <t>Žvyro pagrindo sluoksnio h=0,25 m iš nesurištojo mineralinių medžiagų mišinio fr. 0/45 įrengimas pridedant iki 20 % naudoto asfalto</t>
  </si>
  <si>
    <t>Išilginių siūlių ir prijungčių padengimas bitumine mase</t>
  </si>
  <si>
    <t>Kelkraščių tvirtinimas 10 cm storio skaldos  (85%) ir dirvožemio (15%) mišiniu, pasėjant žolės mišinį (skaldažolė)</t>
  </si>
  <si>
    <r>
      <t xml:space="preserve">Betoninių bordiūrų 100.15.22 su sandarinimo juosta įrengimas ant betono pagrindo </t>
    </r>
    <r>
      <rPr>
        <sz val="11"/>
        <color rgb="FF000000"/>
        <rFont val="Times New Roman"/>
        <family val="1"/>
        <charset val="186"/>
      </rPr>
      <t>C12/15</t>
    </r>
  </si>
  <si>
    <t>4. Kelio ženklai ir ženklinimas</t>
  </si>
  <si>
    <t>Kelio ženklų dvistiebių metalinių atramų (d=76,1 /2,0 mm) ant monolitinių betoninių pamatų pastatymas</t>
  </si>
  <si>
    <t>II grupės kelio ženklų skydų montavimas prie dvistiebių atramų rankiniu būdu</t>
  </si>
  <si>
    <t>Kelio dangos ženklinimas kelių ženklinimo mašinomis reaktyviosiomis ar termoplastinėmis medžiagomis (II tipas) ištisine 0,12 m pločio siaura ištisinė linija 1.1</t>
  </si>
  <si>
    <t>Apsauginių barjerų įrengimas H2-W4-A</t>
  </si>
  <si>
    <t>Apsauginių barjerų jungiamųjų komponentų JUK ir perėjimų įrengimas</t>
  </si>
  <si>
    <t>Signalinių stulpelių įrengimas</t>
  </si>
  <si>
    <t>Grunto iškasimas, sandėliavimas ir užpylimas mechanizuotu būdu</t>
  </si>
  <si>
    <t>Perdangos sijų sumonolitinimų, deformacinių pjūvių  betonavimas</t>
  </si>
  <si>
    <t>Išlyginamojo fibromis armuoto betono sl. ant tilto perdangos betonavimas</t>
  </si>
  <si>
    <t>Atitvarinių blokų bei perdangos fasado dažymas ir padengimas apsaugine „anti-grafitti“ danga</t>
  </si>
  <si>
    <t>Perdangos matomų paviršių impregnavimas</t>
  </si>
  <si>
    <t>Iš viso skyriuje 5, Eur be PVM</t>
  </si>
  <si>
    <t>IŠ VISO ŽINIARAŠTYJE 2, EUR BE PVM</t>
  </si>
  <si>
    <t>3.13</t>
  </si>
  <si>
    <t>3.18</t>
  </si>
  <si>
    <t>4.6</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</si>
  <si>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</si>
  <si>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</si>
  <si>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Marijampolės kelių tarnybos Marijampolės meistrija, Gamyklų g. 12, Marijampolė.</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</si>
  <si>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Grįžtamosios medžiagos (nufrezuotas asfaltas) (vieneto kaina didesnė arba lygi ≥ 11,20 Eur/m3) (sąmatoje įvertinamas su minuso ženklu)</t>
  </si>
  <si>
    <r>
      <t>Kelio ženklų skydų demontavimas nuo vienstiebių atramų ir išvežimas į Užsakovo nurodytą vietą (</t>
    </r>
    <r>
      <rPr>
        <i/>
        <sz val="11"/>
        <color theme="1"/>
        <rFont val="Times New Roman"/>
        <family val="1"/>
        <charset val="186"/>
      </rPr>
      <t>žiūrėti žiniaraščio priedą dėl išvežimo</t>
    </r>
    <r>
      <rPr>
        <sz val="11"/>
        <color theme="1"/>
        <rFont val="Times New Roman"/>
        <family val="1"/>
        <charset val="186"/>
      </rPr>
      <t>)</t>
    </r>
  </si>
  <si>
    <r>
      <t>Kelio ženklų skydų demontavimas nuo dvistiebių atramų  ir išvežimas į Užsakovo nurodytą vietą (</t>
    </r>
    <r>
      <rPr>
        <i/>
        <sz val="11"/>
        <color theme="1"/>
        <rFont val="Times New Roman"/>
        <family val="1"/>
        <charset val="186"/>
      </rPr>
      <t>žiūrėti žiniaraščio priedą dėl išvežimo</t>
    </r>
    <r>
      <rPr>
        <sz val="11"/>
        <color theme="1"/>
        <rFont val="Times New Roman"/>
        <family val="1"/>
        <charset val="186"/>
      </rPr>
      <t>)</t>
    </r>
  </si>
  <si>
    <r>
      <t>Kelio ženklų vienstiebių metalinių atramų  ant monolitinių betoninių pamatų demontavimas  ir išvežimas į Užsakovo nurodytą vietą (</t>
    </r>
    <r>
      <rPr>
        <i/>
        <sz val="11"/>
        <color theme="1"/>
        <rFont val="Times New Roman"/>
        <family val="1"/>
        <charset val="186"/>
      </rPr>
      <t>žiūrėti žiniaraščio priedą dėl išvežimo</t>
    </r>
    <r>
      <rPr>
        <sz val="11"/>
        <color theme="1"/>
        <rFont val="Times New Roman"/>
        <family val="1"/>
        <charset val="186"/>
      </rPr>
      <t>)</t>
    </r>
  </si>
  <si>
    <r>
      <t>Kelio ženklų dvistiebių metalinių atramų  ant monolitinių betoninių pamatų demontavimas  ir išvežimas į Užsakovo nurodytą vietą (</t>
    </r>
    <r>
      <rPr>
        <i/>
        <sz val="11"/>
        <color theme="1"/>
        <rFont val="Times New Roman"/>
        <family val="1"/>
        <charset val="186"/>
      </rPr>
      <t>žiūrėti žiniaraščio priedą dėl išvežimo</t>
    </r>
    <r>
      <rPr>
        <sz val="11"/>
        <color theme="1"/>
        <rFont val="Times New Roman"/>
        <family val="1"/>
        <charset val="186"/>
      </rPr>
      <t>)</t>
    </r>
  </si>
  <si>
    <t>Apsauginių atitvarų išardymas  ir išvežimas į Užsakovo nurodytą vietą (žiūrėti žiniaraščio priedą dėl išvežimo)</t>
  </si>
  <si>
    <t>Signalinių stulpelių demontavimas ir išvežimas Rangovo pasirinktu atstumu</t>
  </si>
  <si>
    <t>1.5</t>
  </si>
  <si>
    <t>1.6</t>
  </si>
  <si>
    <t>1.7</t>
  </si>
  <si>
    <t>1.8</t>
  </si>
  <si>
    <t>1.9</t>
  </si>
  <si>
    <t>1.10</t>
  </si>
  <si>
    <t>1.11</t>
  </si>
  <si>
    <t>3. Kelio konstrukcija  (I variantas)</t>
  </si>
  <si>
    <r>
      <t>Apsauginio šalčiui atsparaus sluoksnio</t>
    </r>
    <r>
      <rPr>
        <sz val="11"/>
        <color theme="1"/>
        <rFont val="Times New Roman"/>
        <family val="1"/>
        <charset val="186"/>
      </rPr>
      <t xml:space="preserve"> h=0,36 m įrengimas</t>
    </r>
  </si>
  <si>
    <t xml:space="preserve"> Apsauginio šalčiui atsparaus sluoksnio h=0,31 m įrengimas</t>
  </si>
  <si>
    <t>3. Kelio konstrukcija  (II variantas)</t>
  </si>
  <si>
    <t>Pastaba: Rangovas pildo pasirinktinai I arba II projektinės kelio dangos konstrukcijos variantą</t>
  </si>
  <si>
    <t>5.2</t>
  </si>
  <si>
    <t>5.3</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</si>
  <si>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</si>
  <si>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 Kiti darbai</t>
  </si>
  <si>
    <t>5. Atitvarų įrengimas</t>
  </si>
  <si>
    <t>Iš viso skyriuje 6, 
Eur be PVM</t>
  </si>
  <si>
    <t>Esamų g/b konstrukcijų išardymas ir išvežimas Rangovo pasirinktu atstumu</t>
  </si>
  <si>
    <r>
      <t>Esamų metalinių konstrukcijų išardymas ir išvežimas į Užsakovo nurodytą vietą (</t>
    </r>
    <r>
      <rPr>
        <i/>
        <sz val="11"/>
        <rFont val="Times New Roman"/>
        <family val="1"/>
        <charset val="186"/>
      </rPr>
      <t>žiūrėti žiniaraščio priedą dėl išvežimo</t>
    </r>
    <r>
      <rPr>
        <sz val="11"/>
        <rFont val="Times New Roman"/>
        <family val="1"/>
      </rPr>
      <t>)</t>
    </r>
  </si>
  <si>
    <r>
      <t xml:space="preserve">Esamų apsauginių atitvarų išardymas ir išvežimas  į Užsakovo nurodytą vietą </t>
    </r>
    <r>
      <rPr>
        <i/>
        <sz val="11"/>
        <color rgb="FF000000"/>
        <rFont val="Times New Roman"/>
        <family val="1"/>
        <charset val="186"/>
      </rPr>
      <t>(žiūrėti žiniaraščio priedą dėl išvežimo</t>
    </r>
    <r>
      <rPr>
        <sz val="11"/>
        <color rgb="FF000000"/>
        <rFont val="Times New Roman"/>
        <family val="1"/>
        <charset val="186"/>
      </rPr>
      <t>)</t>
    </r>
  </si>
  <si>
    <t>Grunto iškasimas, sandėliavimas ir užpylimas rankiniu būdu</t>
  </si>
  <si>
    <t>Bandomujų gręžtinių polių Ø45 cm įrengimas ir bandymo atlikimas (įtraukiant visų papildomų polių, konstrukcijų ir mechanizmų panaudojimo ir įrengimo darbus. Bandymo apkrova ≥1200kN)</t>
  </si>
  <si>
    <t>Gręžtinių polių Ø45 cm įrengimas</t>
  </si>
  <si>
    <t>Skaldos pagrindo sl. po rostverkais h=250 mm įrengimas</t>
  </si>
  <si>
    <t xml:space="preserve">Armatūros gaminių sudėjimas į betonuojamas konstrukcijas </t>
  </si>
  <si>
    <t>kg</t>
  </si>
  <si>
    <t>Vandens nuleidimo sistemos įrengimas</t>
  </si>
  <si>
    <t>Vandens surinkimo sistemos prieigose įrengimas</t>
  </si>
  <si>
    <t>Hidroizoliacijos 2 sl. h=10 mm  ant perdangos įrengimas</t>
  </si>
  <si>
    <t>Apsauginio asfaltbetonio sl. SMA 8 S h=20 mm  ant perdangos įrengimas</t>
  </si>
  <si>
    <t>Sluoksnio pagruntavimas</t>
  </si>
  <si>
    <t>Asfalto apatinio sl. AC 16 AS  h=40 mm  ant perdangos įrengimas</t>
  </si>
  <si>
    <t>Asfalto viršutinio sl. SAM 11 S  h=40 mm  ant perdangos įrengimas</t>
  </si>
  <si>
    <t>Išlyginamasis fibromis armuotas betono sluoksnio h=30÷55 mm ant pereinamųjų plokščių įrengimas</t>
  </si>
  <si>
    <t>Hidroizoliacijos 2 sl. h=10 mm ant pereinamųjų plokščių įrengimas</t>
  </si>
  <si>
    <t>Apsauginis asfaltbetonio sl. SMA 5S h=20 mm ant pereinamųjų plokščių įrengimas</t>
  </si>
  <si>
    <t>Skaldos fr. 0/45 pagrindo sl. iš nesurišto mišinio h=~150 mm ant pereinamųjų plokščių įrengimas</t>
  </si>
  <si>
    <t>Asfalto pagrindo sl. AC 22 PN  h=100 mm ant pereinamųjų plokščių įrengimas</t>
  </si>
  <si>
    <t>Asfalto viršutinis sl. AC 11 VN h=40 mm ant pereinamųjų plokščių įrengimas</t>
  </si>
  <si>
    <t>Paviršiaus pašiurkštinimas granitine skaldele ant pereinamųjų plokščių įrengimas</t>
  </si>
  <si>
    <t xml:space="preserve">Paviršiaus pašiurkštinimas granitine skaldele </t>
  </si>
  <si>
    <t>3.25</t>
  </si>
  <si>
    <t>3.28</t>
  </si>
  <si>
    <t>3.32</t>
  </si>
  <si>
    <t>3.33</t>
  </si>
  <si>
    <t>3.34</t>
  </si>
  <si>
    <t>3.35</t>
  </si>
  <si>
    <t>3.36</t>
  </si>
  <si>
    <t>3.37</t>
  </si>
  <si>
    <t>3.38</t>
  </si>
  <si>
    <t>3.39</t>
  </si>
  <si>
    <t>3.40</t>
  </si>
  <si>
    <t>3.41</t>
  </si>
  <si>
    <t>3.42</t>
  </si>
  <si>
    <t>3.43</t>
  </si>
  <si>
    <t>3.44</t>
  </si>
  <si>
    <t>3.45</t>
  </si>
  <si>
    <t>3.46</t>
  </si>
  <si>
    <t>3.47</t>
  </si>
  <si>
    <t>3.48</t>
  </si>
  <si>
    <t>3.49</t>
  </si>
  <si>
    <t>3.50</t>
  </si>
  <si>
    <t>3.51</t>
  </si>
  <si>
    <t>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</si>
</sst>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b/>
      <sz val="16"/>
      <name val="Times New Roman"/>
      <family val="1"/>
      <charset val="186"/>
    </font>
    <font>
      <sz val="11"/>
      <name val="Times New Roman"/>
      <family val="1"/>
    </font>
    <font>
      <b/>
      <sz val="12"/>
      <color rgb="FF000000"/>
      <name val="Times New Roman"/>
      <family val="1"/>
      <charset val="186"/>
    </font>
    <fon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cellStyleXfs>
  <cellXfs count="173">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Border="1" applyAlignment="1">
      <alignment horizontal="center" vertical="center" wrapText="1"/>
    </xf>
    <xf numFmtId="0" fontId="7" fillId="0" borderId="0" xfId="0" applyFont="1" applyAlignment="1">
      <alignment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164" fontId="5" fillId="4" borderId="5" xfId="0" applyNumberFormat="1" applyFont="1" applyFill="1" applyBorder="1" applyAlignment="1" applyProtection="1">
      <alignment horizontal="center" vertical="center"/>
      <protection locked="0"/>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2" fontId="2" fillId="0" borderId="0" xfId="1" applyNumberFormat="1" applyFont="1" applyAlignment="1" applyProtection="1">
      <alignment horizontal="center" vertical="center" wrapText="1"/>
    </xf>
    <xf numFmtId="2" fontId="7" fillId="0" borderId="0" xfId="0" applyNumberFormat="1"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 fontId="4" fillId="4" borderId="13" xfId="4"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4" fillId="0" borderId="15" xfId="3" applyFont="1" applyBorder="1" applyAlignment="1">
      <alignment horizontal="center" vertical="center" wrapText="1"/>
    </xf>
    <xf numFmtId="4" fontId="4" fillId="0" borderId="16" xfId="3" applyNumberFormat="1" applyFont="1" applyBorder="1" applyAlignment="1">
      <alignment horizontal="center" vertical="center" wrapText="1"/>
    </xf>
    <xf numFmtId="164" fontId="5" fillId="4" borderId="12" xfId="0" applyNumberFormat="1" applyFont="1" applyFill="1" applyBorder="1" applyAlignment="1" applyProtection="1">
      <alignment horizontal="center" vertical="center"/>
      <protection locked="0"/>
    </xf>
    <xf numFmtId="4" fontId="5" fillId="0" borderId="17" xfId="0" applyNumberFormat="1" applyFont="1" applyBorder="1" applyAlignment="1">
      <alignment horizontal="center" vertical="center" wrapText="1"/>
    </xf>
    <xf numFmtId="4" fontId="4" fillId="4" borderId="18" xfId="4" applyNumberFormat="1" applyFont="1" applyFill="1" applyBorder="1" applyAlignment="1" applyProtection="1">
      <alignment horizontal="center" vertical="center" wrapText="1"/>
      <protection locked="0"/>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 fontId="4" fillId="4" borderId="24" xfId="4" applyNumberFormat="1" applyFont="1" applyFill="1" applyBorder="1" applyAlignment="1" applyProtection="1">
      <alignment horizontal="center" vertical="center" wrapText="1"/>
      <protection locked="0"/>
    </xf>
    <xf numFmtId="4" fontId="5" fillId="0" borderId="10" xfId="0" applyNumberFormat="1" applyFont="1" applyBorder="1" applyAlignment="1">
      <alignment horizontal="center" vertical="center" wrapText="1"/>
    </xf>
    <xf numFmtId="4" fontId="0" fillId="0" borderId="0" xfId="0" applyNumberFormat="1"/>
    <xf numFmtId="0" fontId="7" fillId="0" borderId="0" xfId="0" applyFont="1" applyAlignment="1" applyProtection="1">
      <alignment vertical="center" wrapText="1"/>
      <protection locked="0"/>
    </xf>
    <xf numFmtId="0" fontId="4" fillId="0" borderId="0" xfId="4" applyFont="1" applyAlignment="1">
      <alignment horizontal="right" vertical="center"/>
    </xf>
    <xf numFmtId="49" fontId="5" fillId="0" borderId="12" xfId="0" applyNumberFormat="1" applyFont="1" applyBorder="1" applyAlignment="1">
      <alignment horizontal="left" vertical="center" wrapText="1"/>
    </xf>
    <xf numFmtId="0" fontId="2" fillId="0" borderId="23" xfId="2" applyFont="1" applyBorder="1" applyAlignment="1" applyProtection="1">
      <alignment horizontal="center" vertical="center" wrapText="1"/>
    </xf>
    <xf numFmtId="0" fontId="2" fillId="0" borderId="26" xfId="2" applyFont="1" applyBorder="1" applyAlignment="1" applyProtection="1">
      <alignment horizontal="center" vertical="center" wrapText="1"/>
    </xf>
    <xf numFmtId="0" fontId="2" fillId="0" borderId="5" xfId="2" applyNumberFormat="1" applyFont="1" applyBorder="1" applyAlignment="1" applyProtection="1">
      <alignment horizontal="center" vertical="center" wrapText="1"/>
    </xf>
    <xf numFmtId="49" fontId="5" fillId="0" borderId="27" xfId="0" applyNumberFormat="1" applyFont="1" applyBorder="1" applyAlignment="1">
      <alignment horizontal="center" vertical="center"/>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wrapText="1"/>
    </xf>
    <xf numFmtId="49" fontId="5" fillId="0" borderId="28" xfId="0" applyNumberFormat="1" applyFont="1" applyBorder="1" applyAlignment="1">
      <alignment horizontal="center" vertical="center"/>
    </xf>
    <xf numFmtId="0" fontId="19" fillId="0" borderId="1" xfId="0" applyFont="1" applyBorder="1" applyAlignment="1">
      <alignment horizontal="left" vertical="center" wrapText="1"/>
    </xf>
    <xf numFmtId="49" fontId="9" fillId="0" borderId="23" xfId="0" applyNumberFormat="1" applyFont="1" applyBorder="1" applyAlignment="1">
      <alignment horizontal="center" vertical="center" wrapText="1"/>
    </xf>
    <xf numFmtId="49" fontId="17" fillId="0" borderId="12" xfId="0" applyNumberFormat="1" applyFont="1" applyBorder="1" applyAlignment="1">
      <alignment horizontal="left" vertical="center" wrapText="1"/>
    </xf>
    <xf numFmtId="49" fontId="17" fillId="0" borderId="12" xfId="0" applyNumberFormat="1" applyFont="1" applyBorder="1" applyAlignment="1">
      <alignment horizontal="center" vertical="center" wrapText="1"/>
    </xf>
    <xf numFmtId="49" fontId="5" fillId="0" borderId="29" xfId="0" applyNumberFormat="1" applyFont="1" applyBorder="1" applyAlignment="1">
      <alignment horizontal="center" vertical="center"/>
    </xf>
    <xf numFmtId="49" fontId="5" fillId="0" borderId="12" xfId="0" applyNumberFormat="1" applyFont="1" applyBorder="1" applyAlignment="1">
      <alignment horizontal="center" vertical="center" wrapText="1"/>
    </xf>
    <xf numFmtId="0" fontId="19" fillId="0" borderId="1" xfId="0" applyFont="1" applyBorder="1" applyAlignment="1">
      <alignment vertical="center"/>
    </xf>
    <xf numFmtId="49" fontId="9" fillId="0" borderId="11" xfId="0" applyNumberFormat="1" applyFont="1" applyBorder="1" applyAlignment="1">
      <alignment horizontal="center" vertical="center" wrapText="1"/>
    </xf>
    <xf numFmtId="49" fontId="17" fillId="0" borderId="2" xfId="0" applyNumberFormat="1" applyFont="1" applyBorder="1" applyAlignment="1">
      <alignment horizontal="left" vertical="center" wrapText="1"/>
    </xf>
    <xf numFmtId="49" fontId="17" fillId="0" borderId="13"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49" fontId="5" fillId="0" borderId="31"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17"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2" fontId="2" fillId="0" borderId="5" xfId="2" applyNumberFormat="1" applyFont="1" applyBorder="1" applyAlignment="1" applyProtection="1">
      <alignment horizontal="center" vertical="center" wrapText="1"/>
    </xf>
    <xf numFmtId="0" fontId="19" fillId="0" borderId="13" xfId="0" applyFont="1" applyBorder="1" applyAlignment="1">
      <alignment horizontal="center" vertical="center" wrapText="1"/>
    </xf>
    <xf numFmtId="0" fontId="7" fillId="0" borderId="33" xfId="0" applyFont="1" applyBorder="1" applyAlignment="1">
      <alignment horizontal="left" vertical="center" wrapText="1"/>
    </xf>
    <xf numFmtId="0" fontId="7" fillId="0" borderId="13" xfId="0" applyFont="1" applyBorder="1" applyAlignment="1">
      <alignment horizontal="center" vertical="center" wrapText="1"/>
    </xf>
    <xf numFmtId="4" fontId="4" fillId="4" borderId="27" xfId="3" applyNumberFormat="1" applyFont="1" applyFill="1" applyBorder="1" applyAlignment="1" applyProtection="1">
      <alignment horizontal="center" vertical="center" wrapText="1"/>
      <protection locked="0"/>
    </xf>
    <xf numFmtId="49" fontId="9" fillId="0" borderId="34"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7" fillId="0" borderId="34" xfId="0" applyFont="1" applyBorder="1" applyAlignment="1">
      <alignment horizontal="left" vertical="center" wrapText="1"/>
    </xf>
    <xf numFmtId="4" fontId="4" fillId="4" borderId="28" xfId="3"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4" fontId="4" fillId="4" borderId="26" xfId="3" applyNumberFormat="1" applyFont="1" applyFill="1" applyBorder="1" applyAlignment="1" applyProtection="1">
      <alignment horizontal="center" vertical="center" wrapText="1"/>
      <protection locked="0"/>
    </xf>
    <xf numFmtId="49" fontId="9" fillId="0" borderId="13" xfId="0" applyNumberFormat="1" applyFont="1" applyBorder="1" applyAlignment="1">
      <alignment horizontal="center" vertical="center" wrapText="1"/>
    </xf>
    <xf numFmtId="0" fontId="7" fillId="0" borderId="13" xfId="0" applyFont="1" applyBorder="1" applyAlignment="1">
      <alignment horizontal="left"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49" fontId="9" fillId="0" borderId="33" xfId="0" applyNumberFormat="1" applyFont="1" applyBorder="1" applyAlignment="1">
      <alignment horizontal="center" vertical="center" wrapText="1"/>
    </xf>
    <xf numFmtId="49" fontId="9" fillId="0" borderId="35" xfId="0" applyNumberFormat="1" applyFont="1" applyBorder="1" applyAlignment="1">
      <alignment horizontal="center" vertical="center" wrapText="1"/>
    </xf>
    <xf numFmtId="49" fontId="9" fillId="0" borderId="36" xfId="0" applyNumberFormat="1" applyFont="1" applyBorder="1" applyAlignment="1">
      <alignment horizontal="center" vertical="center" wrapText="1"/>
    </xf>
    <xf numFmtId="4" fontId="4" fillId="4" borderId="29" xfId="4" applyNumberFormat="1" applyFont="1" applyFill="1" applyBorder="1" applyAlignment="1" applyProtection="1">
      <alignment horizontal="center" vertical="center" wrapText="1"/>
      <protection locked="0"/>
    </xf>
    <xf numFmtId="4" fontId="4" fillId="4" borderId="28" xfId="4" applyNumberFormat="1" applyFont="1" applyFill="1" applyBorder="1" applyAlignment="1" applyProtection="1">
      <alignment horizontal="center" vertical="center" wrapText="1"/>
      <protection locked="0"/>
    </xf>
    <xf numFmtId="0" fontId="7" fillId="0" borderId="37" xfId="0" applyFont="1" applyBorder="1" applyAlignment="1">
      <alignment horizontal="left" vertical="center" wrapText="1"/>
    </xf>
    <xf numFmtId="0" fontId="7" fillId="0" borderId="35" xfId="0" applyFont="1" applyBorder="1" applyAlignment="1">
      <alignment horizontal="left" vertical="center" wrapText="1"/>
    </xf>
    <xf numFmtId="4" fontId="4" fillId="4" borderId="26" xfId="4" applyNumberFormat="1" applyFont="1" applyFill="1" applyBorder="1" applyAlignment="1" applyProtection="1">
      <alignment horizontal="center" vertical="center" wrapText="1"/>
      <protection locked="0"/>
    </xf>
    <xf numFmtId="4" fontId="4" fillId="0" borderId="20" xfId="0" applyNumberFormat="1" applyFont="1" applyBorder="1" applyAlignment="1" applyProtection="1">
      <alignment horizontal="center" vertical="center" wrapText="1"/>
      <protection locked="0"/>
    </xf>
    <xf numFmtId="49" fontId="9" fillId="0" borderId="39" xfId="0" applyNumberFormat="1" applyFont="1" applyBorder="1" applyAlignment="1">
      <alignment horizontal="center" vertical="center" wrapText="1"/>
    </xf>
    <xf numFmtId="0" fontId="6" fillId="0" borderId="40" xfId="0" applyFont="1" applyBorder="1" applyAlignment="1" applyProtection="1">
      <alignment vertical="center" wrapText="1"/>
      <protection locked="0"/>
    </xf>
    <xf numFmtId="2" fontId="4" fillId="0" borderId="0" xfId="4" applyNumberFormat="1" applyFont="1" applyAlignment="1">
      <alignment vertical="center"/>
    </xf>
    <xf numFmtId="2" fontId="7"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2" fontId="17" fillId="0" borderId="1" xfId="0" applyNumberFormat="1" applyFont="1" applyBorder="1" applyAlignment="1">
      <alignment horizontal="center" vertical="center"/>
    </xf>
    <xf numFmtId="2" fontId="17" fillId="0" borderId="12" xfId="0" applyNumberFormat="1" applyFont="1" applyBorder="1" applyAlignment="1">
      <alignment horizontal="center" vertical="center"/>
    </xf>
    <xf numFmtId="2" fontId="5" fillId="0" borderId="5" xfId="0" applyNumberFormat="1" applyFont="1" applyBorder="1" applyAlignment="1">
      <alignment horizontal="center" vertical="center"/>
    </xf>
    <xf numFmtId="2" fontId="5" fillId="0" borderId="2"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12"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8" xfId="0" applyNumberFormat="1" applyFont="1" applyBorder="1" applyAlignment="1">
      <alignment horizontal="center" vertical="center"/>
    </xf>
    <xf numFmtId="2" fontId="5" fillId="0" borderId="24" xfId="0" applyNumberFormat="1" applyFont="1" applyBorder="1" applyAlignment="1">
      <alignment horizontal="center" vertical="center"/>
    </xf>
    <xf numFmtId="49" fontId="9" fillId="0" borderId="9" xfId="0" applyNumberFormat="1" applyFont="1" applyBorder="1" applyAlignment="1">
      <alignment horizontal="center" vertical="center" wrapText="1"/>
    </xf>
    <xf numFmtId="0" fontId="7" fillId="0" borderId="38" xfId="0" applyFont="1" applyBorder="1" applyAlignment="1">
      <alignment horizontal="left" vertical="center" wrapText="1"/>
    </xf>
    <xf numFmtId="49" fontId="5" fillId="0" borderId="41" xfId="0" applyNumberFormat="1" applyFont="1" applyBorder="1" applyAlignment="1">
      <alignment horizontal="center" vertical="center"/>
    </xf>
    <xf numFmtId="4" fontId="4" fillId="4" borderId="12" xfId="3" applyNumberFormat="1" applyFont="1" applyFill="1" applyBorder="1" applyAlignment="1" applyProtection="1">
      <alignment horizontal="center" vertical="center" wrapText="1"/>
      <protection locked="0"/>
    </xf>
    <xf numFmtId="4" fontId="5" fillId="0" borderId="19"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2" fontId="17" fillId="0" borderId="2" xfId="0" applyNumberFormat="1" applyFont="1" applyBorder="1" applyAlignment="1">
      <alignment horizontal="center" vertical="center"/>
    </xf>
    <xf numFmtId="164" fontId="5" fillId="4" borderId="18" xfId="0" applyNumberFormat="1" applyFont="1" applyFill="1" applyBorder="1" applyAlignment="1" applyProtection="1">
      <alignment horizontal="center" vertical="center"/>
      <protection locked="0"/>
    </xf>
    <xf numFmtId="164" fontId="5" fillId="4" borderId="13" xfId="0" applyNumberFormat="1" applyFont="1" applyFill="1" applyBorder="1" applyAlignment="1" applyProtection="1">
      <alignment horizontal="center" vertical="center"/>
      <protection locked="0"/>
    </xf>
    <xf numFmtId="0" fontId="5" fillId="0" borderId="1" xfId="0" applyFont="1" applyBorder="1" applyAlignment="1">
      <alignment horizontal="left" vertical="center" wrapText="1"/>
    </xf>
    <xf numFmtId="49" fontId="9" fillId="0" borderId="25"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7" fillId="0" borderId="32" xfId="0" applyFont="1" applyBorder="1" applyAlignment="1">
      <alignment horizontal="left" vertical="center" wrapText="1"/>
    </xf>
    <xf numFmtId="0" fontId="7" fillId="0" borderId="2" xfId="0" applyFont="1" applyBorder="1" applyAlignment="1">
      <alignment horizontal="center" vertical="center" wrapText="1"/>
    </xf>
    <xf numFmtId="2" fontId="7" fillId="0" borderId="2" xfId="0" applyNumberFormat="1" applyFont="1" applyBorder="1" applyAlignment="1">
      <alignment horizontal="center" vertical="center" wrapText="1"/>
    </xf>
    <xf numFmtId="49" fontId="9" fillId="0" borderId="42" xfId="0" applyNumberFormat="1" applyFont="1" applyBorder="1" applyAlignment="1">
      <alignment horizontal="center" vertical="center" wrapText="1"/>
    </xf>
    <xf numFmtId="0" fontId="7" fillId="0" borderId="13" xfId="0" applyFont="1" applyBorder="1" applyAlignment="1">
      <alignment vertical="center" wrapText="1"/>
    </xf>
    <xf numFmtId="0" fontId="19" fillId="0" borderId="7" xfId="0" applyFont="1" applyBorder="1" applyAlignment="1">
      <alignment horizontal="left" vertical="center" wrapText="1"/>
    </xf>
    <xf numFmtId="4" fontId="4" fillId="4" borderId="27" xfId="4" applyNumberFormat="1" applyFont="1" applyFill="1" applyBorder="1" applyAlignment="1" applyProtection="1">
      <alignment horizontal="center" vertical="center" wrapText="1"/>
      <protection locked="0"/>
    </xf>
    <xf numFmtId="49" fontId="9" fillId="0" borderId="15" xfId="0" applyNumberFormat="1" applyFont="1" applyBorder="1" applyAlignment="1">
      <alignment horizontal="center" vertical="center" wrapText="1"/>
    </xf>
    <xf numFmtId="0" fontId="7" fillId="0" borderId="2" xfId="0" applyFont="1" applyBorder="1" applyAlignment="1">
      <alignment horizontal="left" vertical="center" wrapText="1"/>
    </xf>
    <xf numFmtId="49" fontId="9" fillId="0" borderId="24" xfId="4" applyNumberFormat="1" applyFont="1" applyBorder="1" applyAlignment="1">
      <alignment horizontal="center" vertical="center" wrapText="1"/>
    </xf>
    <xf numFmtId="0" fontId="5" fillId="0" borderId="24" xfId="4" applyFont="1" applyBorder="1" applyAlignment="1">
      <alignment horizontal="left" vertical="center" wrapText="1"/>
    </xf>
    <xf numFmtId="0" fontId="5" fillId="0" borderId="24" xfId="0" applyFont="1" applyBorder="1" applyAlignment="1">
      <alignment horizontal="center" vertical="center" wrapText="1"/>
    </xf>
    <xf numFmtId="2" fontId="5" fillId="0" borderId="24" xfId="0" applyNumberFormat="1" applyFont="1" applyBorder="1" applyAlignment="1">
      <alignment horizontal="center" vertical="center" wrapText="1"/>
    </xf>
    <xf numFmtId="4" fontId="5" fillId="4" borderId="24" xfId="4" applyNumberFormat="1" applyFont="1" applyFill="1" applyBorder="1" applyAlignment="1" applyProtection="1">
      <alignment horizontal="center" vertical="center" wrapText="1"/>
      <protection locked="0"/>
    </xf>
    <xf numFmtId="49" fontId="9" fillId="0" borderId="46" xfId="0" applyNumberFormat="1" applyFont="1" applyBorder="1" applyAlignment="1">
      <alignment horizontal="center" vertical="center" wrapText="1"/>
    </xf>
    <xf numFmtId="49" fontId="5" fillId="0" borderId="13"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1" xfId="2" applyFont="1" applyBorder="1" applyAlignment="1" applyProtection="1">
      <alignment horizontal="center" vertical="center" wrapText="1"/>
    </xf>
    <xf numFmtId="2" fontId="5" fillId="0" borderId="1" xfId="2" applyNumberFormat="1" applyFont="1" applyBorder="1" applyAlignment="1" applyProtection="1">
      <alignment horizontal="center" vertical="center" wrapText="1"/>
    </xf>
    <xf numFmtId="4" fontId="6" fillId="0" borderId="43" xfId="0" applyNumberFormat="1" applyFont="1" applyBorder="1" applyAlignment="1" applyProtection="1">
      <alignment horizontal="center" vertical="center" wrapText="1"/>
      <protection locked="0"/>
    </xf>
    <xf numFmtId="4" fontId="6" fillId="0" borderId="44" xfId="0" applyNumberFormat="1" applyFont="1" applyBorder="1" applyAlignment="1" applyProtection="1">
      <alignment horizontal="center" vertical="center" wrapText="1"/>
      <protection locked="0"/>
    </xf>
    <xf numFmtId="4" fontId="6" fillId="0" borderId="45" xfId="0" applyNumberFormat="1" applyFont="1" applyBorder="1" applyAlignment="1" applyProtection="1">
      <alignment horizontal="center" vertical="center" wrapText="1"/>
      <protection locked="0"/>
    </xf>
    <xf numFmtId="0" fontId="16"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25" xfId="1" applyFont="1" applyFill="1" applyBorder="1" applyAlignment="1" applyProtection="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cellXfs>
  <cellStyles count="6">
    <cellStyle name="Įprastas" xfId="0" builtinId="0"/>
    <cellStyle name="Įprastas 2" xfId="5" xr:uid="{7B2FC5F9-26DE-41CD-96A4-516864D5524F}"/>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44"/>
  <sheetViews>
    <sheetView topLeftCell="A33" zoomScale="55" zoomScaleNormal="55" workbookViewId="0">
      <selection activeCell="G44" sqref="G44"/>
    </sheetView>
  </sheetViews>
  <sheetFormatPr defaultColWidth="9.140625" defaultRowHeight="15" x14ac:dyDescent="0.25"/>
  <cols>
    <col min="1" max="1" width="35.42578125" style="13" customWidth="1"/>
    <col min="2" max="2" width="8.28515625" style="13" bestFit="1" customWidth="1"/>
    <col min="3" max="3" width="83.42578125" style="9" customWidth="1"/>
    <col min="4" max="4" width="9.140625" style="8"/>
    <col min="5" max="5" width="16.28515625" style="8" customWidth="1"/>
    <col min="6" max="6" width="20.7109375" style="10" customWidth="1"/>
    <col min="7" max="7" width="14.7109375" style="8" customWidth="1"/>
    <col min="8" max="8" width="21.5703125" style="11" customWidth="1"/>
    <col min="9" max="9" width="16.140625" style="5" customWidth="1"/>
    <col min="10" max="10" width="55.7109375" style="5" customWidth="1"/>
    <col min="11" max="11" width="9.85546875" style="5" bestFit="1" customWidth="1"/>
    <col min="12" max="16384" width="9.140625" style="5"/>
  </cols>
  <sheetData>
    <row r="1" spans="1:9" ht="40.15" customHeight="1" x14ac:dyDescent="0.25">
      <c r="A1" s="164" t="s">
        <v>52</v>
      </c>
      <c r="B1" s="164"/>
      <c r="C1" s="164"/>
      <c r="D1" s="164"/>
      <c r="E1" s="164"/>
      <c r="F1" s="164"/>
      <c r="G1" s="164"/>
    </row>
    <row r="2" spans="1:9" ht="21.75" customHeight="1" thickBot="1" x14ac:dyDescent="0.3">
      <c r="A2" s="1"/>
      <c r="B2" s="1"/>
      <c r="C2" s="1"/>
      <c r="D2" s="1"/>
      <c r="E2" s="34"/>
      <c r="F2" s="1"/>
      <c r="G2" s="1"/>
    </row>
    <row r="3" spans="1:9" ht="21.75" customHeight="1" x14ac:dyDescent="0.25">
      <c r="A3" s="165" t="s">
        <v>121</v>
      </c>
      <c r="B3" s="165"/>
      <c r="C3" s="165"/>
      <c r="D3" s="165"/>
      <c r="E3" s="165"/>
      <c r="F3" s="165"/>
      <c r="G3" s="166"/>
    </row>
    <row r="4" spans="1:9" ht="51" customHeight="1" thickBot="1" x14ac:dyDescent="0.3">
      <c r="A4" s="21" t="s">
        <v>22</v>
      </c>
      <c r="B4" s="21" t="s">
        <v>0</v>
      </c>
      <c r="C4" s="21" t="s">
        <v>1</v>
      </c>
      <c r="D4" s="21" t="s">
        <v>2</v>
      </c>
      <c r="E4" s="82" t="s">
        <v>3</v>
      </c>
      <c r="F4" s="22" t="s">
        <v>54</v>
      </c>
      <c r="G4" s="23" t="s">
        <v>4</v>
      </c>
    </row>
    <row r="5" spans="1:9" ht="30" customHeight="1" x14ac:dyDescent="0.25">
      <c r="A5" s="137" t="s">
        <v>5</v>
      </c>
      <c r="B5" s="138" t="s">
        <v>8</v>
      </c>
      <c r="C5" s="139" t="s">
        <v>122</v>
      </c>
      <c r="D5" s="140" t="s">
        <v>43</v>
      </c>
      <c r="E5" s="141">
        <v>0.06</v>
      </c>
      <c r="F5" s="86"/>
      <c r="G5" s="15">
        <f t="shared" ref="G5:G10" si="0">ROUND((E5*F5),2)</f>
        <v>0</v>
      </c>
    </row>
    <row r="6" spans="1:9" ht="30" customHeight="1" x14ac:dyDescent="0.25">
      <c r="A6" s="142" t="s">
        <v>5</v>
      </c>
      <c r="B6" s="88" t="s">
        <v>9</v>
      </c>
      <c r="C6" s="89" t="s">
        <v>123</v>
      </c>
      <c r="D6" s="91" t="s">
        <v>126</v>
      </c>
      <c r="E6" s="115">
        <v>713.33</v>
      </c>
      <c r="F6" s="90"/>
      <c r="G6" s="16">
        <f t="shared" si="0"/>
        <v>0</v>
      </c>
    </row>
    <row r="7" spans="1:9" ht="30" customHeight="1" x14ac:dyDescent="0.25">
      <c r="A7" s="142" t="s">
        <v>5</v>
      </c>
      <c r="B7" s="83" t="s">
        <v>47</v>
      </c>
      <c r="C7" s="89" t="s">
        <v>125</v>
      </c>
      <c r="D7" s="91" t="s">
        <v>126</v>
      </c>
      <c r="E7" s="116">
        <v>20.5</v>
      </c>
      <c r="F7" s="90"/>
      <c r="G7" s="16">
        <f t="shared" si="0"/>
        <v>0</v>
      </c>
    </row>
    <row r="8" spans="1:9" ht="30" customHeight="1" x14ac:dyDescent="0.25">
      <c r="A8" s="142" t="s">
        <v>5</v>
      </c>
      <c r="B8" s="88" t="s">
        <v>48</v>
      </c>
      <c r="C8" s="89" t="s">
        <v>127</v>
      </c>
      <c r="D8" s="91" t="s">
        <v>126</v>
      </c>
      <c r="E8" s="116">
        <v>54.4</v>
      </c>
      <c r="F8" s="90"/>
      <c r="G8" s="16">
        <f t="shared" ref="G8" si="1">ROUND((E8*F8),2)</f>
        <v>0</v>
      </c>
    </row>
    <row r="9" spans="1:9" ht="30" customHeight="1" x14ac:dyDescent="0.25">
      <c r="A9" s="142" t="s">
        <v>5</v>
      </c>
      <c r="B9" s="83" t="s">
        <v>167</v>
      </c>
      <c r="C9" s="136" t="s">
        <v>160</v>
      </c>
      <c r="D9" s="91" t="s">
        <v>126</v>
      </c>
      <c r="E9" s="116">
        <v>54.4</v>
      </c>
      <c r="F9" s="90"/>
      <c r="G9" s="16">
        <f t="shared" si="0"/>
        <v>0</v>
      </c>
    </row>
    <row r="10" spans="1:9" ht="30" customHeight="1" x14ac:dyDescent="0.25">
      <c r="A10" s="142" t="s">
        <v>5</v>
      </c>
      <c r="B10" s="88" t="s">
        <v>168</v>
      </c>
      <c r="C10" s="89" t="s">
        <v>161</v>
      </c>
      <c r="D10" s="91" t="s">
        <v>39</v>
      </c>
      <c r="E10" s="116">
        <v>22</v>
      </c>
      <c r="F10" s="90"/>
      <c r="G10" s="16">
        <f t="shared" si="0"/>
        <v>0</v>
      </c>
    </row>
    <row r="11" spans="1:9" ht="30" customHeight="1" x14ac:dyDescent="0.25">
      <c r="A11" s="142" t="s">
        <v>5</v>
      </c>
      <c r="B11" s="83" t="s">
        <v>169</v>
      </c>
      <c r="C11" s="89" t="s">
        <v>162</v>
      </c>
      <c r="D11" s="91" t="s">
        <v>39</v>
      </c>
      <c r="E11" s="116">
        <v>2</v>
      </c>
      <c r="F11" s="90"/>
      <c r="G11" s="16">
        <f t="shared" ref="G11:G18" si="2">ROUND((E11*F11),2)</f>
        <v>0</v>
      </c>
    </row>
    <row r="12" spans="1:9" ht="30" customHeight="1" x14ac:dyDescent="0.25">
      <c r="A12" s="142" t="s">
        <v>5</v>
      </c>
      <c r="B12" s="88" t="s">
        <v>170</v>
      </c>
      <c r="C12" s="89" t="s">
        <v>163</v>
      </c>
      <c r="D12" s="91" t="s">
        <v>39</v>
      </c>
      <c r="E12" s="116">
        <v>20</v>
      </c>
      <c r="F12" s="90"/>
      <c r="G12" s="16">
        <f t="shared" si="2"/>
        <v>0</v>
      </c>
    </row>
    <row r="13" spans="1:9" ht="30" customHeight="1" x14ac:dyDescent="0.25">
      <c r="A13" s="142" t="s">
        <v>5</v>
      </c>
      <c r="B13" s="83" t="s">
        <v>171</v>
      </c>
      <c r="C13" s="89" t="s">
        <v>164</v>
      </c>
      <c r="D13" s="91" t="s">
        <v>39</v>
      </c>
      <c r="E13" s="116">
        <v>2</v>
      </c>
      <c r="F13" s="90"/>
      <c r="G13" s="16">
        <f t="shared" si="2"/>
        <v>0</v>
      </c>
    </row>
    <row r="14" spans="1:9" ht="30" customHeight="1" thickBot="1" x14ac:dyDescent="0.3">
      <c r="A14" s="142" t="s">
        <v>5</v>
      </c>
      <c r="B14" s="88" t="s">
        <v>172</v>
      </c>
      <c r="C14" s="89" t="s">
        <v>165</v>
      </c>
      <c r="D14" s="91" t="s">
        <v>40</v>
      </c>
      <c r="E14" s="116">
        <v>223</v>
      </c>
      <c r="F14" s="90"/>
      <c r="G14" s="16">
        <f t="shared" si="2"/>
        <v>0</v>
      </c>
    </row>
    <row r="15" spans="1:9" ht="30" customHeight="1" thickBot="1" x14ac:dyDescent="0.3">
      <c r="A15" s="68" t="s">
        <v>5</v>
      </c>
      <c r="B15" s="93" t="s">
        <v>173</v>
      </c>
      <c r="C15" s="94" t="s">
        <v>166</v>
      </c>
      <c r="D15" s="95" t="s">
        <v>39</v>
      </c>
      <c r="E15" s="117">
        <v>6</v>
      </c>
      <c r="F15" s="96"/>
      <c r="G15" s="19">
        <f t="shared" si="2"/>
        <v>0</v>
      </c>
      <c r="H15" s="26" t="s">
        <v>25</v>
      </c>
      <c r="I15" s="27">
        <f>SUM(G5:G15)</f>
        <v>0</v>
      </c>
    </row>
    <row r="16" spans="1:9" ht="30" customHeight="1" x14ac:dyDescent="0.25">
      <c r="A16" s="97" t="s">
        <v>23</v>
      </c>
      <c r="B16" s="85" t="s">
        <v>49</v>
      </c>
      <c r="C16" s="143" t="s">
        <v>128</v>
      </c>
      <c r="D16" s="85" t="s">
        <v>126</v>
      </c>
      <c r="E16" s="114">
        <v>32</v>
      </c>
      <c r="F16" s="134"/>
      <c r="G16" s="50">
        <f>ROUND((E16*F16),2)</f>
        <v>0</v>
      </c>
      <c r="H16" s="7"/>
      <c r="I16" s="6"/>
    </row>
    <row r="17" spans="1:9" s="6" customFormat="1" ht="30" customHeight="1" x14ac:dyDescent="0.25">
      <c r="A17" s="102" t="s">
        <v>23</v>
      </c>
      <c r="B17" s="88" t="s">
        <v>10</v>
      </c>
      <c r="C17" s="100" t="s">
        <v>129</v>
      </c>
      <c r="D17" s="91" t="s">
        <v>126</v>
      </c>
      <c r="E17" s="114">
        <v>298</v>
      </c>
      <c r="F17" s="4"/>
      <c r="G17" s="16">
        <f t="shared" si="2"/>
        <v>0</v>
      </c>
      <c r="H17" s="7"/>
    </row>
    <row r="18" spans="1:9" s="6" customFormat="1" ht="30" customHeight="1" thickBot="1" x14ac:dyDescent="0.3">
      <c r="A18" s="87" t="s">
        <v>23</v>
      </c>
      <c r="B18" s="88" t="s">
        <v>11</v>
      </c>
      <c r="C18" s="100" t="s">
        <v>130</v>
      </c>
      <c r="D18" s="91" t="s">
        <v>124</v>
      </c>
      <c r="E18" s="115">
        <v>723</v>
      </c>
      <c r="F18" s="4"/>
      <c r="G18" s="16">
        <f t="shared" si="2"/>
        <v>0</v>
      </c>
      <c r="H18" s="7"/>
    </row>
    <row r="19" spans="1:9" s="6" customFormat="1" ht="30" customHeight="1" thickBot="1" x14ac:dyDescent="0.3">
      <c r="A19" s="103" t="s">
        <v>23</v>
      </c>
      <c r="B19" s="93" t="s">
        <v>12</v>
      </c>
      <c r="C19" s="94" t="s">
        <v>131</v>
      </c>
      <c r="D19" s="95" t="s">
        <v>124</v>
      </c>
      <c r="E19" s="117">
        <v>740</v>
      </c>
      <c r="F19" s="20"/>
      <c r="G19" s="19">
        <f>ROUND((E19*F19),2)</f>
        <v>0</v>
      </c>
      <c r="H19" s="26" t="s">
        <v>26</v>
      </c>
      <c r="I19" s="27">
        <f>SUM(G16:G19)</f>
        <v>0</v>
      </c>
    </row>
    <row r="20" spans="1:9" s="6" customFormat="1" ht="30" customHeight="1" x14ac:dyDescent="0.25">
      <c r="A20" s="137" t="s">
        <v>174</v>
      </c>
      <c r="B20" s="140" t="s">
        <v>18</v>
      </c>
      <c r="C20" s="144" t="s">
        <v>175</v>
      </c>
      <c r="D20" s="140" t="s">
        <v>126</v>
      </c>
      <c r="E20" s="141">
        <v>262</v>
      </c>
      <c r="F20" s="145"/>
      <c r="G20" s="15">
        <f t="shared" ref="G20:G27" si="3">ROUND((E20*F20),2)</f>
        <v>0</v>
      </c>
      <c r="H20" s="161" t="s">
        <v>178</v>
      </c>
      <c r="I20" s="28"/>
    </row>
    <row r="21" spans="1:9" s="6" customFormat="1" ht="30" customHeight="1" x14ac:dyDescent="0.25">
      <c r="A21" s="104" t="s">
        <v>174</v>
      </c>
      <c r="B21" s="91" t="s">
        <v>19</v>
      </c>
      <c r="C21" s="107" t="s">
        <v>132</v>
      </c>
      <c r="D21" s="91" t="s">
        <v>124</v>
      </c>
      <c r="E21" s="116">
        <v>510</v>
      </c>
      <c r="F21" s="106"/>
      <c r="G21" s="16">
        <f t="shared" si="3"/>
        <v>0</v>
      </c>
      <c r="H21" s="162"/>
      <c r="I21" s="28"/>
    </row>
    <row r="22" spans="1:9" s="6" customFormat="1" ht="30" customHeight="1" x14ac:dyDescent="0.25">
      <c r="A22" s="104" t="s">
        <v>174</v>
      </c>
      <c r="B22" s="91" t="s">
        <v>46</v>
      </c>
      <c r="C22" s="107" t="s">
        <v>133</v>
      </c>
      <c r="D22" s="91" t="s">
        <v>124</v>
      </c>
      <c r="E22" s="116">
        <v>484</v>
      </c>
      <c r="F22" s="106"/>
      <c r="G22" s="16">
        <f t="shared" si="3"/>
        <v>0</v>
      </c>
      <c r="H22" s="162"/>
      <c r="I22" s="28"/>
    </row>
    <row r="23" spans="1:9" s="6" customFormat="1" ht="30" customHeight="1" x14ac:dyDescent="0.25">
      <c r="A23" s="104" t="s">
        <v>174</v>
      </c>
      <c r="B23" s="91" t="s">
        <v>20</v>
      </c>
      <c r="C23" s="107" t="s">
        <v>134</v>
      </c>
      <c r="D23" s="91" t="s">
        <v>124</v>
      </c>
      <c r="E23" s="116">
        <v>490</v>
      </c>
      <c r="F23" s="106"/>
      <c r="G23" s="16">
        <f t="shared" si="3"/>
        <v>0</v>
      </c>
      <c r="H23" s="162"/>
      <c r="I23" s="28"/>
    </row>
    <row r="24" spans="1:9" s="6" customFormat="1" ht="30" customHeight="1" x14ac:dyDescent="0.25">
      <c r="A24" s="104" t="s">
        <v>174</v>
      </c>
      <c r="B24" s="91" t="s">
        <v>67</v>
      </c>
      <c r="C24" s="101" t="s">
        <v>135</v>
      </c>
      <c r="D24" s="91" t="s">
        <v>124</v>
      </c>
      <c r="E24" s="116">
        <v>473</v>
      </c>
      <c r="F24" s="106"/>
      <c r="G24" s="16">
        <f t="shared" si="3"/>
        <v>0</v>
      </c>
      <c r="H24" s="162"/>
    </row>
    <row r="25" spans="1:9" s="6" customFormat="1" ht="30" customHeight="1" x14ac:dyDescent="0.25">
      <c r="A25" s="104" t="s">
        <v>174</v>
      </c>
      <c r="B25" s="91" t="s">
        <v>69</v>
      </c>
      <c r="C25" s="100" t="s">
        <v>137</v>
      </c>
      <c r="D25" s="91" t="s">
        <v>40</v>
      </c>
      <c r="E25" s="116">
        <v>90</v>
      </c>
      <c r="F25" s="106"/>
      <c r="G25" s="16">
        <f t="shared" si="3"/>
        <v>0</v>
      </c>
      <c r="H25" s="162"/>
    </row>
    <row r="26" spans="1:9" s="6" customFormat="1" ht="30" customHeight="1" x14ac:dyDescent="0.25">
      <c r="A26" s="104" t="s">
        <v>174</v>
      </c>
      <c r="B26" s="91" t="s">
        <v>71</v>
      </c>
      <c r="C26" s="89" t="s">
        <v>138</v>
      </c>
      <c r="D26" s="91" t="s">
        <v>124</v>
      </c>
      <c r="E26" s="116">
        <v>125</v>
      </c>
      <c r="F26" s="106"/>
      <c r="G26" s="16">
        <f t="shared" si="3"/>
        <v>0</v>
      </c>
      <c r="H26" s="162"/>
    </row>
    <row r="27" spans="1:9" s="6" customFormat="1" ht="30" customHeight="1" thickBot="1" x14ac:dyDescent="0.3">
      <c r="A27" s="146" t="s">
        <v>174</v>
      </c>
      <c r="B27" s="91" t="s">
        <v>73</v>
      </c>
      <c r="C27" s="94" t="s">
        <v>139</v>
      </c>
      <c r="D27" s="95" t="s">
        <v>40</v>
      </c>
      <c r="E27" s="117">
        <v>16</v>
      </c>
      <c r="F27" s="109"/>
      <c r="G27" s="19">
        <f t="shared" si="3"/>
        <v>0</v>
      </c>
      <c r="H27" s="162"/>
    </row>
    <row r="28" spans="1:9" s="6" customFormat="1" ht="30" customHeight="1" x14ac:dyDescent="0.25">
      <c r="A28" s="137" t="s">
        <v>177</v>
      </c>
      <c r="B28" s="140" t="s">
        <v>18</v>
      </c>
      <c r="C28" s="147" t="s">
        <v>176</v>
      </c>
      <c r="D28" s="140" t="s">
        <v>126</v>
      </c>
      <c r="E28" s="141">
        <v>233</v>
      </c>
      <c r="F28" s="145"/>
      <c r="G28" s="15">
        <f t="shared" ref="G28:G37" si="4">ROUND((E28*F28),2)</f>
        <v>0</v>
      </c>
      <c r="H28" s="162"/>
    </row>
    <row r="29" spans="1:9" s="6" customFormat="1" ht="30" customHeight="1" x14ac:dyDescent="0.25">
      <c r="A29" s="104" t="s">
        <v>177</v>
      </c>
      <c r="B29" s="91" t="s">
        <v>19</v>
      </c>
      <c r="C29" s="89" t="s">
        <v>136</v>
      </c>
      <c r="D29" s="91" t="s">
        <v>124</v>
      </c>
      <c r="E29" s="116">
        <v>514</v>
      </c>
      <c r="F29" s="106"/>
      <c r="G29" s="16">
        <f t="shared" si="4"/>
        <v>0</v>
      </c>
      <c r="H29" s="162"/>
    </row>
    <row r="30" spans="1:9" s="6" customFormat="1" ht="30" customHeight="1" x14ac:dyDescent="0.25">
      <c r="A30" s="104" t="s">
        <v>177</v>
      </c>
      <c r="B30" s="91" t="s">
        <v>46</v>
      </c>
      <c r="C30" s="89" t="s">
        <v>133</v>
      </c>
      <c r="D30" s="91" t="s">
        <v>124</v>
      </c>
      <c r="E30" s="116">
        <v>484</v>
      </c>
      <c r="F30" s="106"/>
      <c r="G30" s="16">
        <f t="shared" si="4"/>
        <v>0</v>
      </c>
      <c r="H30" s="162"/>
    </row>
    <row r="31" spans="1:9" s="6" customFormat="1" ht="30" customHeight="1" x14ac:dyDescent="0.25">
      <c r="A31" s="104" t="s">
        <v>177</v>
      </c>
      <c r="B31" s="91" t="s">
        <v>20</v>
      </c>
      <c r="C31" s="89" t="s">
        <v>134</v>
      </c>
      <c r="D31" s="91" t="s">
        <v>124</v>
      </c>
      <c r="E31" s="116">
        <v>490</v>
      </c>
      <c r="F31" s="106"/>
      <c r="G31" s="16">
        <f t="shared" si="4"/>
        <v>0</v>
      </c>
      <c r="H31" s="162"/>
    </row>
    <row r="32" spans="1:9" s="6" customFormat="1" ht="30" customHeight="1" x14ac:dyDescent="0.25">
      <c r="A32" s="104" t="s">
        <v>177</v>
      </c>
      <c r="B32" s="91" t="s">
        <v>67</v>
      </c>
      <c r="C32" s="128" t="s">
        <v>135</v>
      </c>
      <c r="D32" s="91" t="s">
        <v>124</v>
      </c>
      <c r="E32" s="116">
        <v>473</v>
      </c>
      <c r="F32" s="106"/>
      <c r="G32" s="16">
        <f t="shared" si="4"/>
        <v>0</v>
      </c>
      <c r="H32" s="162"/>
    </row>
    <row r="33" spans="1:9" s="6" customFormat="1" ht="30" customHeight="1" x14ac:dyDescent="0.25">
      <c r="A33" s="104" t="s">
        <v>177</v>
      </c>
      <c r="B33" s="91" t="s">
        <v>69</v>
      </c>
      <c r="C33" s="100" t="s">
        <v>137</v>
      </c>
      <c r="D33" s="91" t="s">
        <v>40</v>
      </c>
      <c r="E33" s="116">
        <v>90</v>
      </c>
      <c r="F33" s="106"/>
      <c r="G33" s="16">
        <f t="shared" si="4"/>
        <v>0</v>
      </c>
      <c r="H33" s="162"/>
    </row>
    <row r="34" spans="1:9" s="6" customFormat="1" ht="30" customHeight="1" thickBot="1" x14ac:dyDescent="0.3">
      <c r="A34" s="104" t="s">
        <v>177</v>
      </c>
      <c r="B34" s="91" t="s">
        <v>71</v>
      </c>
      <c r="C34" s="89" t="s">
        <v>138</v>
      </c>
      <c r="D34" s="91" t="s">
        <v>124</v>
      </c>
      <c r="E34" s="116">
        <v>125</v>
      </c>
      <c r="F34" s="106"/>
      <c r="G34" s="16">
        <f t="shared" si="4"/>
        <v>0</v>
      </c>
      <c r="H34" s="163"/>
    </row>
    <row r="35" spans="1:9" s="6" customFormat="1" ht="30" customHeight="1" thickBot="1" x14ac:dyDescent="0.3">
      <c r="A35" s="146" t="s">
        <v>177</v>
      </c>
      <c r="B35" s="95" t="s">
        <v>73</v>
      </c>
      <c r="C35" s="94" t="s">
        <v>139</v>
      </c>
      <c r="D35" s="95" t="s">
        <v>40</v>
      </c>
      <c r="E35" s="117">
        <v>16</v>
      </c>
      <c r="F35" s="109"/>
      <c r="G35" s="19">
        <f t="shared" si="4"/>
        <v>0</v>
      </c>
      <c r="H35" s="110" t="s">
        <v>27</v>
      </c>
      <c r="I35" s="27">
        <f>SUM(G20:G35)</f>
        <v>0</v>
      </c>
    </row>
    <row r="36" spans="1:9" s="57" customFormat="1" ht="30" customHeight="1" x14ac:dyDescent="0.25">
      <c r="A36" s="97" t="s">
        <v>140</v>
      </c>
      <c r="B36" s="97" t="s">
        <v>13</v>
      </c>
      <c r="C36" s="98" t="s">
        <v>141</v>
      </c>
      <c r="D36" s="85" t="s">
        <v>39</v>
      </c>
      <c r="E36" s="114">
        <v>2</v>
      </c>
      <c r="F36" s="105"/>
      <c r="G36" s="45">
        <f t="shared" si="4"/>
        <v>0</v>
      </c>
      <c r="H36" s="7"/>
      <c r="I36" s="6"/>
    </row>
    <row r="37" spans="1:9" s="6" customFormat="1" ht="30" customHeight="1" thickBot="1" x14ac:dyDescent="0.3">
      <c r="A37" s="97" t="s">
        <v>140</v>
      </c>
      <c r="B37" s="99" t="s">
        <v>14</v>
      </c>
      <c r="C37" s="100" t="s">
        <v>142</v>
      </c>
      <c r="D37" s="91" t="s">
        <v>39</v>
      </c>
      <c r="E37" s="116">
        <v>2</v>
      </c>
      <c r="F37" s="106"/>
      <c r="G37" s="16">
        <f t="shared" si="4"/>
        <v>0</v>
      </c>
      <c r="H37" s="7"/>
    </row>
    <row r="38" spans="1:9" s="6" customFormat="1" ht="30" customHeight="1" thickBot="1" x14ac:dyDescent="0.3">
      <c r="A38" s="111" t="s">
        <v>140</v>
      </c>
      <c r="B38" s="92" t="s">
        <v>15</v>
      </c>
      <c r="C38" s="94" t="s">
        <v>143</v>
      </c>
      <c r="D38" s="95" t="s">
        <v>40</v>
      </c>
      <c r="E38" s="117">
        <v>273</v>
      </c>
      <c r="F38" s="109"/>
      <c r="G38" s="19">
        <f>ROUND((E38*F38),2)</f>
        <v>0</v>
      </c>
      <c r="H38" s="110" t="s">
        <v>28</v>
      </c>
      <c r="I38" s="27">
        <f>SUM(G36:G38)</f>
        <v>0</v>
      </c>
    </row>
    <row r="39" spans="1:9" s="6" customFormat="1" ht="30" customHeight="1" x14ac:dyDescent="0.25">
      <c r="A39" s="97" t="s">
        <v>183</v>
      </c>
      <c r="B39" s="97" t="s">
        <v>17</v>
      </c>
      <c r="C39" s="84" t="s">
        <v>144</v>
      </c>
      <c r="D39" s="85" t="s">
        <v>40</v>
      </c>
      <c r="E39" s="114">
        <v>128</v>
      </c>
      <c r="F39" s="105"/>
      <c r="G39" s="45">
        <f>ROUND((E39*F39),2)</f>
        <v>0</v>
      </c>
      <c r="H39" s="112"/>
    </row>
    <row r="40" spans="1:9" s="6" customFormat="1" ht="30" customHeight="1" thickBot="1" x14ac:dyDescent="0.3">
      <c r="A40" s="97" t="s">
        <v>183</v>
      </c>
      <c r="B40" s="99" t="s">
        <v>179</v>
      </c>
      <c r="C40" s="89" t="s">
        <v>145</v>
      </c>
      <c r="D40" s="91" t="s">
        <v>39</v>
      </c>
      <c r="E40" s="116">
        <v>8</v>
      </c>
      <c r="F40" s="106"/>
      <c r="G40" s="45">
        <f>ROUND((E40*F40),2)</f>
        <v>0</v>
      </c>
      <c r="H40" s="112"/>
    </row>
    <row r="41" spans="1:9" s="6" customFormat="1" ht="30" customHeight="1" thickBot="1" x14ac:dyDescent="0.3">
      <c r="A41" s="97" t="s">
        <v>183</v>
      </c>
      <c r="B41" s="92" t="s">
        <v>180</v>
      </c>
      <c r="C41" s="108" t="s">
        <v>146</v>
      </c>
      <c r="D41" s="95" t="s">
        <v>39</v>
      </c>
      <c r="E41" s="117">
        <v>4</v>
      </c>
      <c r="F41" s="109"/>
      <c r="G41" s="19">
        <f>ROUND((E41*F41),2)</f>
        <v>0</v>
      </c>
      <c r="H41" s="26" t="s">
        <v>29</v>
      </c>
      <c r="I41" s="27">
        <f>SUM(G39:G41)</f>
        <v>0</v>
      </c>
    </row>
    <row r="42" spans="1:9" s="6" customFormat="1" ht="68.25" customHeight="1" thickBot="1" x14ac:dyDescent="0.3">
      <c r="A42" s="148" t="s">
        <v>182</v>
      </c>
      <c r="B42" s="148" t="s">
        <v>7</v>
      </c>
      <c r="C42" s="149" t="s">
        <v>181</v>
      </c>
      <c r="D42" s="150" t="s">
        <v>6</v>
      </c>
      <c r="E42" s="151">
        <v>1</v>
      </c>
      <c r="F42" s="152"/>
      <c r="G42" s="55">
        <f t="shared" ref="G42" si="5">ROUND((E42*F42),2)</f>
        <v>0</v>
      </c>
      <c r="H42" s="26" t="s">
        <v>184</v>
      </c>
      <c r="I42" s="27">
        <f>ROUND(SUM(G42),2)</f>
        <v>0</v>
      </c>
    </row>
    <row r="43" spans="1:9" s="6" customFormat="1" ht="52.5" customHeight="1" thickBot="1" x14ac:dyDescent="0.3">
      <c r="A43" s="30"/>
      <c r="B43" s="30"/>
      <c r="C43" s="30"/>
      <c r="D43" s="29"/>
      <c r="E43" s="113"/>
      <c r="F43" s="47" t="s">
        <v>24</v>
      </c>
      <c r="G43" s="48">
        <f>SUM(G5:G42)</f>
        <v>0</v>
      </c>
      <c r="H43" s="25"/>
      <c r="I43" s="28"/>
    </row>
    <row r="44" spans="1:9" ht="20.25" customHeight="1" x14ac:dyDescent="0.25">
      <c r="A44" s="33"/>
      <c r="B44" s="33"/>
      <c r="C44" s="32"/>
      <c r="D44" s="32"/>
      <c r="E44" s="58"/>
      <c r="F44" s="32"/>
      <c r="G44" s="31"/>
    </row>
  </sheetData>
  <mergeCells count="3">
    <mergeCell ref="H20:H34"/>
    <mergeCell ref="A1:G1"/>
    <mergeCell ref="A3:G3"/>
  </mergeCells>
  <phoneticPr fontId="8" type="noConversion"/>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72"/>
  <sheetViews>
    <sheetView topLeftCell="B67" zoomScale="70" zoomScaleNormal="70" workbookViewId="0">
      <selection activeCell="C73" sqref="C73"/>
    </sheetView>
  </sheetViews>
  <sheetFormatPr defaultColWidth="9.140625" defaultRowHeight="15" x14ac:dyDescent="0.25"/>
  <cols>
    <col min="1" max="1" width="31.7109375" style="13" bestFit="1" customWidth="1"/>
    <col min="2" max="2" width="8.28515625" style="13" bestFit="1" customWidth="1"/>
    <col min="3" max="3" width="91.42578125" style="9" customWidth="1"/>
    <col min="4" max="4" width="9.140625" style="8"/>
    <col min="5" max="5" width="16.28515625" style="35"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64" t="s">
        <v>52</v>
      </c>
      <c r="B1" s="164"/>
      <c r="C1" s="164"/>
      <c r="D1" s="164"/>
      <c r="E1" s="164"/>
      <c r="F1" s="164"/>
      <c r="G1" s="164"/>
    </row>
    <row r="2" spans="1:9" ht="21.6" customHeight="1" thickBot="1" x14ac:dyDescent="0.3">
      <c r="A2" s="1"/>
      <c r="B2" s="1"/>
      <c r="C2" s="1"/>
      <c r="D2" s="1"/>
      <c r="E2" s="34"/>
      <c r="F2" s="1"/>
      <c r="G2" s="1"/>
    </row>
    <row r="3" spans="1:9" ht="30" customHeight="1" x14ac:dyDescent="0.25">
      <c r="A3" s="167" t="s">
        <v>53</v>
      </c>
      <c r="B3" s="165"/>
      <c r="C3" s="165"/>
      <c r="D3" s="165"/>
      <c r="E3" s="165"/>
      <c r="F3" s="165"/>
      <c r="G3" s="166"/>
    </row>
    <row r="4" spans="1:9" ht="30" customHeight="1" thickBot="1" x14ac:dyDescent="0.3">
      <c r="A4" s="60" t="s">
        <v>22</v>
      </c>
      <c r="B4" s="61" t="s">
        <v>0</v>
      </c>
      <c r="C4" s="21" t="s">
        <v>1</v>
      </c>
      <c r="D4" s="21" t="s">
        <v>2</v>
      </c>
      <c r="E4" s="62" t="s">
        <v>3</v>
      </c>
      <c r="F4" s="22" t="s">
        <v>54</v>
      </c>
      <c r="G4" s="23" t="s">
        <v>4</v>
      </c>
    </row>
    <row r="5" spans="1:9" ht="30" customHeight="1" x14ac:dyDescent="0.25">
      <c r="A5" s="52" t="s">
        <v>55</v>
      </c>
      <c r="B5" s="63" t="s">
        <v>8</v>
      </c>
      <c r="C5" s="64" t="s">
        <v>186</v>
      </c>
      <c r="D5" s="65" t="s">
        <v>44</v>
      </c>
      <c r="E5" s="118">
        <v>2.5</v>
      </c>
      <c r="F5" s="14"/>
      <c r="G5" s="15">
        <f>ROUND((E5*F5),2)</f>
        <v>0</v>
      </c>
    </row>
    <row r="6" spans="1:9" ht="30" customHeight="1" x14ac:dyDescent="0.25">
      <c r="A6" s="53" t="s">
        <v>55</v>
      </c>
      <c r="B6" s="66" t="s">
        <v>9</v>
      </c>
      <c r="C6" s="67" t="s">
        <v>187</v>
      </c>
      <c r="D6" s="65" t="s">
        <v>40</v>
      </c>
      <c r="E6" s="118">
        <v>56.8</v>
      </c>
      <c r="F6" s="3"/>
      <c r="G6" s="16">
        <f t="shared" ref="G6:G65" si="0">ROUND((E6*F6),2)</f>
        <v>0</v>
      </c>
    </row>
    <row r="7" spans="1:9" s="11" customFormat="1" ht="30" customHeight="1" thickBot="1" x14ac:dyDescent="0.3">
      <c r="A7" s="53" t="s">
        <v>55</v>
      </c>
      <c r="B7" s="66" t="s">
        <v>47</v>
      </c>
      <c r="C7" s="67" t="s">
        <v>185</v>
      </c>
      <c r="D7" s="65" t="s">
        <v>41</v>
      </c>
      <c r="E7" s="118">
        <v>122.5</v>
      </c>
      <c r="F7" s="3"/>
      <c r="G7" s="16">
        <f t="shared" si="0"/>
        <v>0</v>
      </c>
      <c r="I7" s="5"/>
    </row>
    <row r="8" spans="1:9" ht="30" customHeight="1" thickBot="1" x14ac:dyDescent="0.3">
      <c r="A8" s="77" t="s">
        <v>55</v>
      </c>
      <c r="B8" s="129" t="s">
        <v>48</v>
      </c>
      <c r="C8" s="69" t="s">
        <v>56</v>
      </c>
      <c r="D8" s="70" t="s">
        <v>41</v>
      </c>
      <c r="E8" s="119">
        <v>230</v>
      </c>
      <c r="F8" s="130"/>
      <c r="G8" s="131">
        <f t="shared" si="0"/>
        <v>0</v>
      </c>
      <c r="H8" s="26" t="s">
        <v>57</v>
      </c>
      <c r="I8" s="27">
        <f>ROUND(SUM(G5:G8),2)</f>
        <v>0</v>
      </c>
    </row>
    <row r="9" spans="1:9" ht="30" customHeight="1" x14ac:dyDescent="0.25">
      <c r="A9" s="52" t="s">
        <v>58</v>
      </c>
      <c r="B9" s="157" t="s">
        <v>49</v>
      </c>
      <c r="C9" s="75" t="s">
        <v>147</v>
      </c>
      <c r="D9" s="132" t="s">
        <v>41</v>
      </c>
      <c r="E9" s="133">
        <v>5500</v>
      </c>
      <c r="F9" s="14"/>
      <c r="G9" s="15">
        <f t="shared" ref="G9" si="1">ROUND((E9*F9),2)</f>
        <v>0</v>
      </c>
      <c r="H9" s="46"/>
      <c r="I9" s="28"/>
    </row>
    <row r="10" spans="1:9" ht="30" customHeight="1" x14ac:dyDescent="0.25">
      <c r="A10" s="53" t="s">
        <v>58</v>
      </c>
      <c r="B10" s="156" t="s">
        <v>10</v>
      </c>
      <c r="C10" s="64" t="s">
        <v>188</v>
      </c>
      <c r="D10" s="65" t="s">
        <v>41</v>
      </c>
      <c r="E10" s="118">
        <v>300</v>
      </c>
      <c r="F10" s="3"/>
      <c r="G10" s="16">
        <f t="shared" si="0"/>
        <v>0</v>
      </c>
      <c r="H10" s="46"/>
      <c r="I10" s="28"/>
    </row>
    <row r="11" spans="1:9" ht="30" customHeight="1" thickBot="1" x14ac:dyDescent="0.3">
      <c r="A11" s="53" t="s">
        <v>59</v>
      </c>
      <c r="B11" s="156" t="s">
        <v>11</v>
      </c>
      <c r="C11" s="64" t="s">
        <v>60</v>
      </c>
      <c r="D11" s="65" t="s">
        <v>41</v>
      </c>
      <c r="E11" s="118">
        <v>21.5</v>
      </c>
      <c r="F11" s="3"/>
      <c r="G11" s="16">
        <f t="shared" si="0"/>
        <v>0</v>
      </c>
      <c r="H11" s="46"/>
      <c r="I11" s="28"/>
    </row>
    <row r="12" spans="1:9" ht="30" customHeight="1" thickBot="1" x14ac:dyDescent="0.3">
      <c r="A12" s="68" t="s">
        <v>61</v>
      </c>
      <c r="B12" s="158" t="s">
        <v>12</v>
      </c>
      <c r="C12" s="17" t="s">
        <v>62</v>
      </c>
      <c r="D12" s="18" t="s">
        <v>41</v>
      </c>
      <c r="E12" s="120">
        <v>8000</v>
      </c>
      <c r="F12" s="20"/>
      <c r="G12" s="19">
        <f t="shared" si="0"/>
        <v>0</v>
      </c>
      <c r="H12" s="110" t="s">
        <v>63</v>
      </c>
      <c r="I12" s="27">
        <f>ROUND(SUM(G9:G12),2)</f>
        <v>0</v>
      </c>
    </row>
    <row r="13" spans="1:9" ht="30" customHeight="1" x14ac:dyDescent="0.25">
      <c r="A13" s="153" t="s">
        <v>64</v>
      </c>
      <c r="B13" s="71" t="s">
        <v>18</v>
      </c>
      <c r="C13" s="154" t="s">
        <v>189</v>
      </c>
      <c r="D13" s="155" t="s">
        <v>40</v>
      </c>
      <c r="E13" s="124">
        <v>10</v>
      </c>
      <c r="F13" s="135"/>
      <c r="G13" s="45">
        <f t="shared" ref="G13" si="2">ROUND((E13*F13),2)</f>
        <v>0</v>
      </c>
      <c r="H13" s="7"/>
      <c r="I13" s="6"/>
    </row>
    <row r="14" spans="1:9" ht="30" customHeight="1" x14ac:dyDescent="0.25">
      <c r="A14" s="153" t="s">
        <v>64</v>
      </c>
      <c r="B14" s="71" t="s">
        <v>19</v>
      </c>
      <c r="C14" s="154" t="s">
        <v>190</v>
      </c>
      <c r="D14" s="155" t="s">
        <v>40</v>
      </c>
      <c r="E14" s="124">
        <v>240</v>
      </c>
      <c r="F14" s="135"/>
      <c r="G14" s="45">
        <f t="shared" si="0"/>
        <v>0</v>
      </c>
      <c r="H14" s="7"/>
      <c r="I14" s="6"/>
    </row>
    <row r="15" spans="1:9" ht="30" customHeight="1" x14ac:dyDescent="0.25">
      <c r="A15" s="53" t="s">
        <v>64</v>
      </c>
      <c r="B15" s="66" t="s">
        <v>46</v>
      </c>
      <c r="C15" s="2" t="s">
        <v>191</v>
      </c>
      <c r="D15" s="12" t="s">
        <v>42</v>
      </c>
      <c r="E15" s="122">
        <v>100</v>
      </c>
      <c r="F15" s="4"/>
      <c r="G15" s="16">
        <f t="shared" si="0"/>
        <v>0</v>
      </c>
      <c r="H15" s="7"/>
      <c r="I15" s="6"/>
    </row>
    <row r="16" spans="1:9" ht="30" customHeight="1" x14ac:dyDescent="0.25">
      <c r="A16" s="53" t="s">
        <v>64</v>
      </c>
      <c r="B16" s="71" t="s">
        <v>20</v>
      </c>
      <c r="C16" s="2" t="s">
        <v>65</v>
      </c>
      <c r="D16" s="12" t="s">
        <v>41</v>
      </c>
      <c r="E16" s="122">
        <v>68.260000000000005</v>
      </c>
      <c r="F16" s="4"/>
      <c r="G16" s="16">
        <f t="shared" ref="G16" si="3">ROUND((E16*F16),2)</f>
        <v>0</v>
      </c>
      <c r="H16" s="7"/>
      <c r="I16" s="6"/>
    </row>
    <row r="17" spans="1:9" ht="30" customHeight="1" x14ac:dyDescent="0.25">
      <c r="A17" s="53" t="s">
        <v>64</v>
      </c>
      <c r="B17" s="66" t="s">
        <v>67</v>
      </c>
      <c r="C17" s="136" t="s">
        <v>192</v>
      </c>
      <c r="D17" s="159" t="s">
        <v>193</v>
      </c>
      <c r="E17" s="160">
        <v>15998</v>
      </c>
      <c r="F17" s="4"/>
      <c r="G17" s="16">
        <f t="shared" si="0"/>
        <v>0</v>
      </c>
      <c r="H17" s="7"/>
      <c r="I17" s="6"/>
    </row>
    <row r="18" spans="1:9" ht="30" customHeight="1" x14ac:dyDescent="0.25">
      <c r="A18" s="53" t="s">
        <v>64</v>
      </c>
      <c r="B18" s="71" t="s">
        <v>69</v>
      </c>
      <c r="C18" s="2" t="s">
        <v>66</v>
      </c>
      <c r="D18" s="12" t="s">
        <v>39</v>
      </c>
      <c r="E18" s="122">
        <v>2</v>
      </c>
      <c r="F18" s="4"/>
      <c r="G18" s="16">
        <f>ROUND((E18*F18),2)</f>
        <v>0</v>
      </c>
      <c r="H18" s="7"/>
      <c r="I18" s="6"/>
    </row>
    <row r="19" spans="1:9" ht="30" customHeight="1" x14ac:dyDescent="0.25">
      <c r="A19" s="53" t="s">
        <v>64</v>
      </c>
      <c r="B19" s="66" t="s">
        <v>71</v>
      </c>
      <c r="C19" s="136" t="s">
        <v>192</v>
      </c>
      <c r="D19" s="159" t="s">
        <v>193</v>
      </c>
      <c r="E19" s="160">
        <v>33862</v>
      </c>
      <c r="F19" s="4"/>
      <c r="G19" s="16">
        <f>ROUND((E19*F19),2)</f>
        <v>0</v>
      </c>
      <c r="H19" s="7"/>
      <c r="I19" s="6"/>
    </row>
    <row r="20" spans="1:9" ht="30" customHeight="1" x14ac:dyDescent="0.25">
      <c r="A20" s="53" t="s">
        <v>64</v>
      </c>
      <c r="B20" s="71" t="s">
        <v>73</v>
      </c>
      <c r="C20" s="2" t="s">
        <v>68</v>
      </c>
      <c r="D20" s="12" t="s">
        <v>39</v>
      </c>
      <c r="E20" s="122">
        <v>8</v>
      </c>
      <c r="F20" s="4"/>
      <c r="G20" s="16">
        <f t="shared" si="0"/>
        <v>0</v>
      </c>
      <c r="H20" s="7"/>
      <c r="I20" s="6"/>
    </row>
    <row r="21" spans="1:9" ht="30" customHeight="1" x14ac:dyDescent="0.25">
      <c r="A21" s="53" t="s">
        <v>64</v>
      </c>
      <c r="B21" s="66" t="s">
        <v>75</v>
      </c>
      <c r="C21" s="2" t="s">
        <v>70</v>
      </c>
      <c r="D21" s="12" t="s">
        <v>42</v>
      </c>
      <c r="E21" s="122">
        <v>400</v>
      </c>
      <c r="F21" s="4"/>
      <c r="G21" s="16">
        <f t="shared" si="0"/>
        <v>0</v>
      </c>
      <c r="H21" s="7"/>
      <c r="I21" s="6"/>
    </row>
    <row r="22" spans="1:9" ht="30" customHeight="1" x14ac:dyDescent="0.25">
      <c r="A22" s="53" t="s">
        <v>64</v>
      </c>
      <c r="B22" s="71" t="s">
        <v>76</v>
      </c>
      <c r="C22" s="2" t="s">
        <v>72</v>
      </c>
      <c r="D22" s="12" t="s">
        <v>41</v>
      </c>
      <c r="E22" s="122">
        <v>1500</v>
      </c>
      <c r="F22" s="4"/>
      <c r="G22" s="16">
        <f t="shared" si="0"/>
        <v>0</v>
      </c>
      <c r="H22" s="7"/>
      <c r="I22" s="6"/>
    </row>
    <row r="23" spans="1:9" ht="30" customHeight="1" x14ac:dyDescent="0.25">
      <c r="A23" s="53" t="s">
        <v>64</v>
      </c>
      <c r="B23" s="66" t="s">
        <v>77</v>
      </c>
      <c r="C23" s="2" t="s">
        <v>74</v>
      </c>
      <c r="D23" s="12" t="s">
        <v>41</v>
      </c>
      <c r="E23" s="122">
        <v>11.3</v>
      </c>
      <c r="F23" s="4"/>
      <c r="G23" s="16">
        <f t="shared" si="0"/>
        <v>0</v>
      </c>
      <c r="H23" s="7"/>
      <c r="I23" s="6"/>
    </row>
    <row r="24" spans="1:9" ht="30" customHeight="1" x14ac:dyDescent="0.25">
      <c r="A24" s="53" t="s">
        <v>64</v>
      </c>
      <c r="B24" s="71" t="s">
        <v>79</v>
      </c>
      <c r="C24" s="2" t="s">
        <v>50</v>
      </c>
      <c r="D24" s="12" t="s">
        <v>39</v>
      </c>
      <c r="E24" s="122">
        <v>4</v>
      </c>
      <c r="F24" s="4"/>
      <c r="G24" s="16">
        <f t="shared" si="0"/>
        <v>0</v>
      </c>
      <c r="H24" s="7"/>
      <c r="I24" s="6"/>
    </row>
    <row r="25" spans="1:9" ht="30" customHeight="1" x14ac:dyDescent="0.25">
      <c r="A25" s="53" t="s">
        <v>64</v>
      </c>
      <c r="B25" s="66" t="s">
        <v>154</v>
      </c>
      <c r="C25" s="2" t="s">
        <v>51</v>
      </c>
      <c r="D25" s="12" t="s">
        <v>39</v>
      </c>
      <c r="E25" s="122">
        <v>18</v>
      </c>
      <c r="F25" s="4"/>
      <c r="G25" s="16">
        <f t="shared" si="0"/>
        <v>0</v>
      </c>
      <c r="H25" s="25"/>
      <c r="I25" s="6"/>
    </row>
    <row r="26" spans="1:9" ht="30" customHeight="1" x14ac:dyDescent="0.25">
      <c r="A26" s="53" t="s">
        <v>64</v>
      </c>
      <c r="B26" s="71" t="s">
        <v>81</v>
      </c>
      <c r="C26" s="59" t="s">
        <v>78</v>
      </c>
      <c r="D26" s="12" t="s">
        <v>39</v>
      </c>
      <c r="E26" s="123">
        <v>8</v>
      </c>
      <c r="F26" s="49"/>
      <c r="G26" s="16">
        <f t="shared" si="0"/>
        <v>0</v>
      </c>
      <c r="H26" s="25"/>
      <c r="I26" s="6"/>
    </row>
    <row r="27" spans="1:9" ht="30" customHeight="1" x14ac:dyDescent="0.25">
      <c r="A27" s="53" t="s">
        <v>64</v>
      </c>
      <c r="B27" s="66" t="s">
        <v>83</v>
      </c>
      <c r="C27" s="59" t="s">
        <v>80</v>
      </c>
      <c r="D27" s="72" t="s">
        <v>39</v>
      </c>
      <c r="E27" s="123">
        <v>4</v>
      </c>
      <c r="F27" s="49"/>
      <c r="G27" s="16">
        <f t="shared" si="0"/>
        <v>0</v>
      </c>
      <c r="H27" s="25"/>
      <c r="I27" s="6"/>
    </row>
    <row r="28" spans="1:9" ht="30" customHeight="1" x14ac:dyDescent="0.25">
      <c r="A28" s="53" t="s">
        <v>64</v>
      </c>
      <c r="B28" s="71" t="s">
        <v>85</v>
      </c>
      <c r="C28" s="59" t="s">
        <v>148</v>
      </c>
      <c r="D28" s="72" t="s">
        <v>41</v>
      </c>
      <c r="E28" s="123">
        <v>17.7</v>
      </c>
      <c r="F28" s="49"/>
      <c r="G28" s="16">
        <f t="shared" ref="G28" si="4">ROUND((E28*F28),2)</f>
        <v>0</v>
      </c>
      <c r="H28" s="25"/>
      <c r="I28" s="6"/>
    </row>
    <row r="29" spans="1:9" ht="30" customHeight="1" x14ac:dyDescent="0.25">
      <c r="A29" s="53" t="s">
        <v>64</v>
      </c>
      <c r="B29" s="66" t="s">
        <v>87</v>
      </c>
      <c r="C29" s="136" t="s">
        <v>192</v>
      </c>
      <c r="D29" s="159" t="s">
        <v>193</v>
      </c>
      <c r="E29" s="160">
        <v>4276.2</v>
      </c>
      <c r="F29" s="49"/>
      <c r="G29" s="16">
        <f t="shared" si="0"/>
        <v>0</v>
      </c>
      <c r="H29" s="25"/>
      <c r="I29" s="6"/>
    </row>
    <row r="30" spans="1:9" ht="30" customHeight="1" x14ac:dyDescent="0.25">
      <c r="A30" s="53" t="s">
        <v>64</v>
      </c>
      <c r="B30" s="71" t="s">
        <v>155</v>
      </c>
      <c r="C30" s="59" t="s">
        <v>82</v>
      </c>
      <c r="D30" s="72" t="s">
        <v>39</v>
      </c>
      <c r="E30" s="123">
        <v>12</v>
      </c>
      <c r="F30" s="49"/>
      <c r="G30" s="16">
        <f t="shared" si="0"/>
        <v>0</v>
      </c>
      <c r="H30" s="25"/>
      <c r="I30" s="6"/>
    </row>
    <row r="31" spans="1:9" ht="30" customHeight="1" x14ac:dyDescent="0.25">
      <c r="A31" s="53" t="s">
        <v>64</v>
      </c>
      <c r="B31" s="66" t="s">
        <v>89</v>
      </c>
      <c r="C31" s="59" t="s">
        <v>84</v>
      </c>
      <c r="D31" s="72" t="s">
        <v>40</v>
      </c>
      <c r="E31" s="123">
        <v>23.1</v>
      </c>
      <c r="F31" s="49"/>
      <c r="G31" s="16">
        <f t="shared" si="0"/>
        <v>0</v>
      </c>
      <c r="H31" s="25"/>
      <c r="I31" s="6"/>
    </row>
    <row r="32" spans="1:9" ht="30" customHeight="1" x14ac:dyDescent="0.25">
      <c r="A32" s="53" t="s">
        <v>64</v>
      </c>
      <c r="B32" s="71" t="s">
        <v>91</v>
      </c>
      <c r="C32" s="59" t="s">
        <v>86</v>
      </c>
      <c r="D32" s="72" t="s">
        <v>42</v>
      </c>
      <c r="E32" s="123">
        <v>140</v>
      </c>
      <c r="F32" s="49"/>
      <c r="G32" s="16">
        <f t="shared" si="0"/>
        <v>0</v>
      </c>
      <c r="H32" s="25"/>
      <c r="I32" s="6"/>
    </row>
    <row r="33" spans="1:9" ht="30" customHeight="1" x14ac:dyDescent="0.25">
      <c r="A33" s="53" t="s">
        <v>64</v>
      </c>
      <c r="B33" s="66" t="s">
        <v>93</v>
      </c>
      <c r="C33" s="59" t="s">
        <v>88</v>
      </c>
      <c r="D33" s="72" t="s">
        <v>42</v>
      </c>
      <c r="E33" s="123">
        <v>140</v>
      </c>
      <c r="F33" s="49"/>
      <c r="G33" s="16">
        <f t="shared" si="0"/>
        <v>0</v>
      </c>
      <c r="H33" s="25"/>
      <c r="I33" s="6"/>
    </row>
    <row r="34" spans="1:9" ht="30" customHeight="1" x14ac:dyDescent="0.25">
      <c r="A34" s="53" t="s">
        <v>64</v>
      </c>
      <c r="B34" s="71" t="s">
        <v>94</v>
      </c>
      <c r="C34" s="59" t="s">
        <v>149</v>
      </c>
      <c r="D34" s="72" t="s">
        <v>41</v>
      </c>
      <c r="E34" s="123">
        <v>20.16</v>
      </c>
      <c r="F34" s="49"/>
      <c r="G34" s="16">
        <f t="shared" ref="G34" si="5">ROUND((E34*F34),2)</f>
        <v>0</v>
      </c>
      <c r="H34" s="25"/>
      <c r="I34" s="6"/>
    </row>
    <row r="35" spans="1:9" ht="30" customHeight="1" x14ac:dyDescent="0.25">
      <c r="A35" s="53" t="s">
        <v>64</v>
      </c>
      <c r="B35" s="66" t="s">
        <v>96</v>
      </c>
      <c r="C35" s="136" t="s">
        <v>192</v>
      </c>
      <c r="D35" s="159" t="s">
        <v>193</v>
      </c>
      <c r="E35" s="160">
        <v>422</v>
      </c>
      <c r="F35" s="49"/>
      <c r="G35" s="16">
        <f t="shared" si="0"/>
        <v>0</v>
      </c>
      <c r="H35" s="25"/>
      <c r="I35" s="6"/>
    </row>
    <row r="36" spans="1:9" ht="30" customHeight="1" x14ac:dyDescent="0.25">
      <c r="A36" s="53" t="s">
        <v>64</v>
      </c>
      <c r="B36" s="71" t="s">
        <v>98</v>
      </c>
      <c r="C36" s="59" t="s">
        <v>90</v>
      </c>
      <c r="D36" s="72" t="s">
        <v>39</v>
      </c>
      <c r="E36" s="123">
        <v>6</v>
      </c>
      <c r="F36" s="49"/>
      <c r="G36" s="16">
        <f t="shared" si="0"/>
        <v>0</v>
      </c>
      <c r="H36" s="25"/>
      <c r="I36" s="6"/>
    </row>
    <row r="37" spans="1:9" ht="30" customHeight="1" x14ac:dyDescent="0.25">
      <c r="A37" s="53" t="s">
        <v>64</v>
      </c>
      <c r="B37" s="66" t="s">
        <v>209</v>
      </c>
      <c r="C37" s="59" t="s">
        <v>92</v>
      </c>
      <c r="D37" s="72" t="s">
        <v>39</v>
      </c>
      <c r="E37" s="123">
        <v>2</v>
      </c>
      <c r="F37" s="49"/>
      <c r="G37" s="16">
        <f t="shared" si="0"/>
        <v>0</v>
      </c>
      <c r="H37" s="25"/>
      <c r="I37" s="6"/>
    </row>
    <row r="38" spans="1:9" ht="30" customHeight="1" x14ac:dyDescent="0.25">
      <c r="A38" s="53" t="s">
        <v>64</v>
      </c>
      <c r="B38" s="71" t="s">
        <v>99</v>
      </c>
      <c r="C38" s="59" t="s">
        <v>194</v>
      </c>
      <c r="D38" s="72" t="s">
        <v>6</v>
      </c>
      <c r="E38" s="123">
        <v>1</v>
      </c>
      <c r="F38" s="49"/>
      <c r="G38" s="16">
        <f t="shared" si="0"/>
        <v>0</v>
      </c>
      <c r="H38" s="25"/>
      <c r="I38" s="6"/>
    </row>
    <row r="39" spans="1:9" ht="30" customHeight="1" x14ac:dyDescent="0.25">
      <c r="A39" s="53" t="s">
        <v>64</v>
      </c>
      <c r="B39" s="66" t="s">
        <v>101</v>
      </c>
      <c r="C39" s="59" t="s">
        <v>95</v>
      </c>
      <c r="D39" s="72" t="s">
        <v>40</v>
      </c>
      <c r="E39" s="123">
        <v>83.7</v>
      </c>
      <c r="F39" s="49"/>
      <c r="G39" s="16">
        <f t="shared" si="0"/>
        <v>0</v>
      </c>
      <c r="H39" s="25"/>
      <c r="I39" s="6"/>
    </row>
    <row r="40" spans="1:9" ht="30" customHeight="1" x14ac:dyDescent="0.25">
      <c r="A40" s="53" t="s">
        <v>64</v>
      </c>
      <c r="B40" s="71" t="s">
        <v>210</v>
      </c>
      <c r="C40" s="59" t="s">
        <v>97</v>
      </c>
      <c r="D40" s="72" t="s">
        <v>40</v>
      </c>
      <c r="E40" s="123">
        <v>0.7</v>
      </c>
      <c r="F40" s="49"/>
      <c r="G40" s="16">
        <f t="shared" si="0"/>
        <v>0</v>
      </c>
      <c r="H40" s="25"/>
      <c r="I40" s="6"/>
    </row>
    <row r="41" spans="1:9" ht="30" customHeight="1" x14ac:dyDescent="0.25">
      <c r="A41" s="53" t="s">
        <v>64</v>
      </c>
      <c r="B41" s="66" t="s">
        <v>103</v>
      </c>
      <c r="C41" s="59" t="s">
        <v>195</v>
      </c>
      <c r="D41" s="72" t="s">
        <v>6</v>
      </c>
      <c r="E41" s="123">
        <v>4</v>
      </c>
      <c r="F41" s="49"/>
      <c r="G41" s="16">
        <f t="shared" si="0"/>
        <v>0</v>
      </c>
      <c r="H41" s="25"/>
      <c r="I41" s="6"/>
    </row>
    <row r="42" spans="1:9" ht="30" customHeight="1" x14ac:dyDescent="0.25">
      <c r="A42" s="53" t="s">
        <v>64</v>
      </c>
      <c r="B42" s="71" t="s">
        <v>105</v>
      </c>
      <c r="C42" s="59" t="s">
        <v>196</v>
      </c>
      <c r="D42" s="72" t="s">
        <v>42</v>
      </c>
      <c r="E42" s="123">
        <v>220.8</v>
      </c>
      <c r="F42" s="49"/>
      <c r="G42" s="16">
        <f t="shared" si="0"/>
        <v>0</v>
      </c>
      <c r="H42" s="25"/>
      <c r="I42" s="6"/>
    </row>
    <row r="43" spans="1:9" ht="30" customHeight="1" x14ac:dyDescent="0.25">
      <c r="A43" s="53" t="s">
        <v>64</v>
      </c>
      <c r="B43" s="66" t="s">
        <v>107</v>
      </c>
      <c r="C43" s="59" t="s">
        <v>197</v>
      </c>
      <c r="D43" s="72" t="s">
        <v>42</v>
      </c>
      <c r="E43" s="123">
        <v>215.5</v>
      </c>
      <c r="F43" s="49"/>
      <c r="G43" s="16">
        <f t="shared" si="0"/>
        <v>0</v>
      </c>
      <c r="H43" s="25"/>
      <c r="I43" s="6"/>
    </row>
    <row r="44" spans="1:9" ht="30" customHeight="1" x14ac:dyDescent="0.25">
      <c r="A44" s="53" t="s">
        <v>64</v>
      </c>
      <c r="B44" s="71" t="s">
        <v>211</v>
      </c>
      <c r="C44" s="59" t="s">
        <v>198</v>
      </c>
      <c r="D44" s="72" t="s">
        <v>42</v>
      </c>
      <c r="E44" s="123">
        <v>215.5</v>
      </c>
      <c r="F44" s="49"/>
      <c r="G44" s="16">
        <f t="shared" si="0"/>
        <v>0</v>
      </c>
      <c r="H44" s="25"/>
      <c r="I44" s="6"/>
    </row>
    <row r="45" spans="1:9" ht="30" customHeight="1" x14ac:dyDescent="0.25">
      <c r="A45" s="53" t="s">
        <v>64</v>
      </c>
      <c r="B45" s="66" t="s">
        <v>212</v>
      </c>
      <c r="C45" s="59" t="s">
        <v>199</v>
      </c>
      <c r="D45" s="72" t="s">
        <v>42</v>
      </c>
      <c r="E45" s="123">
        <v>217.1</v>
      </c>
      <c r="F45" s="49"/>
      <c r="G45" s="16">
        <f t="shared" si="0"/>
        <v>0</v>
      </c>
      <c r="H45" s="25"/>
      <c r="I45" s="6"/>
    </row>
    <row r="46" spans="1:9" ht="30" customHeight="1" x14ac:dyDescent="0.25">
      <c r="A46" s="53" t="s">
        <v>64</v>
      </c>
      <c r="B46" s="71" t="s">
        <v>213</v>
      </c>
      <c r="C46" s="59" t="s">
        <v>198</v>
      </c>
      <c r="D46" s="72" t="s">
        <v>42</v>
      </c>
      <c r="E46" s="123">
        <v>217.1</v>
      </c>
      <c r="F46" s="49"/>
      <c r="G46" s="16">
        <f t="shared" si="0"/>
        <v>0</v>
      </c>
      <c r="H46" s="25"/>
      <c r="I46" s="6"/>
    </row>
    <row r="47" spans="1:9" ht="30" customHeight="1" x14ac:dyDescent="0.25">
      <c r="A47" s="53" t="s">
        <v>64</v>
      </c>
      <c r="B47" s="66" t="s">
        <v>214</v>
      </c>
      <c r="C47" s="59" t="s">
        <v>200</v>
      </c>
      <c r="D47" s="72" t="s">
        <v>42</v>
      </c>
      <c r="E47" s="123">
        <v>220.8</v>
      </c>
      <c r="F47" s="49"/>
      <c r="G47" s="16">
        <f t="shared" si="0"/>
        <v>0</v>
      </c>
      <c r="H47" s="25"/>
      <c r="I47" s="6"/>
    </row>
    <row r="48" spans="1:9" ht="30" customHeight="1" x14ac:dyDescent="0.25">
      <c r="A48" s="53" t="s">
        <v>64</v>
      </c>
      <c r="B48" s="71" t="s">
        <v>215</v>
      </c>
      <c r="C48" s="59" t="s">
        <v>208</v>
      </c>
      <c r="D48" s="72" t="s">
        <v>42</v>
      </c>
      <c r="E48" s="123">
        <v>220.8</v>
      </c>
      <c r="F48" s="49"/>
      <c r="G48" s="16">
        <f t="shared" si="0"/>
        <v>0</v>
      </c>
      <c r="H48" s="25"/>
      <c r="I48" s="6"/>
    </row>
    <row r="49" spans="1:9" ht="30" customHeight="1" x14ac:dyDescent="0.25">
      <c r="A49" s="53" t="s">
        <v>64</v>
      </c>
      <c r="B49" s="66" t="s">
        <v>216</v>
      </c>
      <c r="C49" s="59" t="s">
        <v>100</v>
      </c>
      <c r="D49" s="72" t="s">
        <v>40</v>
      </c>
      <c r="E49" s="123">
        <v>67.7</v>
      </c>
      <c r="F49" s="49"/>
      <c r="G49" s="16">
        <f t="shared" si="0"/>
        <v>0</v>
      </c>
      <c r="H49" s="25"/>
      <c r="I49" s="6"/>
    </row>
    <row r="50" spans="1:9" ht="30" customHeight="1" x14ac:dyDescent="0.25">
      <c r="A50" s="53" t="s">
        <v>64</v>
      </c>
      <c r="B50" s="71" t="s">
        <v>217</v>
      </c>
      <c r="C50" s="59" t="s">
        <v>102</v>
      </c>
      <c r="D50" s="72" t="s">
        <v>41</v>
      </c>
      <c r="E50" s="123">
        <v>450</v>
      </c>
      <c r="F50" s="49"/>
      <c r="G50" s="16">
        <f t="shared" si="0"/>
        <v>0</v>
      </c>
      <c r="H50" s="25"/>
      <c r="I50" s="6"/>
    </row>
    <row r="51" spans="1:9" ht="30" customHeight="1" x14ac:dyDescent="0.25">
      <c r="A51" s="53" t="s">
        <v>64</v>
      </c>
      <c r="B51" s="66" t="s">
        <v>218</v>
      </c>
      <c r="C51" s="59" t="s">
        <v>201</v>
      </c>
      <c r="D51" s="72" t="s">
        <v>41</v>
      </c>
      <c r="E51" s="123">
        <v>3.2</v>
      </c>
      <c r="F51" s="49"/>
      <c r="G51" s="16">
        <f t="shared" si="0"/>
        <v>0</v>
      </c>
      <c r="H51" s="25"/>
      <c r="I51" s="6"/>
    </row>
    <row r="52" spans="1:9" ht="30" customHeight="1" x14ac:dyDescent="0.25">
      <c r="A52" s="53" t="s">
        <v>64</v>
      </c>
      <c r="B52" s="71" t="s">
        <v>219</v>
      </c>
      <c r="C52" s="59" t="s">
        <v>202</v>
      </c>
      <c r="D52" s="72" t="s">
        <v>42</v>
      </c>
      <c r="E52" s="123">
        <v>89</v>
      </c>
      <c r="F52" s="49"/>
      <c r="G52" s="16">
        <f t="shared" si="0"/>
        <v>0</v>
      </c>
      <c r="H52" s="25"/>
      <c r="I52" s="6"/>
    </row>
    <row r="53" spans="1:9" ht="30" customHeight="1" x14ac:dyDescent="0.25">
      <c r="A53" s="53" t="s">
        <v>64</v>
      </c>
      <c r="B53" s="66" t="s">
        <v>220</v>
      </c>
      <c r="C53" s="59" t="s">
        <v>203</v>
      </c>
      <c r="D53" s="72" t="s">
        <v>42</v>
      </c>
      <c r="E53" s="123">
        <v>83</v>
      </c>
      <c r="F53" s="49"/>
      <c r="G53" s="16">
        <f t="shared" si="0"/>
        <v>0</v>
      </c>
      <c r="H53" s="25"/>
      <c r="I53" s="6"/>
    </row>
    <row r="54" spans="1:9" ht="30" customHeight="1" x14ac:dyDescent="0.25">
      <c r="A54" s="53" t="s">
        <v>64</v>
      </c>
      <c r="B54" s="71" t="s">
        <v>221</v>
      </c>
      <c r="C54" s="59" t="s">
        <v>198</v>
      </c>
      <c r="D54" s="72" t="s">
        <v>42</v>
      </c>
      <c r="E54" s="123">
        <v>83</v>
      </c>
      <c r="F54" s="49"/>
      <c r="G54" s="16">
        <f t="shared" si="0"/>
        <v>0</v>
      </c>
      <c r="H54" s="25"/>
      <c r="I54" s="6"/>
    </row>
    <row r="55" spans="1:9" ht="30" customHeight="1" x14ac:dyDescent="0.25">
      <c r="A55" s="53" t="s">
        <v>64</v>
      </c>
      <c r="B55" s="66" t="s">
        <v>222</v>
      </c>
      <c r="C55" s="59" t="s">
        <v>204</v>
      </c>
      <c r="D55" s="72" t="s">
        <v>42</v>
      </c>
      <c r="E55" s="123">
        <v>37</v>
      </c>
      <c r="F55" s="49"/>
      <c r="G55" s="16">
        <f t="shared" si="0"/>
        <v>0</v>
      </c>
      <c r="H55" s="25"/>
      <c r="I55" s="6"/>
    </row>
    <row r="56" spans="1:9" ht="30" customHeight="1" x14ac:dyDescent="0.25">
      <c r="A56" s="53" t="s">
        <v>64</v>
      </c>
      <c r="B56" s="71" t="s">
        <v>223</v>
      </c>
      <c r="C56" s="59" t="s">
        <v>205</v>
      </c>
      <c r="D56" s="72" t="s">
        <v>42</v>
      </c>
      <c r="E56" s="123">
        <v>63</v>
      </c>
      <c r="F56" s="49"/>
      <c r="G56" s="16">
        <f t="shared" si="0"/>
        <v>0</v>
      </c>
      <c r="H56" s="25"/>
      <c r="I56" s="6"/>
    </row>
    <row r="57" spans="1:9" ht="30" customHeight="1" x14ac:dyDescent="0.25">
      <c r="A57" s="53" t="s">
        <v>64</v>
      </c>
      <c r="B57" s="66" t="s">
        <v>224</v>
      </c>
      <c r="C57" s="59" t="s">
        <v>198</v>
      </c>
      <c r="D57" s="72" t="s">
        <v>42</v>
      </c>
      <c r="E57" s="123">
        <v>63</v>
      </c>
      <c r="F57" s="49"/>
      <c r="G57" s="16">
        <f t="shared" si="0"/>
        <v>0</v>
      </c>
      <c r="H57" s="25"/>
      <c r="I57" s="6"/>
    </row>
    <row r="58" spans="1:9" ht="30" customHeight="1" x14ac:dyDescent="0.25">
      <c r="A58" s="53" t="s">
        <v>64</v>
      </c>
      <c r="B58" s="71" t="s">
        <v>225</v>
      </c>
      <c r="C58" s="59" t="s">
        <v>206</v>
      </c>
      <c r="D58" s="72" t="s">
        <v>42</v>
      </c>
      <c r="E58" s="123">
        <v>93</v>
      </c>
      <c r="F58" s="49"/>
      <c r="G58" s="16">
        <f t="shared" si="0"/>
        <v>0</v>
      </c>
      <c r="H58" s="25"/>
      <c r="I58" s="6"/>
    </row>
    <row r="59" spans="1:9" ht="30" customHeight="1" x14ac:dyDescent="0.25">
      <c r="A59" s="53" t="s">
        <v>64</v>
      </c>
      <c r="B59" s="66" t="s">
        <v>226</v>
      </c>
      <c r="C59" s="73" t="s">
        <v>207</v>
      </c>
      <c r="D59" s="72" t="s">
        <v>42</v>
      </c>
      <c r="E59" s="123">
        <v>93</v>
      </c>
      <c r="F59" s="49"/>
      <c r="G59" s="16">
        <f t="shared" si="0"/>
        <v>0</v>
      </c>
      <c r="H59" s="25"/>
      <c r="I59" s="6"/>
    </row>
    <row r="60" spans="1:9" ht="30" customHeight="1" x14ac:dyDescent="0.25">
      <c r="A60" s="53" t="s">
        <v>64</v>
      </c>
      <c r="B60" s="71" t="s">
        <v>227</v>
      </c>
      <c r="C60" s="59" t="s">
        <v>104</v>
      </c>
      <c r="D60" s="72" t="s">
        <v>40</v>
      </c>
      <c r="E60" s="123">
        <v>20.2</v>
      </c>
      <c r="F60" s="49"/>
      <c r="G60" s="16">
        <f t="shared" si="0"/>
        <v>0</v>
      </c>
      <c r="H60" s="25"/>
      <c r="I60" s="6"/>
    </row>
    <row r="61" spans="1:9" ht="30" customHeight="1" x14ac:dyDescent="0.25">
      <c r="A61" s="53" t="s">
        <v>64</v>
      </c>
      <c r="B61" s="66" t="s">
        <v>228</v>
      </c>
      <c r="C61" s="59" t="s">
        <v>106</v>
      </c>
      <c r="D61" s="72" t="s">
        <v>6</v>
      </c>
      <c r="E61" s="123">
        <v>4</v>
      </c>
      <c r="F61" s="49"/>
      <c r="G61" s="16">
        <f t="shared" si="0"/>
        <v>0</v>
      </c>
      <c r="H61" s="25"/>
      <c r="I61" s="6"/>
    </row>
    <row r="62" spans="1:9" ht="30" customHeight="1" x14ac:dyDescent="0.25">
      <c r="A62" s="53" t="s">
        <v>64</v>
      </c>
      <c r="B62" s="71" t="s">
        <v>229</v>
      </c>
      <c r="C62" s="59" t="s">
        <v>108</v>
      </c>
      <c r="D62" s="72" t="s">
        <v>40</v>
      </c>
      <c r="E62" s="123">
        <v>68.099999999999994</v>
      </c>
      <c r="F62" s="49"/>
      <c r="G62" s="16">
        <f t="shared" si="0"/>
        <v>0</v>
      </c>
      <c r="H62" s="25"/>
      <c r="I62" s="6"/>
    </row>
    <row r="63" spans="1:9" ht="30" customHeight="1" thickBot="1" x14ac:dyDescent="0.3">
      <c r="A63" s="53" t="s">
        <v>64</v>
      </c>
      <c r="B63" s="66" t="s">
        <v>230</v>
      </c>
      <c r="C63" s="59" t="s">
        <v>150</v>
      </c>
      <c r="D63" s="72" t="s">
        <v>42</v>
      </c>
      <c r="E63" s="123">
        <v>205</v>
      </c>
      <c r="F63" s="49"/>
      <c r="G63" s="16">
        <f>ROUND((E63*F63),2)</f>
        <v>0</v>
      </c>
      <c r="H63" s="25"/>
      <c r="I63" s="6"/>
    </row>
    <row r="64" spans="1:9" ht="30" customHeight="1" thickBot="1" x14ac:dyDescent="0.3">
      <c r="A64" s="53" t="s">
        <v>64</v>
      </c>
      <c r="B64" s="66" t="s">
        <v>231</v>
      </c>
      <c r="C64" s="59" t="s">
        <v>151</v>
      </c>
      <c r="D64" s="18" t="s">
        <v>42</v>
      </c>
      <c r="E64" s="123">
        <v>360</v>
      </c>
      <c r="F64" s="20"/>
      <c r="G64" s="19">
        <f t="shared" si="0"/>
        <v>0</v>
      </c>
      <c r="H64" s="26" t="s">
        <v>109</v>
      </c>
      <c r="I64" s="27">
        <f>ROUND(SUM(G13:G64),2)</f>
        <v>0</v>
      </c>
    </row>
    <row r="65" spans="1:9" ht="30" customHeight="1" x14ac:dyDescent="0.25">
      <c r="A65" s="74" t="s">
        <v>110</v>
      </c>
      <c r="B65" s="63" t="s">
        <v>13</v>
      </c>
      <c r="C65" s="75" t="s">
        <v>111</v>
      </c>
      <c r="D65" s="76" t="s">
        <v>42</v>
      </c>
      <c r="E65" s="121">
        <v>870</v>
      </c>
      <c r="F65" s="24"/>
      <c r="G65" s="15">
        <f t="shared" si="0"/>
        <v>0</v>
      </c>
      <c r="H65" s="7"/>
      <c r="I65" s="6"/>
    </row>
    <row r="66" spans="1:9" ht="30" customHeight="1" x14ac:dyDescent="0.25">
      <c r="A66" s="53" t="s">
        <v>110</v>
      </c>
      <c r="B66" s="71" t="s">
        <v>14</v>
      </c>
      <c r="C66" s="64" t="s">
        <v>112</v>
      </c>
      <c r="D66" s="65" t="s">
        <v>42</v>
      </c>
      <c r="E66" s="124">
        <v>765</v>
      </c>
      <c r="F66" s="44"/>
      <c r="G66" s="45">
        <f t="shared" ref="G66:G71" si="6">ROUND((E66*F66),2)</f>
        <v>0</v>
      </c>
      <c r="H66" s="7"/>
      <c r="I66" s="6"/>
    </row>
    <row r="67" spans="1:9" ht="30" customHeight="1" x14ac:dyDescent="0.25">
      <c r="A67" s="53" t="s">
        <v>110</v>
      </c>
      <c r="B67" s="71" t="s">
        <v>15</v>
      </c>
      <c r="C67" s="64" t="s">
        <v>113</v>
      </c>
      <c r="D67" s="65" t="s">
        <v>40</v>
      </c>
      <c r="E67" s="124">
        <v>20.399999999999999</v>
      </c>
      <c r="F67" s="44"/>
      <c r="G67" s="45">
        <f t="shared" si="6"/>
        <v>0</v>
      </c>
      <c r="H67" s="7"/>
      <c r="I67" s="6"/>
    </row>
    <row r="68" spans="1:9" ht="30" customHeight="1" x14ac:dyDescent="0.25">
      <c r="A68" s="53" t="s">
        <v>110</v>
      </c>
      <c r="B68" s="71" t="s">
        <v>16</v>
      </c>
      <c r="C68" s="64" t="s">
        <v>114</v>
      </c>
      <c r="D68" s="65" t="s">
        <v>42</v>
      </c>
      <c r="E68" s="124">
        <v>32.4</v>
      </c>
      <c r="F68" s="44"/>
      <c r="G68" s="45">
        <f t="shared" si="6"/>
        <v>0</v>
      </c>
      <c r="H68" s="7"/>
      <c r="I68" s="6"/>
    </row>
    <row r="69" spans="1:9" ht="30" customHeight="1" thickBot="1" x14ac:dyDescent="0.3">
      <c r="A69" s="53" t="s">
        <v>110</v>
      </c>
      <c r="B69" s="71" t="s">
        <v>21</v>
      </c>
      <c r="C69" s="64" t="s">
        <v>115</v>
      </c>
      <c r="D69" s="65" t="s">
        <v>42</v>
      </c>
      <c r="E69" s="124">
        <v>4.5</v>
      </c>
      <c r="F69" s="44"/>
      <c r="G69" s="45">
        <f t="shared" si="6"/>
        <v>0</v>
      </c>
      <c r="H69" s="7"/>
      <c r="I69" s="6"/>
    </row>
    <row r="70" spans="1:9" ht="30" customHeight="1" thickBot="1" x14ac:dyDescent="0.3">
      <c r="A70" s="77" t="s">
        <v>110</v>
      </c>
      <c r="B70" s="78" t="s">
        <v>156</v>
      </c>
      <c r="C70" s="69" t="s">
        <v>116</v>
      </c>
      <c r="D70" s="70" t="s">
        <v>117</v>
      </c>
      <c r="E70" s="125">
        <v>2</v>
      </c>
      <c r="F70" s="51"/>
      <c r="G70" s="50">
        <f t="shared" si="6"/>
        <v>0</v>
      </c>
      <c r="H70" s="26" t="s">
        <v>118</v>
      </c>
      <c r="I70" s="27">
        <f>ROUND(SUM(G65:G70),2)</f>
        <v>0</v>
      </c>
    </row>
    <row r="71" spans="1:9" ht="30" customHeight="1" thickBot="1" x14ac:dyDescent="0.3">
      <c r="A71" s="127" t="s">
        <v>119</v>
      </c>
      <c r="B71" s="79" t="s">
        <v>17</v>
      </c>
      <c r="C71" s="80" t="s">
        <v>120</v>
      </c>
      <c r="D71" s="81" t="s">
        <v>41</v>
      </c>
      <c r="E71" s="126">
        <v>153.88</v>
      </c>
      <c r="F71" s="54"/>
      <c r="G71" s="55">
        <f t="shared" si="6"/>
        <v>0</v>
      </c>
      <c r="H71" s="26" t="s">
        <v>152</v>
      </c>
      <c r="I71" s="27">
        <f>ROUND(SUM(G71:G71),2)</f>
        <v>0</v>
      </c>
    </row>
    <row r="72" spans="1:9" ht="43.5" thickBot="1" x14ac:dyDescent="0.3">
      <c r="A72" s="30"/>
      <c r="B72" s="29"/>
      <c r="C72" s="30"/>
      <c r="D72" s="29"/>
      <c r="E72" s="29"/>
      <c r="F72" s="47" t="s">
        <v>153</v>
      </c>
      <c r="G72" s="48">
        <f>SUM(G5:G71)</f>
        <v>0</v>
      </c>
      <c r="H72" s="25"/>
      <c r="I72" s="28"/>
    </row>
  </sheetData>
  <mergeCells count="2">
    <mergeCell ref="A1:G1"/>
    <mergeCell ref="A3:G3"/>
  </mergeCells>
  <phoneticPr fontId="8" type="noConversion"/>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B1:G15"/>
  <sheetViews>
    <sheetView tabSelected="1" zoomScale="40" zoomScaleNormal="40" workbookViewId="0">
      <selection activeCell="F3" sqref="F3"/>
    </sheetView>
  </sheetViews>
  <sheetFormatPr defaultRowHeight="15" x14ac:dyDescent="0.25"/>
  <cols>
    <col min="2" max="2" width="11.7109375" customWidth="1"/>
    <col min="3" max="3" width="51.28515625" customWidth="1"/>
    <col min="4" max="4" width="20.85546875" customWidth="1"/>
    <col min="5" max="5" width="13.42578125" bestFit="1" customWidth="1"/>
  </cols>
  <sheetData>
    <row r="1" spans="2:7" ht="27" customHeight="1" x14ac:dyDescent="0.25">
      <c r="B1" s="170"/>
      <c r="C1" s="170"/>
      <c r="D1" s="170"/>
    </row>
    <row r="2" spans="2:7" x14ac:dyDescent="0.25">
      <c r="B2" s="171" t="s">
        <v>30</v>
      </c>
      <c r="C2" s="171"/>
      <c r="D2" s="171"/>
    </row>
    <row r="3" spans="2:7" ht="38.25" x14ac:dyDescent="0.25">
      <c r="B3" s="36" t="s">
        <v>31</v>
      </c>
      <c r="C3" s="36" t="s">
        <v>32</v>
      </c>
      <c r="D3" s="36" t="s">
        <v>33</v>
      </c>
    </row>
    <row r="4" spans="2:7" x14ac:dyDescent="0.25">
      <c r="B4" s="37">
        <v>1</v>
      </c>
      <c r="C4" s="38" t="s">
        <v>34</v>
      </c>
      <c r="D4" s="42">
        <f>DKŽ_1!G43</f>
        <v>0</v>
      </c>
    </row>
    <row r="5" spans="2:7" x14ac:dyDescent="0.25">
      <c r="B5" s="37">
        <v>2</v>
      </c>
      <c r="C5" s="38" t="s">
        <v>45</v>
      </c>
      <c r="D5" s="42">
        <f>DKŽ_2!G72</f>
        <v>0</v>
      </c>
    </row>
    <row r="6" spans="2:7" ht="38.25" x14ac:dyDescent="0.25">
      <c r="B6" s="36" t="s">
        <v>35</v>
      </c>
      <c r="C6" s="39" t="s">
        <v>37</v>
      </c>
      <c r="D6" s="43">
        <f>ROUND(SUM(D4:D5),2)</f>
        <v>0</v>
      </c>
      <c r="G6" s="56"/>
    </row>
    <row r="7" spans="2:7" x14ac:dyDescent="0.25">
      <c r="B7" s="40"/>
      <c r="C7" s="40"/>
      <c r="D7" s="40"/>
    </row>
    <row r="8" spans="2:7" ht="74.45" customHeight="1" x14ac:dyDescent="0.25">
      <c r="B8" s="172" t="s">
        <v>38</v>
      </c>
      <c r="C8" s="172"/>
      <c r="D8" s="172"/>
    </row>
    <row r="9" spans="2:7" x14ac:dyDescent="0.25">
      <c r="B9" s="172"/>
      <c r="C9" s="172"/>
      <c r="D9" s="172"/>
    </row>
    <row r="10" spans="2:7" x14ac:dyDescent="0.25">
      <c r="B10" s="40"/>
      <c r="C10" s="40"/>
      <c r="D10" s="41" t="s">
        <v>36</v>
      </c>
    </row>
    <row r="11" spans="2:7" ht="33" customHeight="1" x14ac:dyDescent="0.25">
      <c r="B11" s="40"/>
      <c r="C11" s="40"/>
      <c r="D11" s="40"/>
    </row>
    <row r="12" spans="2:7" ht="342" customHeight="1" x14ac:dyDescent="0.25">
      <c r="B12" s="168" t="s">
        <v>159</v>
      </c>
      <c r="C12" s="169"/>
      <c r="D12" s="169"/>
    </row>
    <row r="13" spans="2:7" ht="165.75" customHeight="1" x14ac:dyDescent="0.25">
      <c r="B13" s="168" t="s">
        <v>157</v>
      </c>
      <c r="C13" s="169"/>
      <c r="D13" s="169"/>
    </row>
    <row r="14" spans="2:7" ht="68.45" customHeight="1" x14ac:dyDescent="0.25">
      <c r="B14" s="168" t="s">
        <v>158</v>
      </c>
      <c r="C14" s="169"/>
      <c r="D14" s="169"/>
    </row>
    <row r="15" spans="2:7" ht="190.15" customHeight="1" x14ac:dyDescent="0.25"/>
  </sheetData>
  <mergeCells count="7">
    <mergeCell ref="B13:D13"/>
    <mergeCell ref="B14:D14"/>
    <mergeCell ref="B1:D1"/>
    <mergeCell ref="B2:D2"/>
    <mergeCell ref="B12:D12"/>
    <mergeCell ref="B8:D8"/>
    <mergeCell ref="B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Props1.xml><?xml version="1.0" encoding="utf-8"?>
<ds:datastoreItem xmlns:ds="http://schemas.openxmlformats.org/officeDocument/2006/customXml" ds:itemID="{561A5D6D-936E-44C3-9335-B14033F2191A}"/>
</file>

<file path=customXml/itemProps2.xml><?xml version="1.0" encoding="utf-8"?>
<ds:datastoreItem xmlns:ds="http://schemas.openxmlformats.org/officeDocument/2006/customXml" ds:itemID="{41F1EA60-9934-4D5E-91F2-CB131F46BB83}"/>
</file>

<file path=customXml/itemProps3.xml><?xml version="1.0" encoding="utf-8"?>
<ds:datastoreItem xmlns:ds="http://schemas.openxmlformats.org/officeDocument/2006/customXml" ds:itemID="{E21CE657-E213-4ADB-8C95-43D9217613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Neringa Andrijauskaitė</cp:lastModifiedBy>
  <cp:lastPrinted>2024-09-06T09:19:08Z</cp:lastPrinted>
  <dcterms:created xsi:type="dcterms:W3CDTF">2020-10-05T14:48:34Z</dcterms:created>
  <dcterms:modified xsi:type="dcterms:W3CDTF">2025-03-28T06:20:45Z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ies>
</file>