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GRA Medicina\Pirkimai bendras MLS\PIRKIMAI 2025\JŪRATĖ\3 - GRA Medicinos įranga TP (as pirmin.)\Pirkimo s1lygos i CVP IS gero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H461" i="1" l="1"/>
  <c r="G457" i="1"/>
  <c r="H460" i="1" s="1"/>
  <c r="H447" i="1"/>
  <c r="G443" i="1"/>
  <c r="G446" i="1" s="1"/>
  <c r="G447" i="1" s="1"/>
  <c r="G448" i="1" s="1"/>
  <c r="H433" i="1"/>
  <c r="G429" i="1"/>
  <c r="G432" i="1" s="1"/>
  <c r="G433" i="1" s="1"/>
  <c r="G434" i="1" s="1"/>
  <c r="H419" i="1"/>
  <c r="G414" i="1"/>
  <c r="H418" i="1" s="1"/>
  <c r="H404" i="1"/>
  <c r="G401" i="1"/>
  <c r="H403" i="1" s="1"/>
  <c r="H391" i="1"/>
  <c r="G387" i="1"/>
  <c r="H390" i="1" s="1"/>
  <c r="H377" i="1"/>
  <c r="G373" i="1"/>
  <c r="G376" i="1" s="1"/>
  <c r="G377" i="1" s="1"/>
  <c r="G378" i="1" s="1"/>
  <c r="H363" i="1"/>
  <c r="G359" i="1"/>
  <c r="H362" i="1" s="1"/>
  <c r="H349" i="1"/>
  <c r="G343" i="1"/>
  <c r="H348" i="1" s="1"/>
  <c r="H333" i="1"/>
  <c r="G328" i="1"/>
  <c r="H332" i="1" s="1"/>
  <c r="H318" i="1"/>
  <c r="G314" i="1"/>
  <c r="G317" i="1" s="1"/>
  <c r="G318" i="1" s="1"/>
  <c r="G319" i="1" s="1"/>
  <c r="H304" i="1"/>
  <c r="G299" i="1"/>
  <c r="H303" i="1" s="1"/>
  <c r="H289" i="1"/>
  <c r="G285" i="1"/>
  <c r="H288" i="1" s="1"/>
  <c r="H275" i="1"/>
  <c r="G272" i="1"/>
  <c r="H274" i="1" s="1"/>
  <c r="H262" i="1"/>
  <c r="H261" i="1"/>
  <c r="G259" i="1"/>
  <c r="G261" i="1" s="1"/>
  <c r="G262" i="1" s="1"/>
  <c r="G263" i="1" s="1"/>
  <c r="H249" i="1"/>
  <c r="G244" i="1"/>
  <c r="H248" i="1" s="1"/>
  <c r="H234" i="1"/>
  <c r="G230" i="1"/>
  <c r="H233" i="1" s="1"/>
  <c r="H220" i="1"/>
  <c r="G216" i="1"/>
  <c r="H219" i="1" s="1"/>
  <c r="H206" i="1"/>
  <c r="G202" i="1"/>
  <c r="G205" i="1" s="1"/>
  <c r="G206" i="1" s="1"/>
  <c r="G207" i="1" s="1"/>
  <c r="H192" i="1"/>
  <c r="G187" i="1"/>
  <c r="H191" i="1" s="1"/>
  <c r="H177" i="1"/>
  <c r="G174" i="1"/>
  <c r="H176" i="1" s="1"/>
  <c r="H164" i="1"/>
  <c r="G161" i="1"/>
  <c r="H163" i="1" s="1"/>
  <c r="H151" i="1"/>
  <c r="G146" i="1"/>
  <c r="G150" i="1" s="1"/>
  <c r="G151" i="1" s="1"/>
  <c r="G152" i="1" s="1"/>
  <c r="H136" i="1"/>
  <c r="G129" i="1"/>
  <c r="G135" i="1" s="1"/>
  <c r="G136" i="1" s="1"/>
  <c r="G137" i="1" s="1"/>
  <c r="H119" i="1"/>
  <c r="G113" i="1"/>
  <c r="H118" i="1" s="1"/>
  <c r="H103" i="1"/>
  <c r="G97" i="1"/>
  <c r="H102" i="1" s="1"/>
  <c r="H87" i="1"/>
  <c r="G83" i="1"/>
  <c r="G86" i="1" s="1"/>
  <c r="G87" i="1" s="1"/>
  <c r="G88" i="1" s="1"/>
  <c r="H73" i="1"/>
  <c r="G67" i="1"/>
  <c r="H72" i="1" s="1"/>
  <c r="H57" i="1"/>
  <c r="G53" i="1"/>
  <c r="H56" i="1" s="1"/>
  <c r="H43" i="1"/>
  <c r="G37" i="1"/>
  <c r="H42" i="1" s="1"/>
  <c r="G21" i="1"/>
  <c r="H205" i="1" l="1"/>
  <c r="H86" i="1"/>
  <c r="H150" i="1"/>
  <c r="G418" i="1"/>
  <c r="G419" i="1" s="1"/>
  <c r="G420" i="1" s="1"/>
  <c r="H317" i="1"/>
  <c r="H432" i="1"/>
  <c r="H446" i="1"/>
  <c r="H376" i="1"/>
  <c r="G460" i="1"/>
  <c r="G461" i="1" s="1"/>
  <c r="G462" i="1" s="1"/>
  <c r="G56" i="1"/>
  <c r="G57" i="1" s="1"/>
  <c r="G58" i="1" s="1"/>
  <c r="G118" i="1"/>
  <c r="G119" i="1" s="1"/>
  <c r="G120" i="1" s="1"/>
  <c r="G176" i="1"/>
  <c r="G177" i="1" s="1"/>
  <c r="G178" i="1" s="1"/>
  <c r="G233" i="1"/>
  <c r="G234" i="1" s="1"/>
  <c r="G235" i="1" s="1"/>
  <c r="G288" i="1"/>
  <c r="G289" i="1" s="1"/>
  <c r="G290" i="1" s="1"/>
  <c r="G348" i="1"/>
  <c r="G349" i="1" s="1"/>
  <c r="G350" i="1" s="1"/>
  <c r="G403" i="1"/>
  <c r="G404" i="1" s="1"/>
  <c r="G405" i="1" s="1"/>
  <c r="G72" i="1"/>
  <c r="G73" i="1" s="1"/>
  <c r="G74" i="1" s="1"/>
  <c r="G191" i="1"/>
  <c r="G192" i="1" s="1"/>
  <c r="G193" i="1" s="1"/>
  <c r="G303" i="1"/>
  <c r="G304" i="1" s="1"/>
  <c r="G305" i="1" s="1"/>
  <c r="H135" i="1"/>
  <c r="G42" i="1"/>
  <c r="G43" i="1" s="1"/>
  <c r="G44" i="1" s="1"/>
  <c r="G102" i="1"/>
  <c r="G103" i="1" s="1"/>
  <c r="G104" i="1" s="1"/>
  <c r="G163" i="1"/>
  <c r="G164" i="1" s="1"/>
  <c r="G165" i="1" s="1"/>
  <c r="G219" i="1"/>
  <c r="G220" i="1" s="1"/>
  <c r="G221" i="1" s="1"/>
  <c r="G274" i="1"/>
  <c r="G275" i="1" s="1"/>
  <c r="G276" i="1" s="1"/>
  <c r="G332" i="1"/>
  <c r="G333" i="1" s="1"/>
  <c r="G334" i="1" s="1"/>
  <c r="G390" i="1"/>
  <c r="G391" i="1" s="1"/>
  <c r="G392" i="1" s="1"/>
  <c r="G248" i="1"/>
  <c r="G249" i="1" s="1"/>
  <c r="G250" i="1" s="1"/>
  <c r="G362" i="1"/>
  <c r="G363" i="1" s="1"/>
  <c r="G364" i="1" s="1"/>
</calcChain>
</file>

<file path=xl/sharedStrings.xml><?xml version="1.0" encoding="utf-8"?>
<sst xmlns="http://schemas.openxmlformats.org/spreadsheetml/2006/main" count="884" uniqueCount="368">
  <si>
    <t>PIRKIMO SĄLYGŲ PRIEDAS "PASIŪLYMO FORMA"</t>
  </si>
  <si>
    <t>MEDICINOS ĮRANGA</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</si>
  <si>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</si>
  <si>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</si>
  <si>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</si>
  <si>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</si>
  <si>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</si>
  <si>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</si>
  <si>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</si>
  <si>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</si>
  <si>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</si>
  <si>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</si>
  <si>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</si>
  <si>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</si>
  <si>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</si>
  <si>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</si>
  <si>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</si>
  <si>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</si>
  <si>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</si>
  <si>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</si>
  <si>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</si>
  <si>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</si>
  <si>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</si>
  <si>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</si>
  <si>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</si>
  <si>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</si>
  <si>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</si>
  <si>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APARATAS DIRBTINĖS PLAUČIŲ VENTILIACIJOS</t>
  </si>
  <si>
    <t>Tiekėjo pasiūlymas:</t>
  </si>
  <si>
    <t>Nr.</t>
  </si>
  <si>
    <t>Pavadinimas</t>
  </si>
  <si>
    <t>Mato vienetas</t>
  </si>
  <si>
    <t>Suma be PVM, Eur</t>
  </si>
  <si>
    <t>1.</t>
  </si>
  <si>
    <t>Aparatas dirbtinės plaučių ventiliacijos</t>
  </si>
  <si>
    <t>1.1.</t>
  </si>
  <si>
    <t>vnt.</t>
  </si>
  <si>
    <t>1.1.1.</t>
  </si>
  <si>
    <t>Tinka vaikų dirbtinei plaučių ventiliacijai (Taip/Ne)</t>
  </si>
  <si>
    <t>1.1.2.</t>
  </si>
  <si>
    <t>Atitinka standartą MIL-STD 810 G (Taip/Ne)</t>
  </si>
  <si>
    <t>1.1.3.</t>
  </si>
  <si>
    <t>Veikimo nuo vidinės integruotos baterijos laikas ilgesnis kaip 5 val. (Taip/Ne)</t>
  </si>
  <si>
    <t>1.1.4.</t>
  </si>
  <si>
    <t>Reguliuojamas iškvėpimo įkvėpimo santykis I:E (Taip/Ne)</t>
  </si>
  <si>
    <t>Suma be PVM</t>
  </si>
  <si>
    <t>Taikomas PVM dydis (%)</t>
  </si>
  <si>
    <t>PVM suma</t>
  </si>
  <si>
    <t>Suma su PVM</t>
  </si>
  <si>
    <t>2. DALIS</t>
  </si>
  <si>
    <t>KONCENTRATORIUS DEGUONIES, KARINIS</t>
  </si>
  <si>
    <t>2.</t>
  </si>
  <si>
    <t>Koncentratorius deguonies, karinis</t>
  </si>
  <si>
    <t>2.1.</t>
  </si>
  <si>
    <t>2.1.1.</t>
  </si>
  <si>
    <t>Pilnai įkrauto akumuliatoriaus darbo laikas ilgesnis nei 30 min(Taip/Ne)</t>
  </si>
  <si>
    <t>2.1.2.</t>
  </si>
  <si>
    <t>Apsaugos klasė didesnė nei IP33 (Taip/Ne)</t>
  </si>
  <si>
    <t>3. DALIS</t>
  </si>
  <si>
    <t>APARATAS DIRBTINĖS PLAUČIŲ VENTILIACIJOS, NEŠIOJAMAS</t>
  </si>
  <si>
    <t>3.</t>
  </si>
  <si>
    <t>Aparatas dirbtinės plaučių ventiliacijos, nešiojamas</t>
  </si>
  <si>
    <t>3.1.</t>
  </si>
  <si>
    <t>3.1.1.</t>
  </si>
  <si>
    <t>Atitinka standartą MIL-STD-810G(Taip/Ne)</t>
  </si>
  <si>
    <t>3.1.2.</t>
  </si>
  <si>
    <t>Atitinka standartus IEC 60068-2-6 ir 60068-2-36 (Taip/Ne)</t>
  </si>
  <si>
    <t>3.1.3.</t>
  </si>
  <si>
    <t>Ventiliacijos režimas CPAP(Taip/Ne)</t>
  </si>
  <si>
    <t>3.1.4.</t>
  </si>
  <si>
    <t>Reguliuojamas I:E santykis(Taip/Ne)</t>
  </si>
  <si>
    <t>4. DALIS</t>
  </si>
  <si>
    <t>MONITORIUS, GYVYBINIŲ FUNKCIJŲ SEKIMO</t>
  </si>
  <si>
    <t>4.</t>
  </si>
  <si>
    <t>Monitorius, gyvybinių funkcijų sekimo</t>
  </si>
  <si>
    <t>4.1.</t>
  </si>
  <si>
    <t>4.1.1.</t>
  </si>
  <si>
    <t>Monitoravimo duomenų pilnas grafinis parametrų vaizdavimas (Taip/Ne)</t>
  </si>
  <si>
    <t>4.1.2.</t>
  </si>
  <si>
    <t>Monitoriaus darbo nuo akumuliatoriaus daugiau kaip 4 val.(Taip/Ne)</t>
  </si>
  <si>
    <t>5. DALIS</t>
  </si>
  <si>
    <t>5.</t>
  </si>
  <si>
    <t>5.1.</t>
  </si>
  <si>
    <t>5.1.1.</t>
  </si>
  <si>
    <t>Braižymui atsparus monitoriaus ekranas(Taip/Ne)</t>
  </si>
  <si>
    <t>5.1.2.</t>
  </si>
  <si>
    <t>Atsparumas išoriniams veiksniams didesnis nei IP32(Taip/Ne)</t>
  </si>
  <si>
    <t>5.1.3.</t>
  </si>
  <si>
    <t>Atitinka standartą MIL-STD-461(Taip/Ne)</t>
  </si>
  <si>
    <t>5.1.4.</t>
  </si>
  <si>
    <t>Atitinka standartą MIL-STD-810G (Taip/Ne)</t>
  </si>
  <si>
    <t>6. DALIS</t>
  </si>
  <si>
    <t>POMPA ŠVIRKŠTINĖ</t>
  </si>
  <si>
    <t>6.</t>
  </si>
  <si>
    <t>Pompa švirkštinė</t>
  </si>
  <si>
    <t>6.1.</t>
  </si>
  <si>
    <t>6.1.1.</t>
  </si>
  <si>
    <t>Automatinis infuzijos greičio skaičiavimas, įvedus vaisto koncentraciją, vaisto dozę ir paciento duomenis(Taip/Ne)</t>
  </si>
  <si>
    <t>6.1.2.</t>
  </si>
  <si>
    <t>Valdymas mygtukais (Taip/Ne)</t>
  </si>
  <si>
    <t>6.1.3.</t>
  </si>
  <si>
    <t>Svoris mažiau nei 2,6 kg</t>
  </si>
  <si>
    <t>kg</t>
  </si>
  <si>
    <t>6.1.4.</t>
  </si>
  <si>
    <t>Galimybė sujungti kelias švirkštines infuzines pompas tarpusavyje ir transportuoti jas viena rankena/fiksatoriumi(Taip/Ne)</t>
  </si>
  <si>
    <t>7. DALIS</t>
  </si>
  <si>
    <t>DEFIBRILIATORIUS</t>
  </si>
  <si>
    <t>7.</t>
  </si>
  <si>
    <t>Defibriliatorius</t>
  </si>
  <si>
    <t>7.1.</t>
  </si>
  <si>
    <t>7.1.1.</t>
  </si>
  <si>
    <t>Impulso energijos keitimo ribos platesnės nei 2-200J(Taip/Ne)</t>
  </si>
  <si>
    <t>7.1.2.</t>
  </si>
  <si>
    <t>Defibriliacijos iškrovų skaičius naudojant didžiausią galimą energiją daugiau kaip 200 impulsų. (Taip/Ne)</t>
  </si>
  <si>
    <t>7.1.3.</t>
  </si>
  <si>
    <t>Komplektacijoje akumuliatorių 2 ir daugiau (Taip/Ne)</t>
  </si>
  <si>
    <t>7.1.4.</t>
  </si>
  <si>
    <t>Komplektacijoje kūno temperatūros matavimo daviklis  (Taip/Ne)</t>
  </si>
  <si>
    <t>7.1.5.</t>
  </si>
  <si>
    <t>Atitinka standartą MIL-STD-810 (Taip/Ne)</t>
  </si>
  <si>
    <t>8. DALIS</t>
  </si>
  <si>
    <t>APARATAS ULTRAGARSINĖS DIAGNOSTIKOS, NEŠIOJAMAS</t>
  </si>
  <si>
    <t>8.</t>
  </si>
  <si>
    <t>Aparatas ultragarsinės diagnostikos, nešiojamas</t>
  </si>
  <si>
    <t>8.1.</t>
  </si>
  <si>
    <t>8.1.1.</t>
  </si>
  <si>
    <t>Veikimas bevieliu ryšiu(Taip/Ne)</t>
  </si>
  <si>
    <t>8.1.2.</t>
  </si>
  <si>
    <t>Linijinis ir konvekcinis daviklis integruoti į vieną prietaisą(Taip/Ne)</t>
  </si>
  <si>
    <t>8.1.3.</t>
  </si>
  <si>
    <t>Daviklio apsaugos klasė didesnė nei IP44 (Taip/Ne)</t>
  </si>
  <si>
    <t>9. DALIS</t>
  </si>
  <si>
    <t>RINKINYS PRIEMONIŲ IŠORINEI KAULŲ FIKSACIJAI, DUBENS</t>
  </si>
  <si>
    <t>9.</t>
  </si>
  <si>
    <t>Rinkinys priemonių išorinei kaulų fiksacijai, dubens</t>
  </si>
  <si>
    <t>9.1.</t>
  </si>
  <si>
    <t>kompl.</t>
  </si>
  <si>
    <t>9.1.1.</t>
  </si>
  <si>
    <t>Garantija ilgesnė nei 24 mėn.(Taip/Ne)</t>
  </si>
  <si>
    <t>10. DALIS</t>
  </si>
  <si>
    <t>RINKINYS PRIEMONIŲ IŠORINEI KAULŲ FIKSACIJAI, GALŪNIŲ</t>
  </si>
  <si>
    <t>10.</t>
  </si>
  <si>
    <t>Rinkinys priemonių išorinei kaulų fiksacijai, galūnių</t>
  </si>
  <si>
    <t>10.1.</t>
  </si>
  <si>
    <t>10.1.1.</t>
  </si>
  <si>
    <t>11. DALIS</t>
  </si>
  <si>
    <t>LARINGOSKOPAS VIDEO</t>
  </si>
  <si>
    <t>11.</t>
  </si>
  <si>
    <t>Laringoskopas video</t>
  </si>
  <si>
    <t>11.1.</t>
  </si>
  <si>
    <t>11.1.1.</t>
  </si>
  <si>
    <t>Maitinimas iš įkraunamo akumuliatorius (Taip/Ne)</t>
  </si>
  <si>
    <t>11.1.2.</t>
  </si>
  <si>
    <t>Veikimas su naujais elementais ar pilnai įkrautu akumuliatoriumi daugiau nei 200 min. (Taip/Ne)</t>
  </si>
  <si>
    <t>11.1.3.</t>
  </si>
  <si>
    <t>Galimybė įrašyti vaizdus į prietaiso atmintį(Taip/Ne)</t>
  </si>
  <si>
    <t>12. DALIS</t>
  </si>
  <si>
    <t>STALAS OPERACINIS, NEŠIOJAMAS</t>
  </si>
  <si>
    <t>12.</t>
  </si>
  <si>
    <t>Stalas operacinis, nešiojamas</t>
  </si>
  <si>
    <t>12.1.</t>
  </si>
  <si>
    <t>12.1.1.</t>
  </si>
  <si>
    <t>Komplektacijoje yra šviestuvai tvirtinami prie bėgelių, 2 vnt.(Taip/Ne)</t>
  </si>
  <si>
    <t>12.1.2.</t>
  </si>
  <si>
    <t>Komplektacijoje yra balnakilpės kojoms pakelti, 2 vnt.(Taip/Ne)</t>
  </si>
  <si>
    <t>13. DALIS</t>
  </si>
  <si>
    <t>ŠILDYTUVAS INFUZINIŲ TIRPALŲ</t>
  </si>
  <si>
    <t>13.</t>
  </si>
  <si>
    <t>Šildytuvas infuzinių tirpalų</t>
  </si>
  <si>
    <t>13.1.</t>
  </si>
  <si>
    <t>13.1.1.</t>
  </si>
  <si>
    <t>Temperatūros reguliavimo ribos platesnės už 39-40°C.(Taip/Ne)</t>
  </si>
  <si>
    <t>13.1.2.</t>
  </si>
  <si>
    <t>Apsaugos klasė didesnė nei IP X3(Taip/Ne)</t>
  </si>
  <si>
    <t>14. DALIS</t>
  </si>
  <si>
    <t>PACIENTŲ ŠILDYMO SISTEMA</t>
  </si>
  <si>
    <t>14.</t>
  </si>
  <si>
    <t>Pacientų šildymo sistema</t>
  </si>
  <si>
    <t>14.1.</t>
  </si>
  <si>
    <t>14.1.1.</t>
  </si>
  <si>
    <t>Matuojamos temperatūros paklaida žarnos pabaigoje mažesnė už 2,5 ºC.  (Taip/Ne)</t>
  </si>
  <si>
    <t>14.1.2.</t>
  </si>
  <si>
    <t>Reguliuojamas oro srautas(Taip/Ne)</t>
  </si>
  <si>
    <t>15. DALIS</t>
  </si>
  <si>
    <t>ŠILDYTUVAS INFUZINIŲ TIRPALŲ, KRAUJO, STACIONARUS</t>
  </si>
  <si>
    <t>15.</t>
  </si>
  <si>
    <t>Šildytuvas infuzinių tirpalų, kraujo, stacionarus</t>
  </si>
  <si>
    <t>15.1.</t>
  </si>
  <si>
    <t>15.1.1.</t>
  </si>
  <si>
    <t>Vienos kameros, be papildomų lentynų ir stalčių(Taip/Ne)</t>
  </si>
  <si>
    <t>15.1.2.</t>
  </si>
  <si>
    <t>Durelės, permatomos, atsidarančios vertikaliai į viršų(Taip/Ne)</t>
  </si>
  <si>
    <t>15.1.3.</t>
  </si>
  <si>
    <t>Prietaiso svoris mažesnis už 25 kg.(Taip/Ne)</t>
  </si>
  <si>
    <t>16. DALIS</t>
  </si>
  <si>
    <t>ČIUŽINYS OPERACINIAM STALUI, ŠILDOMAS</t>
  </si>
  <si>
    <t>16.</t>
  </si>
  <si>
    <t>Čiužinys operaciniam stalui, šildomas</t>
  </si>
  <si>
    <t>16.1.</t>
  </si>
  <si>
    <t>16.1.1.</t>
  </si>
  <si>
    <t>Veikia nuo vidinio akumuliatoriaus(Taip/Ne)</t>
  </si>
  <si>
    <t>17. DALIS</t>
  </si>
  <si>
    <t>ŠVIESTUVAS ANT GALVOS, OPERACINIS, LED</t>
  </si>
  <si>
    <t>17.</t>
  </si>
  <si>
    <t>Šviestuvas ant galvos, operacinis, LED</t>
  </si>
  <si>
    <t>17.1.</t>
  </si>
  <si>
    <t>17.1.1.</t>
  </si>
  <si>
    <t>Garantija ilgesnė kaip 24 mėn.(Taip/Ne)</t>
  </si>
  <si>
    <t>18. DALIS</t>
  </si>
  <si>
    <t>KAPNOMETRAS, NEŠIOJAMASIS</t>
  </si>
  <si>
    <t>18.</t>
  </si>
  <si>
    <t>Kapnometras, nešiojamasis</t>
  </si>
  <si>
    <t>18.1.</t>
  </si>
  <si>
    <t>18.1.1.</t>
  </si>
  <si>
    <t>Matavimo rezultatus pateikia greičiau nei per 15 sek. (Taip/Ne)</t>
  </si>
  <si>
    <t>18.1.2.</t>
  </si>
  <si>
    <t>Baterijos darbo laikas 6 val. ir ilgiau(Taip/Ne)</t>
  </si>
  <si>
    <t>19. DALIS</t>
  </si>
  <si>
    <t>STERILIZATORIUS MAŽASIS SU TRANSPORTAVIMO DĖŽE</t>
  </si>
  <si>
    <t>19.</t>
  </si>
  <si>
    <t>Sterilizatorius mažasis su transportavimo dėže</t>
  </si>
  <si>
    <t>19.1.</t>
  </si>
  <si>
    <t>19.1.1.</t>
  </si>
  <si>
    <t>Sterilizatoriaus ekrane pateikiami pranešimai lietuvių kalba (Taip/Ne)</t>
  </si>
  <si>
    <t>19.1.2.</t>
  </si>
  <si>
    <t>Papildoma jungtis išoriniam švaraus vandens tiekimui į sterilizatorių (Taip/Ne)</t>
  </si>
  <si>
    <t>19.1.3.</t>
  </si>
  <si>
    <t>Vandens laidumo matavimas ir pateikimas ekrane(Taip/Ne)</t>
  </si>
  <si>
    <t>20. DALIS</t>
  </si>
  <si>
    <t>STERILIZATORIUS DIDYSIS</t>
  </si>
  <si>
    <t>20.</t>
  </si>
  <si>
    <t>Sterilizatorius didysis</t>
  </si>
  <si>
    <t>20.1.</t>
  </si>
  <si>
    <t>20.1.1.</t>
  </si>
  <si>
    <t>Sterilizatoriaus kamera keturkampė(Taip/Ne)</t>
  </si>
  <si>
    <t>20.1.2.</t>
  </si>
  <si>
    <t>Supakuotų 8 kg., instrumentų pilna sterilizacijos ciklo trukmė esant 134°C su oro pašalinimu ir džiovinimu trumpesnė nei 35 minutės.(Taip/Ne)</t>
  </si>
  <si>
    <t>21. DALIS</t>
  </si>
  <si>
    <t>STOVAS, INFUZIJŲ</t>
  </si>
  <si>
    <t>21.</t>
  </si>
  <si>
    <t>Stovas, infuzijų</t>
  </si>
  <si>
    <t>21.1.</t>
  </si>
  <si>
    <t>21.1.1.</t>
  </si>
  <si>
    <t>Visas korpusas įskaitant atramas pagamintas iš nerūdijančio plieno(Taip/Ne)</t>
  </si>
  <si>
    <t>21.1.2.</t>
  </si>
  <si>
    <t>Reguliuojamas platesnėse ribose kaip 150- 200 cm.  (Taip/Ne)</t>
  </si>
  <si>
    <t>21.1.3.</t>
  </si>
  <si>
    <t>Maksimalus leidžiamas svoris didesnis kaip 6 kg.(Taip/Ne)</t>
  </si>
  <si>
    <t>22. DALIS</t>
  </si>
  <si>
    <t>ELEKTROKOAGULIATORIUS</t>
  </si>
  <si>
    <t>22.</t>
  </si>
  <si>
    <t>Elektrokoaguliatorius</t>
  </si>
  <si>
    <t>22.1.</t>
  </si>
  <si>
    <t>22.1.1.</t>
  </si>
  <si>
    <t>Automatinis bipolinis audinių sulydymas  (Taip/Ne)</t>
  </si>
  <si>
    <t>22.1.2.</t>
  </si>
  <si>
    <t>Automatinė galios ir slėgio kontrolė sulydymo metu  (Taip/Ne)</t>
  </si>
  <si>
    <t>22.1.3.</t>
  </si>
  <si>
    <t>Galimybė prijungti sulydymo rankenas tiek atvirajai, tiek ir laparoskopinei chirurgijai  (Taip/Ne)</t>
  </si>
  <si>
    <t>22.1.4.</t>
  </si>
  <si>
    <t>23. DALIS</t>
  </si>
  <si>
    <t>KRAUJO MAIŠYTUVAS- SVARSTYKLĖS</t>
  </si>
  <si>
    <t>23.</t>
  </si>
  <si>
    <t>Kraujo maišytuvas- svarstyklės</t>
  </si>
  <si>
    <t>23.1.</t>
  </si>
  <si>
    <t>23.1.1.</t>
  </si>
  <si>
    <t>Prietaiso svoris be priedų mažesnis nei 8,5 kg.(Taip/Ne)</t>
  </si>
  <si>
    <t>23.1.2.</t>
  </si>
  <si>
    <t>Pilnai įkrautas akumuliatorius užtikrina daugiau kaip 50 kraujo ėmimo procedūrų.(Taip/Ne)</t>
  </si>
  <si>
    <t>24. DALIS</t>
  </si>
  <si>
    <t>LOVA MEDICININĖ, SU RATUKAIS</t>
  </si>
  <si>
    <t>24.</t>
  </si>
  <si>
    <t>Lova medicininė, su ratukais</t>
  </si>
  <si>
    <t>24.1.</t>
  </si>
  <si>
    <t>24.1.1.</t>
  </si>
  <si>
    <t>Komplektacijoje po gulimąją dalimi pakabinama lentyna.(Taip/Ne)</t>
  </si>
  <si>
    <t>24.1.2.</t>
  </si>
  <si>
    <t>Garantija ilgesnė kaip 24 mėn(Taip/Ne)</t>
  </si>
  <si>
    <t>25. DALIS</t>
  </si>
  <si>
    <t>SPINTA MEDICININĖ SU RATUKAIS, LENTYNOMIS, MODULINĖ</t>
  </si>
  <si>
    <t>25.</t>
  </si>
  <si>
    <t>Spinta medicininė su ratukais, lentynomis, modulinė</t>
  </si>
  <si>
    <t>25.1.</t>
  </si>
  <si>
    <t>25.1.1.</t>
  </si>
  <si>
    <t>Viršutinė spintos dalis uždaroma žaliuzių tipo durelėmis.(Taip/Ne)</t>
  </si>
  <si>
    <t>25.1.2.</t>
  </si>
  <si>
    <t>26. DALIS</t>
  </si>
  <si>
    <t>SPINTA MEDICININĖ SU RATUKAIS, MODULINĖ</t>
  </si>
  <si>
    <t>26.</t>
  </si>
  <si>
    <t>Spinta medicininė su ratukais, modulinė</t>
  </si>
  <si>
    <t>26.1.</t>
  </si>
  <si>
    <t>26.1.1.</t>
  </si>
  <si>
    <t>Garantija ilgesnė kaip 24mėn.(Taip/Ne)</t>
  </si>
  <si>
    <t>27. DALIS</t>
  </si>
  <si>
    <t>STALIUKAS MEDICININIS, MULTIFUNKCINIS</t>
  </si>
  <si>
    <t>27.</t>
  </si>
  <si>
    <t>Staliukas medicininis, multifunkcinis</t>
  </si>
  <si>
    <t>27.1.</t>
  </si>
  <si>
    <t>27.1.1.</t>
  </si>
  <si>
    <t>Yra galimybė pasirinkti skirtingas stalčių spalvas arba stalčių spalvinį žymėjimą.(Taip/Ne)</t>
  </si>
  <si>
    <t>27.1.2.</t>
  </si>
  <si>
    <t>Nerūdijančio plieno konstrukcija(Taip/Ne)</t>
  </si>
  <si>
    <t>27.1.3.</t>
  </si>
  <si>
    <t>Maksimali leistina apkrova didesnė nei 50 kg(Taip/Ne)</t>
  </si>
  <si>
    <t>28. DALIS</t>
  </si>
  <si>
    <t>STALIUKAS, INSTRUMENTINIS, MAYO</t>
  </si>
  <si>
    <t>28.</t>
  </si>
  <si>
    <t>Staliukas, instrumentinis, Mayo</t>
  </si>
  <si>
    <t>28.1.</t>
  </si>
  <si>
    <t>28.1.1.</t>
  </si>
  <si>
    <t>Stalviršis rotuojamas 360 laipsnių(Taip/Ne)</t>
  </si>
  <si>
    <t>28.1.2.</t>
  </si>
  <si>
    <t>Atlaikoma apkrova didesnė kaip 20 kg.(Taip/Ne)</t>
  </si>
  <si>
    <t>29. DALIS</t>
  </si>
  <si>
    <t>NEŠTUVAI- VEŽIMĖLIS</t>
  </si>
  <si>
    <t>29.</t>
  </si>
  <si>
    <t>Neštuvai- vežimėlis</t>
  </si>
  <si>
    <t>29.1.</t>
  </si>
  <si>
    <t>29.1.1.</t>
  </si>
  <si>
    <t>Rėmas pagamintas iš anglies pluošto(Taip/Ne)</t>
  </si>
  <si>
    <t>29.1.2.</t>
  </si>
  <si>
    <t>30. DALIS</t>
  </si>
  <si>
    <t>APARATAS JUOSTŲ UŽLYDYMO, ROTACINIS</t>
  </si>
  <si>
    <t>30.</t>
  </si>
  <si>
    <t>Aparatas juostų užlydymo, rotacinis</t>
  </si>
  <si>
    <t>30.1.</t>
  </si>
  <si>
    <t>30.1.1.</t>
  </si>
  <si>
    <t>Nuolatinė siūlės parametrų (temperatūros, slėgio, greičio) stebėjimo funkcija(Taip/Ne)</t>
  </si>
  <si>
    <t>30.1.2.</t>
  </si>
  <si>
    <t>Garantijos laikas ilgesnis kaip 24 mėn.(Taip/Ne)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</si>
  <si>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</si>
  <si>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</si>
  <si>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</si>
  <si>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</si>
  <si>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</si>
  <si>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</si>
  <si>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</si>
  <si>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</si>
  <si>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</si>
  <si>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</si>
  <si>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</si>
  <si>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</si>
  <si>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</si>
  <si>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</si>
  <si>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</si>
  <si>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</si>
  <si>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</si>
  <si>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</si>
  <si>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</si>
  <si>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</si>
  <si>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</si>
  <si>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6</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</si>
  <si>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</si>
  <si>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</si>
  <si>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</si>
  <si>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</si>
  <si>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4400 2025-03-25 16:55:40</t>
  </si>
  <si>
    <t>Maksimalus kiekis **</t>
  </si>
  <si>
    <t>Siūloma reikšmė, ekonominio naudingumo balui nustatyti</t>
  </si>
  <si>
    <t>Mato vieneto kaina be PVM, Eur*</t>
  </si>
  <si>
    <t>Prekės pavadinimas, modelis, gamintojas, kilmės šalis</t>
  </si>
  <si>
    <t>Pirkimo sąlygų 
2 priedas</t>
  </si>
  <si>
    <t>(įrašoma TAIP arba NE)</t>
  </si>
  <si>
    <t>(įrašomas svoris, kg)</t>
  </si>
  <si>
    <t>*Į Prekių įkainius įskaičiuoti visi mokesčiai ir visos Pardavėjo išlaidos (Prekių transportavimas, pakavimas, pakrovimas, iškrovimas, išpakavimas, tikrinimas, pristatyto prietaiso/prekės surinkimas, sumontavimas/instaliavimas perkančiosios organizacijos nurodytu adresu, prietaiso/prekės paruošimas darbui ir suderinimas/išbandymas, medicinos prietaiso paso užpildymas (jei toks reikalingas), perkančiosios organizacijos personalo apmokymas dirbti su prietaisu/preke), Prekių garantinio remonto bei kitos, galinčios turėti įtakos Prekių kainai/įkainiams ar galinčios atsirasti vykdant šią Sutartį. Sudarydamas šią Sutartį, Pardavėjas įvertina visą maksimalią Prekių apimtį bei prisiima riziką dėl išlaidų dydžių svyravimo.</t>
  </si>
  <si>
    <t>** Perkančioji organizacija neįsipareigoja išpirkti viso maksimalaus kiekio. Minimalus išperkamas kiekis nurodytas pirkimo sąlygų 3 priedo „Sutarties sąlygų“  2 priede.</t>
  </si>
  <si>
    <t>val.</t>
  </si>
  <si>
    <t>(įrašomas laikas, 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</si>
</sst>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
      <i/>
      <sz val="11"/>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5">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4" borderId="23" xfId="0" applyFont="1" applyFill="1" applyBorder="1" applyAlignment="1">
      <alignment horizontal="center" vertical="center"/>
    </xf>
    <xf numFmtId="0" fontId="4" fillId="4" borderId="23" xfId="0" applyFont="1" applyFill="1" applyBorder="1" applyAlignment="1">
      <alignment horizontal="center" vertical="center" wrapText="1"/>
    </xf>
    <xf numFmtId="4" fontId="4" fillId="4" borderId="23" xfId="0" applyNumberFormat="1" applyFont="1" applyFill="1" applyBorder="1" applyAlignment="1">
      <alignment horizontal="center" vertical="center"/>
    </xf>
    <xf numFmtId="0" fontId="5" fillId="2" borderId="0" xfId="0" applyFont="1" applyFill="1" applyAlignment="1">
      <alignment horizontal="center" vertical="center"/>
    </xf>
    <xf numFmtId="0" fontId="5" fillId="4" borderId="0" xfId="0"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5" borderId="0" xfId="0" applyFont="1" applyFill="1" applyAlignment="1" applyProtection="1">
      <alignment horizontal="center" vertical="center"/>
      <protection locked="0"/>
    </xf>
    <xf numFmtId="0" fontId="5" fillId="4" borderId="23"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4" fontId="5" fillId="2" borderId="0" xfId="0" applyNumberFormat="1" applyFont="1" applyFill="1" applyAlignment="1">
      <alignment horizontal="center" vertical="center"/>
    </xf>
    <xf numFmtId="4" fontId="5" fillId="4" borderId="0" xfId="0" applyNumberFormat="1" applyFont="1" applyFill="1" applyAlignment="1">
      <alignment horizontal="center" vertical="center"/>
    </xf>
    <xf numFmtId="4" fontId="5" fillId="2" borderId="0" xfId="0" applyNumberFormat="1" applyFont="1" applyFill="1" applyAlignment="1" applyProtection="1">
      <alignment horizontal="center" vertical="center" wrapText="1"/>
      <protection locked="0"/>
    </xf>
    <xf numFmtId="4" fontId="5" fillId="4" borderId="23" xfId="0" applyNumberFormat="1" applyFont="1" applyFill="1" applyBorder="1" applyAlignment="1">
      <alignment horizontal="center" vertical="center"/>
    </xf>
    <xf numFmtId="4" fontId="5" fillId="6" borderId="23" xfId="0" applyNumberFormat="1" applyFont="1" applyFill="1" applyBorder="1" applyAlignment="1" applyProtection="1">
      <alignment horizontal="center" vertical="center"/>
      <protection locked="0"/>
    </xf>
    <xf numFmtId="4" fontId="5" fillId="2" borderId="0" xfId="0" applyNumberFormat="1" applyFont="1" applyFill="1" applyAlignment="1">
      <alignment horizontal="right" vertical="center" wrapText="1"/>
    </xf>
    <xf numFmtId="0" fontId="5" fillId="2" borderId="0" xfId="0" applyFont="1" applyFill="1" applyAlignment="1">
      <alignment vertical="center"/>
    </xf>
    <xf numFmtId="0" fontId="4" fillId="4" borderId="0" xfId="0" applyFont="1" applyFill="1" applyAlignment="1">
      <alignment vertical="center"/>
    </xf>
    <xf numFmtId="0" fontId="4" fillId="2" borderId="0" xfId="0" applyFont="1" applyFill="1" applyAlignment="1">
      <alignment vertical="center" wrapText="1"/>
    </xf>
    <xf numFmtId="0" fontId="4" fillId="2" borderId="0" xfId="0" applyFont="1" applyFill="1" applyAlignment="1">
      <alignment horizontal="center" vertical="center" wrapText="1"/>
    </xf>
    <xf numFmtId="0" fontId="4" fillId="2" borderId="0" xfId="0" applyFont="1" applyFill="1" applyAlignment="1">
      <alignment vertical="center"/>
    </xf>
    <xf numFmtId="0" fontId="4" fillId="4" borderId="0" xfId="0" applyFont="1" applyFill="1" applyAlignment="1">
      <alignment vertical="center" wrapText="1"/>
    </xf>
    <xf numFmtId="0" fontId="5" fillId="2" borderId="1" xfId="0" applyFont="1" applyFill="1" applyBorder="1" applyAlignment="1">
      <alignment horizontal="left" vertical="center"/>
    </xf>
    <xf numFmtId="0" fontId="5" fillId="5" borderId="1" xfId="0" applyFont="1" applyFill="1" applyBorder="1" applyAlignment="1" applyProtection="1">
      <alignment vertical="center" wrapText="1"/>
      <protection locked="0"/>
    </xf>
    <xf numFmtId="0" fontId="5" fillId="4" borderId="0" xfId="0" applyFont="1" applyFill="1" applyAlignment="1">
      <alignment vertical="center"/>
    </xf>
    <xf numFmtId="0" fontId="4" fillId="4" borderId="23" xfId="0" applyFont="1" applyFill="1" applyBorder="1" applyAlignment="1">
      <alignment vertical="center"/>
    </xf>
    <xf numFmtId="0" fontId="4" fillId="4" borderId="23" xfId="0" applyFont="1" applyFill="1" applyBorder="1" applyAlignment="1">
      <alignment vertical="center" wrapText="1"/>
    </xf>
    <xf numFmtId="0" fontId="5" fillId="4" borderId="23" xfId="0" applyFont="1" applyFill="1" applyBorder="1" applyAlignment="1">
      <alignment vertical="center"/>
    </xf>
    <xf numFmtId="0" fontId="5" fillId="4" borderId="23" xfId="0" applyFont="1" applyFill="1" applyBorder="1" applyAlignment="1">
      <alignment vertical="center" wrapText="1"/>
    </xf>
    <xf numFmtId="0" fontId="5" fillId="2" borderId="0" xfId="0" applyFont="1" applyFill="1" applyAlignment="1">
      <alignment horizontal="center" vertical="center" wrapText="1"/>
    </xf>
    <xf numFmtId="0" fontId="5" fillId="4" borderId="23" xfId="0" applyFont="1" applyFill="1" applyBorder="1" applyAlignment="1">
      <alignment horizontal="center" vertical="center" wrapText="1"/>
    </xf>
    <xf numFmtId="0" fontId="5" fillId="5" borderId="23" xfId="0" applyFont="1" applyFill="1" applyBorder="1" applyAlignment="1" applyProtection="1">
      <alignment horizontal="center" vertical="center" wrapText="1"/>
      <protection locked="0"/>
    </xf>
    <xf numFmtId="0" fontId="8" fillId="5" borderId="23" xfId="0" applyFont="1" applyFill="1" applyBorder="1" applyAlignment="1" applyProtection="1">
      <alignment horizontal="center" vertical="center"/>
      <protection locked="0"/>
    </xf>
    <xf numFmtId="4" fontId="5" fillId="2" borderId="0" xfId="0" applyNumberFormat="1" applyFont="1" applyFill="1" applyAlignment="1">
      <alignment vertical="center"/>
    </xf>
    <xf numFmtId="0" fontId="5" fillId="2" borderId="0" xfId="0" applyFont="1" applyFill="1" applyAlignment="1">
      <alignment vertical="center"/>
    </xf>
    <xf numFmtId="0" fontId="5" fillId="5" borderId="1" xfId="0" applyFont="1" applyFill="1" applyBorder="1" applyAlignment="1" applyProtection="1">
      <alignment horizontal="center" vertical="center" wrapText="1"/>
      <protection locked="0"/>
    </xf>
    <xf numFmtId="0" fontId="6" fillId="0" borderId="16"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49" fontId="7" fillId="2" borderId="2" xfId="0" applyNumberFormat="1" applyFont="1" applyFill="1" applyBorder="1" applyAlignment="1">
      <alignment horizontal="left" vertical="center"/>
    </xf>
    <xf numFmtId="0" fontId="6" fillId="0" borderId="22" xfId="0" applyFont="1" applyBorder="1" applyAlignment="1">
      <alignment vertical="center"/>
    </xf>
    <xf numFmtId="49" fontId="7" fillId="2" borderId="2" xfId="0" applyNumberFormat="1" applyFont="1" applyFill="1" applyBorder="1" applyAlignment="1">
      <alignment horizontal="left" vertical="center" wrapText="1"/>
    </xf>
    <xf numFmtId="0" fontId="4" fillId="2" borderId="0" xfId="0" applyFont="1" applyFill="1" applyAlignment="1">
      <alignment vertical="center"/>
    </xf>
    <xf numFmtId="0" fontId="5" fillId="2" borderId="1" xfId="0" applyFont="1" applyFill="1" applyBorder="1" applyAlignment="1">
      <alignment vertical="center" wrapText="1"/>
    </xf>
    <xf numFmtId="0" fontId="6" fillId="0" borderId="15" xfId="0" applyFont="1" applyBorder="1" applyAlignment="1">
      <alignment vertical="center"/>
    </xf>
    <xf numFmtId="0" fontId="5" fillId="4" borderId="0" xfId="0" applyFont="1" applyFill="1" applyAlignment="1">
      <alignment horizontal="left" vertical="center" wrapText="1"/>
    </xf>
    <xf numFmtId="0" fontId="5" fillId="2" borderId="0" xfId="0" applyFont="1" applyFill="1" applyAlignment="1">
      <alignment horizontal="left" vertical="center" wrapText="1"/>
    </xf>
    <xf numFmtId="0" fontId="5" fillId="4" borderId="23" xfId="0" applyFont="1" applyFill="1" applyBorder="1" applyAlignment="1">
      <alignment vertical="center" wrapText="1"/>
    </xf>
    <xf numFmtId="0" fontId="6" fillId="0" borderId="23" xfId="0" applyFont="1" applyBorder="1" applyAlignment="1">
      <alignment vertical="center"/>
    </xf>
    <xf numFmtId="0" fontId="5" fillId="2" borderId="0" xfId="0" applyFont="1" applyFill="1" applyAlignment="1">
      <alignment vertical="center" wrapText="1"/>
    </xf>
    <xf numFmtId="0" fontId="5" fillId="5" borderId="23" xfId="0" applyFont="1" applyFill="1" applyBorder="1" applyAlignment="1" applyProtection="1">
      <alignment horizontal="center" vertical="center" wrapText="1"/>
      <protection locked="0"/>
    </xf>
    <xf numFmtId="0" fontId="6" fillId="0" borderId="23" xfId="0" applyFont="1" applyBorder="1" applyAlignment="1" applyProtection="1">
      <alignment horizontal="center" vertical="center"/>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0" xfId="0" applyFont="1" applyFill="1"/>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3" fillId="2" borderId="0" xfId="0" applyFont="1" applyFill="1" applyAlignment="1">
      <alignment horizontal="left" vertical="top"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6"/>
  <sheetViews>
    <sheetView tabSelected="1" workbookViewId="0">
      <selection activeCell="I49" sqref="I49"/>
    </sheetView>
  </sheetViews>
  <sheetFormatPr defaultColWidth="10.875" defaultRowHeight="15" x14ac:dyDescent="0.25"/>
  <cols>
    <col min="1" max="1" width="9.125" style="28" customWidth="1"/>
    <col min="2" max="2" width="57" style="17" customWidth="1"/>
    <col min="3" max="3" width="11.625" style="15" customWidth="1"/>
    <col min="4" max="4" width="29.375" style="15" customWidth="1"/>
    <col min="5" max="5" width="10.625" style="41" customWidth="1"/>
    <col min="6" max="6" width="29.375" style="22" customWidth="1"/>
    <col min="7" max="7" width="17.75" style="22" customWidth="1"/>
    <col min="8" max="8" width="26.5" style="15" customWidth="1"/>
    <col min="9" max="15" width="25" style="28" customWidth="1"/>
    <col min="16" max="16" width="10.875" style="28" customWidth="1"/>
    <col min="17" max="16384" width="10.875" style="28"/>
  </cols>
  <sheetData>
    <row r="1" spans="1:6" ht="30" x14ac:dyDescent="0.25">
      <c r="F1" s="27" t="s">
        <v>361</v>
      </c>
    </row>
    <row r="2" spans="1:6" x14ac:dyDescent="0.25">
      <c r="A2" s="29" t="s">
        <v>0</v>
      </c>
      <c r="B2" s="30"/>
    </row>
    <row r="3" spans="1:6" x14ac:dyDescent="0.25">
      <c r="B3" s="31"/>
    </row>
    <row r="4" spans="1:6" x14ac:dyDescent="0.25">
      <c r="A4" s="29" t="s">
        <v>1</v>
      </c>
      <c r="B4" s="30"/>
    </row>
    <row r="5" spans="1:6" x14ac:dyDescent="0.25">
      <c r="A5" s="32"/>
      <c r="B5" s="30"/>
    </row>
    <row r="6" spans="1:6" x14ac:dyDescent="0.25">
      <c r="A6" s="28" t="s">
        <v>2</v>
      </c>
      <c r="B6" s="33" t="s">
        <v>3</v>
      </c>
    </row>
    <row r="7" spans="1:6" x14ac:dyDescent="0.25">
      <c r="B7" s="30"/>
    </row>
    <row r="8" spans="1:6" x14ac:dyDescent="0.25">
      <c r="A8" s="34" t="s">
        <v>4</v>
      </c>
      <c r="B8" s="35"/>
    </row>
    <row r="9" spans="1:6" x14ac:dyDescent="0.25">
      <c r="A9" s="34" t="s">
        <v>5</v>
      </c>
      <c r="B9" s="35"/>
    </row>
    <row r="10" spans="1:6" x14ac:dyDescent="0.25">
      <c r="A10" s="34" t="s">
        <v>6</v>
      </c>
      <c r="B10" s="35"/>
    </row>
    <row r="12" spans="1:6" ht="15.75" x14ac:dyDescent="0.25">
      <c r="A12" s="54" t="s">
        <v>7</v>
      </c>
      <c r="B12" s="55"/>
      <c r="C12" s="47"/>
      <c r="D12" s="48"/>
      <c r="E12" s="48"/>
      <c r="F12" s="49"/>
    </row>
    <row r="13" spans="1:6" ht="15.95" customHeight="1" x14ac:dyDescent="0.25">
      <c r="A13" s="50" t="s">
        <v>8</v>
      </c>
      <c r="B13" s="51"/>
      <c r="C13" s="47"/>
      <c r="D13" s="48"/>
      <c r="E13" s="48"/>
      <c r="F13" s="49"/>
    </row>
    <row r="14" spans="1:6" ht="15.95" customHeight="1" x14ac:dyDescent="0.25">
      <c r="A14" s="50" t="s">
        <v>9</v>
      </c>
      <c r="B14" s="51"/>
      <c r="C14" s="47"/>
      <c r="D14" s="48"/>
      <c r="E14" s="48"/>
      <c r="F14" s="49"/>
    </row>
    <row r="15" spans="1:6" ht="15.95" customHeight="1" x14ac:dyDescent="0.25">
      <c r="A15" s="54" t="s">
        <v>10</v>
      </c>
      <c r="B15" s="55"/>
      <c r="C15" s="47"/>
      <c r="D15" s="48"/>
      <c r="E15" s="48"/>
      <c r="F15" s="49"/>
    </row>
    <row r="16" spans="1:6" ht="63" customHeight="1" x14ac:dyDescent="0.25">
      <c r="A16" s="52" t="s">
        <v>11</v>
      </c>
      <c r="B16" s="51"/>
      <c r="C16" s="47"/>
      <c r="D16" s="48"/>
      <c r="E16" s="48"/>
      <c r="F16" s="49"/>
    </row>
    <row r="17" spans="1:7" ht="15.95" customHeight="1" x14ac:dyDescent="0.25">
      <c r="A17" s="54" t="s">
        <v>12</v>
      </c>
      <c r="B17" s="55"/>
      <c r="C17" s="47"/>
      <c r="D17" s="48"/>
      <c r="E17" s="48"/>
      <c r="F17" s="49"/>
    </row>
    <row r="18" spans="1:7" ht="15.95" customHeight="1" x14ac:dyDescent="0.25">
      <c r="A18" s="54" t="s">
        <v>13</v>
      </c>
      <c r="B18" s="55"/>
      <c r="C18" s="47"/>
      <c r="D18" s="48"/>
      <c r="E18" s="48"/>
      <c r="F18" s="49"/>
    </row>
    <row r="19" spans="1:7" ht="48" customHeight="1" x14ac:dyDescent="0.25">
      <c r="A19" s="54" t="s">
        <v>14</v>
      </c>
      <c r="B19" s="55"/>
      <c r="C19" s="47"/>
      <c r="D19" s="48"/>
      <c r="E19" s="48"/>
      <c r="F19" s="49"/>
    </row>
    <row r="20" spans="1:7" ht="54.95" customHeight="1" x14ac:dyDescent="0.25">
      <c r="A20" s="54" t="s">
        <v>15</v>
      </c>
      <c r="B20" s="55"/>
      <c r="C20" s="47"/>
      <c r="D20" s="48"/>
      <c r="E20" s="48"/>
      <c r="F20" s="49"/>
    </row>
    <row r="21" spans="1:7" ht="71.099999999999994" customHeight="1" x14ac:dyDescent="0.25">
      <c r="A21" s="58" t="s">
        <v>16</v>
      </c>
      <c r="B21" s="59"/>
      <c r="C21" s="61"/>
      <c r="D21" s="62"/>
      <c r="E21" s="62"/>
      <c r="F21" s="62"/>
      <c r="G21" s="23" t="str">
        <f>IF((SUMPRODUCT(--(C21=""))&gt;0), "Privaloma užpildyti, kai taikomi pašalinimo pagrindai", "")</f>
        <v>Privaloma užpildyti, kai taikomi pašalinimo pagrindai</v>
      </c>
    </row>
    <row r="22" spans="1:7" ht="18" customHeight="1" x14ac:dyDescent="0.25">
      <c r="A22" s="17"/>
      <c r="C22" s="18"/>
      <c r="D22" s="18"/>
      <c r="E22" s="18"/>
      <c r="F22" s="24"/>
    </row>
    <row r="23" spans="1:7" x14ac:dyDescent="0.25">
      <c r="A23" s="53" t="s">
        <v>17</v>
      </c>
      <c r="B23" s="46"/>
      <c r="C23" s="46"/>
      <c r="D23" s="46"/>
      <c r="E23" s="46"/>
      <c r="F23" s="46"/>
    </row>
    <row r="24" spans="1:7" x14ac:dyDescent="0.25">
      <c r="A24" s="46" t="s">
        <v>18</v>
      </c>
      <c r="B24" s="46"/>
      <c r="C24" s="46"/>
      <c r="D24" s="46"/>
      <c r="E24" s="46"/>
      <c r="F24" s="46"/>
    </row>
    <row r="25" spans="1:7" x14ac:dyDescent="0.25">
      <c r="A25" s="46" t="s">
        <v>19</v>
      </c>
      <c r="B25" s="46"/>
      <c r="C25" s="46"/>
      <c r="D25" s="46"/>
      <c r="E25" s="46"/>
      <c r="F25" s="46"/>
    </row>
    <row r="26" spans="1:7" x14ac:dyDescent="0.25">
      <c r="A26" s="46" t="s">
        <v>20</v>
      </c>
      <c r="B26" s="46"/>
      <c r="C26" s="46"/>
      <c r="D26" s="46"/>
      <c r="E26" s="46"/>
      <c r="F26" s="46"/>
    </row>
    <row r="27" spans="1:7" x14ac:dyDescent="0.25">
      <c r="A27" s="46" t="s">
        <v>21</v>
      </c>
      <c r="B27" s="46"/>
      <c r="C27" s="46"/>
      <c r="D27" s="46"/>
      <c r="E27" s="46"/>
      <c r="F27" s="46"/>
    </row>
    <row r="28" spans="1:7" ht="32.1" customHeight="1" x14ac:dyDescent="0.25">
      <c r="A28" s="60" t="s">
        <v>22</v>
      </c>
      <c r="B28" s="46"/>
      <c r="C28" s="46"/>
      <c r="D28" s="46"/>
      <c r="E28" s="46"/>
      <c r="F28" s="46"/>
    </row>
    <row r="29" spans="1:7" x14ac:dyDescent="0.25">
      <c r="A29" s="46" t="s">
        <v>23</v>
      </c>
      <c r="B29" s="46"/>
      <c r="C29" s="46"/>
      <c r="D29" s="46"/>
      <c r="E29" s="46"/>
      <c r="F29" s="46"/>
    </row>
    <row r="30" spans="1:7" ht="36.75" customHeight="1" x14ac:dyDescent="0.25">
      <c r="A30" s="56" t="s">
        <v>24</v>
      </c>
      <c r="B30" s="56"/>
      <c r="C30" s="56"/>
      <c r="D30" s="19"/>
    </row>
    <row r="31" spans="1:7" ht="22.5" customHeight="1" x14ac:dyDescent="0.25">
      <c r="A31" s="36" t="s">
        <v>25</v>
      </c>
    </row>
    <row r="32" spans="1:7" ht="26.25" customHeight="1" x14ac:dyDescent="0.25">
      <c r="A32" s="29" t="s">
        <v>26</v>
      </c>
      <c r="B32" s="33" t="s">
        <v>27</v>
      </c>
    </row>
    <row r="34" spans="1:8" x14ac:dyDescent="0.25">
      <c r="A34" s="29" t="s">
        <v>28</v>
      </c>
    </row>
    <row r="35" spans="1:8" s="15" customFormat="1" ht="39" customHeight="1" x14ac:dyDescent="0.25">
      <c r="A35" s="12" t="s">
        <v>29</v>
      </c>
      <c r="B35" s="13" t="s">
        <v>30</v>
      </c>
      <c r="C35" s="13" t="s">
        <v>357</v>
      </c>
      <c r="D35" s="13" t="s">
        <v>358</v>
      </c>
      <c r="E35" s="13" t="s">
        <v>31</v>
      </c>
      <c r="F35" s="14" t="s">
        <v>359</v>
      </c>
      <c r="G35" s="14" t="s">
        <v>32</v>
      </c>
      <c r="H35" s="13" t="s">
        <v>360</v>
      </c>
    </row>
    <row r="36" spans="1:8" x14ac:dyDescent="0.25">
      <c r="A36" s="37" t="s">
        <v>33</v>
      </c>
      <c r="B36" s="38" t="s">
        <v>34</v>
      </c>
      <c r="C36" s="20"/>
      <c r="D36" s="20"/>
      <c r="E36" s="42"/>
      <c r="F36" s="25"/>
      <c r="G36" s="25"/>
      <c r="H36" s="20"/>
    </row>
    <row r="37" spans="1:8" ht="33" customHeight="1" x14ac:dyDescent="0.25">
      <c r="A37" s="39" t="s">
        <v>35</v>
      </c>
      <c r="B37" s="40" t="s">
        <v>34</v>
      </c>
      <c r="C37" s="20">
        <v>8</v>
      </c>
      <c r="D37" s="20"/>
      <c r="E37" s="42" t="s">
        <v>36</v>
      </c>
      <c r="F37" s="26"/>
      <c r="G37" s="25" t="str">
        <f>IF(ISBLANK(F37),"", PRODUCT(C37,F37))</f>
        <v/>
      </c>
      <c r="H37" s="21"/>
    </row>
    <row r="38" spans="1:8" x14ac:dyDescent="0.25">
      <c r="A38" s="39" t="s">
        <v>37</v>
      </c>
      <c r="B38" s="40" t="s">
        <v>38</v>
      </c>
      <c r="C38" s="20"/>
      <c r="D38" s="44" t="s">
        <v>362</v>
      </c>
      <c r="E38" s="42"/>
      <c r="F38" s="25"/>
      <c r="G38" s="25"/>
      <c r="H38" s="20"/>
    </row>
    <row r="39" spans="1:8" x14ac:dyDescent="0.25">
      <c r="A39" s="39" t="s">
        <v>39</v>
      </c>
      <c r="B39" s="40" t="s">
        <v>40</v>
      </c>
      <c r="C39" s="20"/>
      <c r="D39" s="44" t="s">
        <v>362</v>
      </c>
      <c r="E39" s="42"/>
      <c r="F39" s="25"/>
      <c r="G39" s="25"/>
      <c r="H39" s="20"/>
    </row>
    <row r="40" spans="1:8" ht="30" x14ac:dyDescent="0.25">
      <c r="A40" s="39" t="s">
        <v>41</v>
      </c>
      <c r="B40" s="40" t="s">
        <v>42</v>
      </c>
      <c r="C40" s="20"/>
      <c r="D40" s="44" t="s">
        <v>367</v>
      </c>
      <c r="E40" s="42" t="s">
        <v>366</v>
      </c>
      <c r="F40" s="25"/>
      <c r="G40" s="25"/>
      <c r="H40" s="20"/>
    </row>
    <row r="41" spans="1:8" x14ac:dyDescent="0.25">
      <c r="A41" s="39" t="s">
        <v>43</v>
      </c>
      <c r="B41" s="40" t="s">
        <v>44</v>
      </c>
      <c r="C41" s="20"/>
      <c r="D41" s="44" t="s">
        <v>362</v>
      </c>
      <c r="E41" s="42"/>
      <c r="F41" s="25"/>
      <c r="G41" s="25"/>
      <c r="H41" s="20"/>
    </row>
    <row r="42" spans="1:8" x14ac:dyDescent="0.25">
      <c r="F42" s="14" t="s">
        <v>45</v>
      </c>
      <c r="G42" s="14" t="str">
        <f>IF((COUNT(C37:C41)&lt;&gt;COUNT(G37:G41)),"", ROUND(SUM(G37:G41),2))</f>
        <v/>
      </c>
      <c r="H42" s="16" t="str">
        <f>IF((COUNT(C37:C41)&lt;&gt;COUNT(G37:G41)),"Neužpildytos visų objektų kainos", "")</f>
        <v>Neužpildytos visų objektų kainos</v>
      </c>
    </row>
    <row r="43" spans="1:8" x14ac:dyDescent="0.25">
      <c r="D43" s="12" t="s">
        <v>46</v>
      </c>
      <c r="E43" s="43"/>
      <c r="F43" s="14" t="s">
        <v>47</v>
      </c>
      <c r="G43" s="14" t="str">
        <f>IF(OR(G42="",E43=""),"", ROUND(PRODUCT(E43,G42)/100,2))</f>
        <v/>
      </c>
      <c r="H43" s="16" t="str">
        <f>IF(E43="", "Nurodykite taikomą PVM dydį", "")</f>
        <v>Nurodykite taikomą PVM dydį</v>
      </c>
    </row>
    <row r="44" spans="1:8" x14ac:dyDescent="0.25">
      <c r="F44" s="14" t="s">
        <v>48</v>
      </c>
      <c r="G44" s="14">
        <f>IF(ISBLANK(G43), "", ROUND(SUM(G42:G43),2))</f>
        <v>0</v>
      </c>
    </row>
    <row r="48" spans="1:8" x14ac:dyDescent="0.25">
      <c r="A48" s="29" t="s">
        <v>49</v>
      </c>
      <c r="B48" s="33" t="s">
        <v>50</v>
      </c>
    </row>
    <row r="50" spans="1:8" x14ac:dyDescent="0.25">
      <c r="A50" s="29" t="s">
        <v>28</v>
      </c>
    </row>
    <row r="51" spans="1:8" ht="28.5" x14ac:dyDescent="0.25">
      <c r="A51" s="12" t="s">
        <v>29</v>
      </c>
      <c r="B51" s="13" t="s">
        <v>30</v>
      </c>
      <c r="C51" s="13" t="s">
        <v>357</v>
      </c>
      <c r="D51" s="13" t="s">
        <v>358</v>
      </c>
      <c r="E51" s="13" t="s">
        <v>31</v>
      </c>
      <c r="F51" s="14" t="s">
        <v>359</v>
      </c>
      <c r="G51" s="14" t="s">
        <v>32</v>
      </c>
      <c r="H51" s="13" t="s">
        <v>360</v>
      </c>
    </row>
    <row r="52" spans="1:8" x14ac:dyDescent="0.25">
      <c r="A52" s="37" t="s">
        <v>51</v>
      </c>
      <c r="B52" s="38" t="s">
        <v>52</v>
      </c>
      <c r="C52" s="20"/>
      <c r="D52" s="20"/>
      <c r="E52" s="42"/>
      <c r="F52" s="25"/>
      <c r="G52" s="25"/>
      <c r="H52" s="20"/>
    </row>
    <row r="53" spans="1:8" ht="35.25" customHeight="1" x14ac:dyDescent="0.25">
      <c r="A53" s="39" t="s">
        <v>53</v>
      </c>
      <c r="B53" s="40" t="s">
        <v>52</v>
      </c>
      <c r="C53" s="20">
        <v>15</v>
      </c>
      <c r="D53" s="20"/>
      <c r="E53" s="42" t="s">
        <v>36</v>
      </c>
      <c r="F53" s="26"/>
      <c r="G53" s="25" t="str">
        <f>IF(ISBLANK(F53),"", PRODUCT(C53,F53))</f>
        <v/>
      </c>
      <c r="H53" s="21"/>
    </row>
    <row r="54" spans="1:8" x14ac:dyDescent="0.25">
      <c r="A54" s="39" t="s">
        <v>54</v>
      </c>
      <c r="B54" s="40" t="s">
        <v>55</v>
      </c>
      <c r="C54" s="20"/>
      <c r="D54" s="44" t="s">
        <v>362</v>
      </c>
      <c r="E54" s="42"/>
      <c r="F54" s="25"/>
      <c r="G54" s="25"/>
      <c r="H54" s="20"/>
    </row>
    <row r="55" spans="1:8" x14ac:dyDescent="0.25">
      <c r="A55" s="39" t="s">
        <v>56</v>
      </c>
      <c r="B55" s="40" t="s">
        <v>57</v>
      </c>
      <c r="C55" s="20"/>
      <c r="D55" s="44" t="s">
        <v>362</v>
      </c>
      <c r="E55" s="42"/>
      <c r="F55" s="25"/>
      <c r="G55" s="25"/>
      <c r="H55" s="20"/>
    </row>
    <row r="56" spans="1:8" x14ac:dyDescent="0.25">
      <c r="F56" s="14" t="s">
        <v>45</v>
      </c>
      <c r="G56" s="14" t="str">
        <f>IF((COUNT(C53:C55)&lt;&gt;COUNT(G53:G55)),"", ROUND(SUM(G53:G55),2))</f>
        <v/>
      </c>
      <c r="H56" s="16" t="str">
        <f>IF((COUNT(C53:C55)&lt;&gt;COUNT(G53:G55)),"Neužpildytos visų objektų kainos", "")</f>
        <v>Neužpildytos visų objektų kainos</v>
      </c>
    </row>
    <row r="57" spans="1:8" x14ac:dyDescent="0.25">
      <c r="D57" s="12" t="s">
        <v>46</v>
      </c>
      <c r="E57" s="43"/>
      <c r="F57" s="14" t="s">
        <v>47</v>
      </c>
      <c r="G57" s="14" t="str">
        <f>IF(OR(G56="",E57=""),"", ROUND(PRODUCT(E57,G56)/100,2))</f>
        <v/>
      </c>
      <c r="H57" s="16" t="str">
        <f>IF(E57="", "Nurodykite taikomą PVM dydį", "")</f>
        <v>Nurodykite taikomą PVM dydį</v>
      </c>
    </row>
    <row r="58" spans="1:8" x14ac:dyDescent="0.25">
      <c r="F58" s="14" t="s">
        <v>48</v>
      </c>
      <c r="G58" s="14">
        <f>IF(ISBLANK(G57), "", ROUND(SUM(G56:G57),2))</f>
        <v>0</v>
      </c>
    </row>
    <row r="62" spans="1:8" ht="28.5" x14ac:dyDescent="0.25">
      <c r="A62" s="29" t="s">
        <v>58</v>
      </c>
      <c r="B62" s="33" t="s">
        <v>59</v>
      </c>
    </row>
    <row r="64" spans="1:8" x14ac:dyDescent="0.25">
      <c r="A64" s="29" t="s">
        <v>28</v>
      </c>
    </row>
    <row r="65" spans="1:8" ht="28.5" x14ac:dyDescent="0.25">
      <c r="A65" s="12" t="s">
        <v>29</v>
      </c>
      <c r="B65" s="13" t="s">
        <v>30</v>
      </c>
      <c r="C65" s="13" t="s">
        <v>357</v>
      </c>
      <c r="D65" s="13" t="s">
        <v>358</v>
      </c>
      <c r="E65" s="13" t="s">
        <v>31</v>
      </c>
      <c r="F65" s="14" t="s">
        <v>359</v>
      </c>
      <c r="G65" s="14" t="s">
        <v>32</v>
      </c>
      <c r="H65" s="13" t="s">
        <v>360</v>
      </c>
    </row>
    <row r="66" spans="1:8" x14ac:dyDescent="0.25">
      <c r="A66" s="37" t="s">
        <v>60</v>
      </c>
      <c r="B66" s="38" t="s">
        <v>61</v>
      </c>
      <c r="C66" s="20"/>
      <c r="D66" s="20"/>
      <c r="E66" s="42"/>
      <c r="F66" s="25"/>
      <c r="G66" s="25"/>
      <c r="H66" s="20"/>
    </row>
    <row r="67" spans="1:8" ht="38.25" customHeight="1" x14ac:dyDescent="0.25">
      <c r="A67" s="39" t="s">
        <v>62</v>
      </c>
      <c r="B67" s="40" t="s">
        <v>61</v>
      </c>
      <c r="C67" s="20">
        <v>4</v>
      </c>
      <c r="D67" s="20"/>
      <c r="E67" s="42" t="s">
        <v>36</v>
      </c>
      <c r="F67" s="26"/>
      <c r="G67" s="25" t="str">
        <f>IF(ISBLANK(F67),"", PRODUCT(C67,F67))</f>
        <v/>
      </c>
      <c r="H67" s="21"/>
    </row>
    <row r="68" spans="1:8" x14ac:dyDescent="0.25">
      <c r="A68" s="39" t="s">
        <v>63</v>
      </c>
      <c r="B68" s="40" t="s">
        <v>64</v>
      </c>
      <c r="C68" s="20"/>
      <c r="D68" s="44" t="s">
        <v>362</v>
      </c>
      <c r="E68" s="42"/>
      <c r="F68" s="25"/>
      <c r="G68" s="25"/>
      <c r="H68" s="20"/>
    </row>
    <row r="69" spans="1:8" x14ac:dyDescent="0.25">
      <c r="A69" s="39" t="s">
        <v>65</v>
      </c>
      <c r="B69" s="40" t="s">
        <v>66</v>
      </c>
      <c r="C69" s="20"/>
      <c r="D69" s="44" t="s">
        <v>362</v>
      </c>
      <c r="E69" s="42"/>
      <c r="F69" s="25"/>
      <c r="G69" s="25"/>
      <c r="H69" s="20"/>
    </row>
    <row r="70" spans="1:8" x14ac:dyDescent="0.25">
      <c r="A70" s="39" t="s">
        <v>67</v>
      </c>
      <c r="B70" s="40" t="s">
        <v>68</v>
      </c>
      <c r="C70" s="20"/>
      <c r="D70" s="44" t="s">
        <v>362</v>
      </c>
      <c r="E70" s="42"/>
      <c r="F70" s="25"/>
      <c r="G70" s="25"/>
      <c r="H70" s="20"/>
    </row>
    <row r="71" spans="1:8" x14ac:dyDescent="0.25">
      <c r="A71" s="39" t="s">
        <v>69</v>
      </c>
      <c r="B71" s="40" t="s">
        <v>70</v>
      </c>
      <c r="C71" s="20"/>
      <c r="D71" s="44" t="s">
        <v>362</v>
      </c>
      <c r="E71" s="42"/>
      <c r="F71" s="25"/>
      <c r="G71" s="25"/>
      <c r="H71" s="20"/>
    </row>
    <row r="72" spans="1:8" x14ac:dyDescent="0.25">
      <c r="F72" s="14" t="s">
        <v>45</v>
      </c>
      <c r="G72" s="14" t="str">
        <f>IF((COUNT(C67:C71)&lt;&gt;COUNT(G67:G71)),"", ROUND(SUM(G67:G71),2))</f>
        <v/>
      </c>
      <c r="H72" s="16" t="str">
        <f>IF((COUNT(C67:C71)&lt;&gt;COUNT(G67:G71)),"Neužpildytos visų objektų kainos", "")</f>
        <v>Neužpildytos visų objektų kainos</v>
      </c>
    </row>
    <row r="73" spans="1:8" x14ac:dyDescent="0.25">
      <c r="D73" s="12" t="s">
        <v>46</v>
      </c>
      <c r="E73" s="43"/>
      <c r="F73" s="14" t="s">
        <v>47</v>
      </c>
      <c r="G73" s="14" t="str">
        <f>IF(OR(G72="",E73=""),"", ROUND(PRODUCT(E73,G72)/100,2))</f>
        <v/>
      </c>
      <c r="H73" s="16" t="str">
        <f>IF(E73="", "Nurodykite taikomą PVM dydį", "")</f>
        <v>Nurodykite taikomą PVM dydį</v>
      </c>
    </row>
    <row r="74" spans="1:8" x14ac:dyDescent="0.25">
      <c r="F74" s="14" t="s">
        <v>48</v>
      </c>
      <c r="G74" s="14">
        <f>IF(ISBLANK(G73), "", ROUND(SUM(G72:G73),2))</f>
        <v>0</v>
      </c>
    </row>
    <row r="78" spans="1:8" x14ac:dyDescent="0.25">
      <c r="A78" s="29" t="s">
        <v>71</v>
      </c>
      <c r="B78" s="33" t="s">
        <v>72</v>
      </c>
    </row>
    <row r="80" spans="1:8" x14ac:dyDescent="0.25">
      <c r="A80" s="29" t="s">
        <v>28</v>
      </c>
    </row>
    <row r="81" spans="1:8" ht="28.5" x14ac:dyDescent="0.25">
      <c r="A81" s="12" t="s">
        <v>29</v>
      </c>
      <c r="B81" s="13" t="s">
        <v>30</v>
      </c>
      <c r="C81" s="13" t="s">
        <v>357</v>
      </c>
      <c r="D81" s="13" t="s">
        <v>358</v>
      </c>
      <c r="E81" s="13" t="s">
        <v>31</v>
      </c>
      <c r="F81" s="14" t="s">
        <v>359</v>
      </c>
      <c r="G81" s="14" t="s">
        <v>32</v>
      </c>
      <c r="H81" s="13" t="s">
        <v>360</v>
      </c>
    </row>
    <row r="82" spans="1:8" x14ac:dyDescent="0.25">
      <c r="A82" s="37" t="s">
        <v>73</v>
      </c>
      <c r="B82" s="38" t="s">
        <v>74</v>
      </c>
      <c r="C82" s="20"/>
      <c r="D82" s="20"/>
      <c r="E82" s="42"/>
      <c r="F82" s="25"/>
      <c r="G82" s="25"/>
      <c r="H82" s="20"/>
    </row>
    <row r="83" spans="1:8" ht="35.25" customHeight="1" x14ac:dyDescent="0.25">
      <c r="A83" s="39" t="s">
        <v>75</v>
      </c>
      <c r="B83" s="40" t="s">
        <v>74</v>
      </c>
      <c r="C83" s="20">
        <v>5</v>
      </c>
      <c r="D83" s="20"/>
      <c r="E83" s="42" t="s">
        <v>36</v>
      </c>
      <c r="F83" s="26"/>
      <c r="G83" s="25" t="str">
        <f>IF(ISBLANK(F83),"", PRODUCT(C83,F83))</f>
        <v/>
      </c>
      <c r="H83" s="21"/>
    </row>
    <row r="84" spans="1:8" x14ac:dyDescent="0.25">
      <c r="A84" s="39" t="s">
        <v>76</v>
      </c>
      <c r="B84" s="40" t="s">
        <v>77</v>
      </c>
      <c r="C84" s="20"/>
      <c r="D84" s="44" t="s">
        <v>362</v>
      </c>
      <c r="E84" s="42"/>
      <c r="F84" s="25"/>
      <c r="G84" s="25"/>
      <c r="H84" s="20"/>
    </row>
    <row r="85" spans="1:8" x14ac:dyDescent="0.25">
      <c r="A85" s="39" t="s">
        <v>78</v>
      </c>
      <c r="B85" s="40" t="s">
        <v>79</v>
      </c>
      <c r="C85" s="20"/>
      <c r="D85" s="44" t="s">
        <v>362</v>
      </c>
      <c r="E85" s="42"/>
      <c r="F85" s="25"/>
      <c r="G85" s="25"/>
      <c r="H85" s="20"/>
    </row>
    <row r="86" spans="1:8" x14ac:dyDescent="0.25">
      <c r="F86" s="14" t="s">
        <v>45</v>
      </c>
      <c r="G86" s="14" t="str">
        <f>IF((COUNT(C83:C85)&lt;&gt;COUNT(G83:G85)),"", ROUND(SUM(G83:G85),2))</f>
        <v/>
      </c>
      <c r="H86" s="16" t="str">
        <f>IF((COUNT(C83:C85)&lt;&gt;COUNT(G83:G85)),"Neužpildytos visų objektų kainos", "")</f>
        <v>Neužpildytos visų objektų kainos</v>
      </c>
    </row>
    <row r="87" spans="1:8" x14ac:dyDescent="0.25">
      <c r="D87" s="12" t="s">
        <v>46</v>
      </c>
      <c r="E87" s="43"/>
      <c r="F87" s="14" t="s">
        <v>47</v>
      </c>
      <c r="G87" s="14" t="str">
        <f>IF(OR(G86="",E87=""),"", ROUND(PRODUCT(E87,G86)/100,2))</f>
        <v/>
      </c>
      <c r="H87" s="16" t="str">
        <f>IF(E87="", "Nurodykite taikomą PVM dydį", "")</f>
        <v>Nurodykite taikomą PVM dydį</v>
      </c>
    </row>
    <row r="88" spans="1:8" x14ac:dyDescent="0.25">
      <c r="F88" s="14" t="s">
        <v>48</v>
      </c>
      <c r="G88" s="14">
        <f>IF(ISBLANK(G87), "", ROUND(SUM(G86:G87),2))</f>
        <v>0</v>
      </c>
    </row>
    <row r="92" spans="1:8" x14ac:dyDescent="0.25">
      <c r="A92" s="29" t="s">
        <v>80</v>
      </c>
      <c r="B92" s="33" t="s">
        <v>72</v>
      </c>
    </row>
    <row r="94" spans="1:8" x14ac:dyDescent="0.25">
      <c r="A94" s="29" t="s">
        <v>28</v>
      </c>
    </row>
    <row r="95" spans="1:8" ht="28.5" x14ac:dyDescent="0.25">
      <c r="A95" s="12" t="s">
        <v>29</v>
      </c>
      <c r="B95" s="13" t="s">
        <v>30</v>
      </c>
      <c r="C95" s="13" t="s">
        <v>357</v>
      </c>
      <c r="D95" s="13" t="s">
        <v>358</v>
      </c>
      <c r="E95" s="13" t="s">
        <v>31</v>
      </c>
      <c r="F95" s="14" t="s">
        <v>359</v>
      </c>
      <c r="G95" s="14" t="s">
        <v>32</v>
      </c>
      <c r="H95" s="13" t="s">
        <v>360</v>
      </c>
    </row>
    <row r="96" spans="1:8" x14ac:dyDescent="0.25">
      <c r="A96" s="37" t="s">
        <v>81</v>
      </c>
      <c r="B96" s="38" t="s">
        <v>74</v>
      </c>
      <c r="C96" s="20"/>
      <c r="D96" s="20"/>
      <c r="E96" s="42"/>
      <c r="F96" s="25"/>
      <c r="G96" s="25"/>
      <c r="H96" s="20"/>
    </row>
    <row r="97" spans="1:8" ht="36" customHeight="1" x14ac:dyDescent="0.25">
      <c r="A97" s="39" t="s">
        <v>82</v>
      </c>
      <c r="B97" s="40" t="s">
        <v>74</v>
      </c>
      <c r="C97" s="20">
        <v>4</v>
      </c>
      <c r="D97" s="20"/>
      <c r="E97" s="42" t="s">
        <v>36</v>
      </c>
      <c r="F97" s="26"/>
      <c r="G97" s="25" t="str">
        <f>IF(ISBLANK(F97),"", PRODUCT(C97,F97))</f>
        <v/>
      </c>
      <c r="H97" s="21"/>
    </row>
    <row r="98" spans="1:8" x14ac:dyDescent="0.25">
      <c r="A98" s="39" t="s">
        <v>83</v>
      </c>
      <c r="B98" s="40" t="s">
        <v>84</v>
      </c>
      <c r="C98" s="20"/>
      <c r="D98" s="44" t="s">
        <v>362</v>
      </c>
      <c r="E98" s="42"/>
      <c r="F98" s="25"/>
      <c r="G98" s="25"/>
      <c r="H98" s="20"/>
    </row>
    <row r="99" spans="1:8" x14ac:dyDescent="0.25">
      <c r="A99" s="39" t="s">
        <v>85</v>
      </c>
      <c r="B99" s="40" t="s">
        <v>86</v>
      </c>
      <c r="C99" s="20"/>
      <c r="D99" s="44" t="s">
        <v>362</v>
      </c>
      <c r="E99" s="42"/>
      <c r="F99" s="25"/>
      <c r="G99" s="25"/>
      <c r="H99" s="20"/>
    </row>
    <row r="100" spans="1:8" x14ac:dyDescent="0.25">
      <c r="A100" s="39" t="s">
        <v>87</v>
      </c>
      <c r="B100" s="40" t="s">
        <v>88</v>
      </c>
      <c r="C100" s="20"/>
      <c r="D100" s="44" t="s">
        <v>362</v>
      </c>
      <c r="E100" s="42"/>
      <c r="F100" s="25"/>
      <c r="G100" s="25"/>
      <c r="H100" s="20"/>
    </row>
    <row r="101" spans="1:8" x14ac:dyDescent="0.25">
      <c r="A101" s="39" t="s">
        <v>89</v>
      </c>
      <c r="B101" s="40" t="s">
        <v>90</v>
      </c>
      <c r="C101" s="20"/>
      <c r="D101" s="44" t="s">
        <v>362</v>
      </c>
      <c r="E101" s="42"/>
      <c r="F101" s="25"/>
      <c r="G101" s="25"/>
      <c r="H101" s="20"/>
    </row>
    <row r="102" spans="1:8" x14ac:dyDescent="0.25">
      <c r="F102" s="14" t="s">
        <v>45</v>
      </c>
      <c r="G102" s="14" t="str">
        <f>IF((COUNT(C97:C101)&lt;&gt;COUNT(G97:G101)),"", ROUND(SUM(G97:G101),2))</f>
        <v/>
      </c>
      <c r="H102" s="16" t="str">
        <f>IF((COUNT(C97:C101)&lt;&gt;COUNT(G97:G101)),"Neužpildytos visų objektų kainos", "")</f>
        <v>Neužpildytos visų objektų kainos</v>
      </c>
    </row>
    <row r="103" spans="1:8" x14ac:dyDescent="0.25">
      <c r="D103" s="12" t="s">
        <v>46</v>
      </c>
      <c r="E103" s="43"/>
      <c r="F103" s="14" t="s">
        <v>47</v>
      </c>
      <c r="G103" s="14" t="str">
        <f>IF(OR(G102="",E103=""),"", ROUND(PRODUCT(E103,G102)/100,2))</f>
        <v/>
      </c>
      <c r="H103" s="16" t="str">
        <f>IF(E103="", "Nurodykite taikomą PVM dydį", "")</f>
        <v>Nurodykite taikomą PVM dydį</v>
      </c>
    </row>
    <row r="104" spans="1:8" x14ac:dyDescent="0.25">
      <c r="F104" s="14" t="s">
        <v>48</v>
      </c>
      <c r="G104" s="14">
        <f>IF(ISBLANK(G103), "", ROUND(SUM(G102:G103),2))</f>
        <v>0</v>
      </c>
    </row>
    <row r="108" spans="1:8" x14ac:dyDescent="0.25">
      <c r="A108" s="29" t="s">
        <v>91</v>
      </c>
      <c r="B108" s="33" t="s">
        <v>92</v>
      </c>
    </row>
    <row r="110" spans="1:8" x14ac:dyDescent="0.25">
      <c r="A110" s="29" t="s">
        <v>28</v>
      </c>
    </row>
    <row r="111" spans="1:8" ht="28.5" x14ac:dyDescent="0.25">
      <c r="A111" s="12" t="s">
        <v>29</v>
      </c>
      <c r="B111" s="13" t="s">
        <v>30</v>
      </c>
      <c r="C111" s="13" t="s">
        <v>357</v>
      </c>
      <c r="D111" s="13" t="s">
        <v>358</v>
      </c>
      <c r="E111" s="13" t="s">
        <v>31</v>
      </c>
      <c r="F111" s="14" t="s">
        <v>359</v>
      </c>
      <c r="G111" s="14" t="s">
        <v>32</v>
      </c>
      <c r="H111" s="13" t="s">
        <v>360</v>
      </c>
    </row>
    <row r="112" spans="1:8" x14ac:dyDescent="0.25">
      <c r="A112" s="37" t="s">
        <v>93</v>
      </c>
      <c r="B112" s="38" t="s">
        <v>94</v>
      </c>
      <c r="C112" s="20"/>
      <c r="D112" s="20"/>
      <c r="E112" s="42"/>
      <c r="F112" s="25"/>
      <c r="G112" s="25"/>
      <c r="H112" s="20"/>
    </row>
    <row r="113" spans="1:8" ht="38.25" customHeight="1" x14ac:dyDescent="0.25">
      <c r="A113" s="39" t="s">
        <v>95</v>
      </c>
      <c r="B113" s="40" t="s">
        <v>94</v>
      </c>
      <c r="C113" s="20">
        <v>15</v>
      </c>
      <c r="D113" s="20"/>
      <c r="E113" s="42" t="s">
        <v>36</v>
      </c>
      <c r="F113" s="26"/>
      <c r="G113" s="25" t="str">
        <f>IF(ISBLANK(F113),"", PRODUCT(C113,F113))</f>
        <v/>
      </c>
      <c r="H113" s="21"/>
    </row>
    <row r="114" spans="1:8" ht="30" x14ac:dyDescent="0.25">
      <c r="A114" s="39" t="s">
        <v>96</v>
      </c>
      <c r="B114" s="40" t="s">
        <v>97</v>
      </c>
      <c r="C114" s="20"/>
      <c r="D114" s="44" t="s">
        <v>362</v>
      </c>
      <c r="E114" s="42"/>
      <c r="F114" s="25"/>
      <c r="G114" s="25"/>
      <c r="H114" s="20"/>
    </row>
    <row r="115" spans="1:8" x14ac:dyDescent="0.25">
      <c r="A115" s="39" t="s">
        <v>98</v>
      </c>
      <c r="B115" s="40" t="s">
        <v>99</v>
      </c>
      <c r="C115" s="20"/>
      <c r="D115" s="44" t="s">
        <v>362</v>
      </c>
      <c r="E115" s="42"/>
      <c r="F115" s="25"/>
      <c r="G115" s="25"/>
      <c r="H115" s="20"/>
    </row>
    <row r="116" spans="1:8" x14ac:dyDescent="0.25">
      <c r="A116" s="39" t="s">
        <v>100</v>
      </c>
      <c r="B116" s="40" t="s">
        <v>101</v>
      </c>
      <c r="C116" s="20"/>
      <c r="D116" s="44" t="s">
        <v>363</v>
      </c>
      <c r="E116" s="42" t="s">
        <v>102</v>
      </c>
      <c r="F116" s="25"/>
      <c r="G116" s="25"/>
      <c r="H116" s="20"/>
    </row>
    <row r="117" spans="1:8" ht="30" x14ac:dyDescent="0.25">
      <c r="A117" s="39" t="s">
        <v>103</v>
      </c>
      <c r="B117" s="40" t="s">
        <v>104</v>
      </c>
      <c r="C117" s="20"/>
      <c r="D117" s="44" t="s">
        <v>362</v>
      </c>
      <c r="E117" s="42"/>
      <c r="F117" s="25"/>
      <c r="G117" s="25"/>
      <c r="H117" s="20"/>
    </row>
    <row r="118" spans="1:8" x14ac:dyDescent="0.25">
      <c r="F118" s="14" t="s">
        <v>45</v>
      </c>
      <c r="G118" s="14" t="str">
        <f>IF((COUNT(C113:C117)&lt;&gt;COUNT(G113:G117)),"", ROUND(SUM(G113:G117),2))</f>
        <v/>
      </c>
      <c r="H118" s="16" t="str">
        <f>IF((COUNT(C113:C117)&lt;&gt;COUNT(G113:G117)),"Neužpildytos visų objektų kainos", "")</f>
        <v>Neužpildytos visų objektų kainos</v>
      </c>
    </row>
    <row r="119" spans="1:8" x14ac:dyDescent="0.25">
      <c r="D119" s="12" t="s">
        <v>46</v>
      </c>
      <c r="E119" s="43"/>
      <c r="F119" s="14" t="s">
        <v>47</v>
      </c>
      <c r="G119" s="14" t="str">
        <f>IF(OR(G118="",E119=""),"", ROUND(PRODUCT(E119,G118)/100,2))</f>
        <v/>
      </c>
      <c r="H119" s="16" t="str">
        <f>IF(E119="", "Nurodykite taikomą PVM dydį", "")</f>
        <v>Nurodykite taikomą PVM dydį</v>
      </c>
    </row>
    <row r="120" spans="1:8" x14ac:dyDescent="0.25">
      <c r="F120" s="14" t="s">
        <v>48</v>
      </c>
      <c r="G120" s="14">
        <f>IF(ISBLANK(G119), "", ROUND(SUM(G118:G119),2))</f>
        <v>0</v>
      </c>
    </row>
    <row r="124" spans="1:8" x14ac:dyDescent="0.25">
      <c r="A124" s="29" t="s">
        <v>105</v>
      </c>
      <c r="B124" s="33" t="s">
        <v>106</v>
      </c>
    </row>
    <row r="126" spans="1:8" x14ac:dyDescent="0.25">
      <c r="A126" s="29" t="s">
        <v>28</v>
      </c>
    </row>
    <row r="127" spans="1:8" ht="28.5" x14ac:dyDescent="0.25">
      <c r="A127" s="12" t="s">
        <v>29</v>
      </c>
      <c r="B127" s="13" t="s">
        <v>30</v>
      </c>
      <c r="C127" s="13" t="s">
        <v>357</v>
      </c>
      <c r="D127" s="13" t="s">
        <v>358</v>
      </c>
      <c r="E127" s="13" t="s">
        <v>31</v>
      </c>
      <c r="F127" s="14" t="s">
        <v>359</v>
      </c>
      <c r="G127" s="14" t="s">
        <v>32</v>
      </c>
      <c r="H127" s="13" t="s">
        <v>360</v>
      </c>
    </row>
    <row r="128" spans="1:8" x14ac:dyDescent="0.25">
      <c r="A128" s="37" t="s">
        <v>107</v>
      </c>
      <c r="B128" s="38" t="s">
        <v>108</v>
      </c>
      <c r="C128" s="20"/>
      <c r="D128" s="20"/>
      <c r="E128" s="42"/>
      <c r="F128" s="25"/>
      <c r="G128" s="25"/>
      <c r="H128" s="20"/>
    </row>
    <row r="129" spans="1:8" ht="43.5" customHeight="1" x14ac:dyDescent="0.25">
      <c r="A129" s="39" t="s">
        <v>109</v>
      </c>
      <c r="B129" s="40" t="s">
        <v>108</v>
      </c>
      <c r="C129" s="20">
        <v>5</v>
      </c>
      <c r="D129" s="20"/>
      <c r="E129" s="42" t="s">
        <v>36</v>
      </c>
      <c r="F129" s="26"/>
      <c r="G129" s="25" t="str">
        <f>IF(ISBLANK(F129),"", PRODUCT(C129,F129))</f>
        <v/>
      </c>
      <c r="H129" s="21"/>
    </row>
    <row r="130" spans="1:8" x14ac:dyDescent="0.25">
      <c r="A130" s="39" t="s">
        <v>110</v>
      </c>
      <c r="B130" s="40" t="s">
        <v>111</v>
      </c>
      <c r="C130" s="20"/>
      <c r="D130" s="44" t="s">
        <v>362</v>
      </c>
      <c r="E130" s="42"/>
      <c r="F130" s="25"/>
      <c r="G130" s="25"/>
      <c r="H130" s="20"/>
    </row>
    <row r="131" spans="1:8" ht="30" x14ac:dyDescent="0.25">
      <c r="A131" s="39" t="s">
        <v>112</v>
      </c>
      <c r="B131" s="40" t="s">
        <v>113</v>
      </c>
      <c r="C131" s="20"/>
      <c r="D131" s="44" t="s">
        <v>362</v>
      </c>
      <c r="E131" s="42"/>
      <c r="F131" s="25"/>
      <c r="G131" s="25"/>
      <c r="H131" s="20"/>
    </row>
    <row r="132" spans="1:8" x14ac:dyDescent="0.25">
      <c r="A132" s="39" t="s">
        <v>114</v>
      </c>
      <c r="B132" s="40" t="s">
        <v>115</v>
      </c>
      <c r="C132" s="20"/>
      <c r="D132" s="44" t="s">
        <v>362</v>
      </c>
      <c r="E132" s="42"/>
      <c r="F132" s="25"/>
      <c r="G132" s="25"/>
      <c r="H132" s="20"/>
    </row>
    <row r="133" spans="1:8" x14ac:dyDescent="0.25">
      <c r="A133" s="39" t="s">
        <v>116</v>
      </c>
      <c r="B133" s="40" t="s">
        <v>117</v>
      </c>
      <c r="C133" s="20"/>
      <c r="D133" s="44" t="s">
        <v>362</v>
      </c>
      <c r="E133" s="42"/>
      <c r="F133" s="25"/>
      <c r="G133" s="25"/>
      <c r="H133" s="20"/>
    </row>
    <row r="134" spans="1:8" x14ac:dyDescent="0.25">
      <c r="A134" s="39" t="s">
        <v>118</v>
      </c>
      <c r="B134" s="40" t="s">
        <v>119</v>
      </c>
      <c r="C134" s="20"/>
      <c r="D134" s="44" t="s">
        <v>362</v>
      </c>
      <c r="E134" s="42"/>
      <c r="F134" s="25"/>
      <c r="G134" s="25"/>
      <c r="H134" s="20"/>
    </row>
    <row r="135" spans="1:8" x14ac:dyDescent="0.25">
      <c r="F135" s="14" t="s">
        <v>45</v>
      </c>
      <c r="G135" s="14" t="str">
        <f>IF((COUNT(C129:C134)&lt;&gt;COUNT(G129:G134)),"", ROUND(SUM(G129:G134),2))</f>
        <v/>
      </c>
      <c r="H135" s="16" t="str">
        <f>IF((COUNT(C129:C134)&lt;&gt;COUNT(G129:G134)),"Neužpildytos visų objektų kainos", "")</f>
        <v>Neužpildytos visų objektų kainos</v>
      </c>
    </row>
    <row r="136" spans="1:8" x14ac:dyDescent="0.25">
      <c r="D136" s="12" t="s">
        <v>46</v>
      </c>
      <c r="E136" s="43"/>
      <c r="F136" s="14" t="s">
        <v>47</v>
      </c>
      <c r="G136" s="14" t="str">
        <f>IF(OR(G135="",E136=""),"", ROUND(PRODUCT(E136,G135)/100,2))</f>
        <v/>
      </c>
      <c r="H136" s="16" t="str">
        <f>IF(E136="", "Nurodykite taikomą PVM dydį", "")</f>
        <v>Nurodykite taikomą PVM dydį</v>
      </c>
    </row>
    <row r="137" spans="1:8" x14ac:dyDescent="0.25">
      <c r="F137" s="14" t="s">
        <v>48</v>
      </c>
      <c r="G137" s="14">
        <f>IF(ISBLANK(G136), "", ROUND(SUM(G135:G136),2))</f>
        <v>0</v>
      </c>
    </row>
    <row r="141" spans="1:8" ht="28.5" x14ac:dyDescent="0.25">
      <c r="A141" s="29" t="s">
        <v>120</v>
      </c>
      <c r="B141" s="33" t="s">
        <v>121</v>
      </c>
    </row>
    <row r="143" spans="1:8" x14ac:dyDescent="0.25">
      <c r="A143" s="29" t="s">
        <v>28</v>
      </c>
    </row>
    <row r="144" spans="1:8" ht="28.5" x14ac:dyDescent="0.25">
      <c r="A144" s="12" t="s">
        <v>29</v>
      </c>
      <c r="B144" s="13" t="s">
        <v>30</v>
      </c>
      <c r="C144" s="13" t="s">
        <v>357</v>
      </c>
      <c r="D144" s="13" t="s">
        <v>358</v>
      </c>
      <c r="E144" s="13" t="s">
        <v>31</v>
      </c>
      <c r="F144" s="14" t="s">
        <v>359</v>
      </c>
      <c r="G144" s="14" t="s">
        <v>32</v>
      </c>
      <c r="H144" s="13" t="s">
        <v>360</v>
      </c>
    </row>
    <row r="145" spans="1:8" x14ac:dyDescent="0.25">
      <c r="A145" s="37" t="s">
        <v>122</v>
      </c>
      <c r="B145" s="38" t="s">
        <v>123</v>
      </c>
      <c r="C145" s="20"/>
      <c r="D145" s="20"/>
      <c r="E145" s="42"/>
      <c r="F145" s="25"/>
      <c r="G145" s="25"/>
      <c r="H145" s="20"/>
    </row>
    <row r="146" spans="1:8" ht="38.25" customHeight="1" x14ac:dyDescent="0.25">
      <c r="A146" s="39" t="s">
        <v>124</v>
      </c>
      <c r="B146" s="40" t="s">
        <v>123</v>
      </c>
      <c r="C146" s="20">
        <v>4</v>
      </c>
      <c r="D146" s="20"/>
      <c r="E146" s="42" t="s">
        <v>36</v>
      </c>
      <c r="F146" s="26"/>
      <c r="G146" s="25" t="str">
        <f>IF(ISBLANK(F146),"", PRODUCT(C146,F146))</f>
        <v/>
      </c>
      <c r="H146" s="21"/>
    </row>
    <row r="147" spans="1:8" x14ac:dyDescent="0.25">
      <c r="A147" s="39" t="s">
        <v>125</v>
      </c>
      <c r="B147" s="40" t="s">
        <v>126</v>
      </c>
      <c r="C147" s="20"/>
      <c r="D147" s="44" t="s">
        <v>362</v>
      </c>
      <c r="E147" s="42"/>
      <c r="F147" s="25"/>
      <c r="G147" s="25"/>
      <c r="H147" s="20"/>
    </row>
    <row r="148" spans="1:8" x14ac:dyDescent="0.25">
      <c r="A148" s="39" t="s">
        <v>127</v>
      </c>
      <c r="B148" s="40" t="s">
        <v>128</v>
      </c>
      <c r="C148" s="20"/>
      <c r="D148" s="44" t="s">
        <v>362</v>
      </c>
      <c r="E148" s="42"/>
      <c r="F148" s="25"/>
      <c r="G148" s="25"/>
      <c r="H148" s="20"/>
    </row>
    <row r="149" spans="1:8" x14ac:dyDescent="0.25">
      <c r="A149" s="39" t="s">
        <v>129</v>
      </c>
      <c r="B149" s="40" t="s">
        <v>130</v>
      </c>
      <c r="C149" s="20"/>
      <c r="D149" s="44" t="s">
        <v>362</v>
      </c>
      <c r="E149" s="42"/>
      <c r="F149" s="25"/>
      <c r="G149" s="25"/>
      <c r="H149" s="20"/>
    </row>
    <row r="150" spans="1:8" x14ac:dyDescent="0.25">
      <c r="F150" s="14" t="s">
        <v>45</v>
      </c>
      <c r="G150" s="14" t="str">
        <f>IF((COUNT(C146:C149)&lt;&gt;COUNT(G146:G149)),"", ROUND(SUM(G146:G149),2))</f>
        <v/>
      </c>
      <c r="H150" s="16" t="str">
        <f>IF((COUNT(C146:C149)&lt;&gt;COUNT(G146:G149)),"Neužpildytos visų objektų kainos", "")</f>
        <v>Neužpildytos visų objektų kainos</v>
      </c>
    </row>
    <row r="151" spans="1:8" x14ac:dyDescent="0.25">
      <c r="D151" s="12" t="s">
        <v>46</v>
      </c>
      <c r="E151" s="43"/>
      <c r="F151" s="14" t="s">
        <v>47</v>
      </c>
      <c r="G151" s="14" t="str">
        <f>IF(OR(G150="",E151=""),"", ROUND(PRODUCT(E151,G150)/100,2))</f>
        <v/>
      </c>
      <c r="H151" s="16" t="str">
        <f>IF(E151="", "Nurodykite taikomą PVM dydį", "")</f>
        <v>Nurodykite taikomą PVM dydį</v>
      </c>
    </row>
    <row r="152" spans="1:8" x14ac:dyDescent="0.25">
      <c r="F152" s="14" t="s">
        <v>48</v>
      </c>
      <c r="G152" s="14">
        <f>IF(ISBLANK(G151), "", ROUND(SUM(G150:G151),2))</f>
        <v>0</v>
      </c>
    </row>
    <row r="156" spans="1:8" ht="28.5" x14ac:dyDescent="0.25">
      <c r="A156" s="29" t="s">
        <v>131</v>
      </c>
      <c r="B156" s="33" t="s">
        <v>132</v>
      </c>
    </row>
    <row r="158" spans="1:8" x14ac:dyDescent="0.25">
      <c r="A158" s="29" t="s">
        <v>28</v>
      </c>
    </row>
    <row r="159" spans="1:8" ht="28.5" x14ac:dyDescent="0.25">
      <c r="A159" s="12" t="s">
        <v>29</v>
      </c>
      <c r="B159" s="13" t="s">
        <v>30</v>
      </c>
      <c r="C159" s="13" t="s">
        <v>357</v>
      </c>
      <c r="D159" s="13" t="s">
        <v>358</v>
      </c>
      <c r="E159" s="13" t="s">
        <v>31</v>
      </c>
      <c r="F159" s="14" t="s">
        <v>359</v>
      </c>
      <c r="G159" s="14" t="s">
        <v>32</v>
      </c>
      <c r="H159" s="13" t="s">
        <v>360</v>
      </c>
    </row>
    <row r="160" spans="1:8" x14ac:dyDescent="0.25">
      <c r="A160" s="37" t="s">
        <v>133</v>
      </c>
      <c r="B160" s="38" t="s">
        <v>134</v>
      </c>
      <c r="C160" s="20"/>
      <c r="D160" s="20"/>
      <c r="E160" s="42"/>
      <c r="F160" s="25"/>
      <c r="G160" s="25"/>
      <c r="H160" s="20"/>
    </row>
    <row r="161" spans="1:8" ht="37.5" customHeight="1" x14ac:dyDescent="0.25">
      <c r="A161" s="39" t="s">
        <v>135</v>
      </c>
      <c r="B161" s="40" t="s">
        <v>134</v>
      </c>
      <c r="C161" s="20">
        <v>4</v>
      </c>
      <c r="D161" s="20"/>
      <c r="E161" s="42" t="s">
        <v>136</v>
      </c>
      <c r="F161" s="26"/>
      <c r="G161" s="25" t="str">
        <f>IF(ISBLANK(F161),"", PRODUCT(C161,F161))</f>
        <v/>
      </c>
      <c r="H161" s="21"/>
    </row>
    <row r="162" spans="1:8" x14ac:dyDescent="0.25">
      <c r="A162" s="39" t="s">
        <v>137</v>
      </c>
      <c r="B162" s="40" t="s">
        <v>138</v>
      </c>
      <c r="C162" s="20"/>
      <c r="D162" s="44" t="s">
        <v>362</v>
      </c>
      <c r="E162" s="42"/>
      <c r="F162" s="25"/>
      <c r="G162" s="25"/>
      <c r="H162" s="20"/>
    </row>
    <row r="163" spans="1:8" x14ac:dyDescent="0.25">
      <c r="F163" s="14" t="s">
        <v>45</v>
      </c>
      <c r="G163" s="14" t="str">
        <f>IF((COUNT(C161:C162)&lt;&gt;COUNT(G161:G162)),"", ROUND(SUM(G161:G162),2))</f>
        <v/>
      </c>
      <c r="H163" s="16" t="str">
        <f>IF((COUNT(C161:C162)&lt;&gt;COUNT(G161:G162)),"Neužpildytos visų objektų kainos", "")</f>
        <v>Neužpildytos visų objektų kainos</v>
      </c>
    </row>
    <row r="164" spans="1:8" x14ac:dyDescent="0.25">
      <c r="D164" s="12" t="s">
        <v>46</v>
      </c>
      <c r="E164" s="43"/>
      <c r="F164" s="14" t="s">
        <v>47</v>
      </c>
      <c r="G164" s="14" t="str">
        <f>IF(OR(G163="",E164=""),"", ROUND(PRODUCT(E164,G163)/100,2))</f>
        <v/>
      </c>
      <c r="H164" s="16" t="str">
        <f>IF(E164="", "Nurodykite taikomą PVM dydį", "")</f>
        <v>Nurodykite taikomą PVM dydį</v>
      </c>
    </row>
    <row r="165" spans="1:8" x14ac:dyDescent="0.25">
      <c r="F165" s="14" t="s">
        <v>48</v>
      </c>
      <c r="G165" s="14">
        <f>IF(ISBLANK(G164), "", ROUND(SUM(G163:G164),2))</f>
        <v>0</v>
      </c>
    </row>
    <row r="169" spans="1:8" ht="28.5" x14ac:dyDescent="0.25">
      <c r="A169" s="29" t="s">
        <v>139</v>
      </c>
      <c r="B169" s="33" t="s">
        <v>140</v>
      </c>
    </row>
    <row r="171" spans="1:8" x14ac:dyDescent="0.25">
      <c r="A171" s="29" t="s">
        <v>28</v>
      </c>
    </row>
    <row r="172" spans="1:8" ht="28.5" x14ac:dyDescent="0.25">
      <c r="A172" s="12" t="s">
        <v>29</v>
      </c>
      <c r="B172" s="13" t="s">
        <v>30</v>
      </c>
      <c r="C172" s="13" t="s">
        <v>357</v>
      </c>
      <c r="D172" s="13" t="s">
        <v>358</v>
      </c>
      <c r="E172" s="13" t="s">
        <v>31</v>
      </c>
      <c r="F172" s="14" t="s">
        <v>359</v>
      </c>
      <c r="G172" s="14" t="s">
        <v>32</v>
      </c>
      <c r="H172" s="13" t="s">
        <v>360</v>
      </c>
    </row>
    <row r="173" spans="1:8" x14ac:dyDescent="0.25">
      <c r="A173" s="37" t="s">
        <v>141</v>
      </c>
      <c r="B173" s="38" t="s">
        <v>142</v>
      </c>
      <c r="C173" s="20"/>
      <c r="D173" s="20"/>
      <c r="E173" s="42"/>
      <c r="F173" s="25"/>
      <c r="G173" s="25"/>
      <c r="H173" s="20"/>
    </row>
    <row r="174" spans="1:8" ht="36" customHeight="1" x14ac:dyDescent="0.25">
      <c r="A174" s="39" t="s">
        <v>143</v>
      </c>
      <c r="B174" s="40" t="s">
        <v>142</v>
      </c>
      <c r="C174" s="20">
        <v>4</v>
      </c>
      <c r="D174" s="20"/>
      <c r="E174" s="42" t="s">
        <v>136</v>
      </c>
      <c r="F174" s="26"/>
      <c r="G174" s="25" t="str">
        <f>IF(ISBLANK(F174),"", PRODUCT(C174,F174))</f>
        <v/>
      </c>
      <c r="H174" s="21"/>
    </row>
    <row r="175" spans="1:8" x14ac:dyDescent="0.25">
      <c r="A175" s="39" t="s">
        <v>144</v>
      </c>
      <c r="B175" s="40" t="s">
        <v>138</v>
      </c>
      <c r="C175" s="20"/>
      <c r="D175" s="44" t="s">
        <v>362</v>
      </c>
      <c r="E175" s="42"/>
      <c r="F175" s="25"/>
      <c r="G175" s="25"/>
      <c r="H175" s="20"/>
    </row>
    <row r="176" spans="1:8" x14ac:dyDescent="0.25">
      <c r="F176" s="14" t="s">
        <v>45</v>
      </c>
      <c r="G176" s="14" t="str">
        <f>IF((COUNT(C174:C175)&lt;&gt;COUNT(G174:G175)),"", ROUND(SUM(G174:G175),2))</f>
        <v/>
      </c>
      <c r="H176" s="16" t="str">
        <f>IF((COUNT(C174:C175)&lt;&gt;COUNT(G174:G175)),"Neužpildytos visų objektų kainos", "")</f>
        <v>Neužpildytos visų objektų kainos</v>
      </c>
    </row>
    <row r="177" spans="1:8" x14ac:dyDescent="0.25">
      <c r="D177" s="12" t="s">
        <v>46</v>
      </c>
      <c r="E177" s="43"/>
      <c r="F177" s="14" t="s">
        <v>47</v>
      </c>
      <c r="G177" s="14" t="str">
        <f>IF(OR(G176="",E177=""),"", ROUND(PRODUCT(E177,G176)/100,2))</f>
        <v/>
      </c>
      <c r="H177" s="16" t="str">
        <f>IF(E177="", "Nurodykite taikomą PVM dydį", "")</f>
        <v>Nurodykite taikomą PVM dydį</v>
      </c>
    </row>
    <row r="178" spans="1:8" x14ac:dyDescent="0.25">
      <c r="F178" s="14" t="s">
        <v>48</v>
      </c>
      <c r="G178" s="14">
        <f>IF(ISBLANK(G177), "", ROUND(SUM(G176:G177),2))</f>
        <v>0</v>
      </c>
    </row>
    <row r="182" spans="1:8" x14ac:dyDescent="0.25">
      <c r="A182" s="29" t="s">
        <v>145</v>
      </c>
      <c r="B182" s="33" t="s">
        <v>146</v>
      </c>
    </row>
    <row r="184" spans="1:8" x14ac:dyDescent="0.25">
      <c r="A184" s="29" t="s">
        <v>28</v>
      </c>
    </row>
    <row r="185" spans="1:8" ht="28.5" x14ac:dyDescent="0.25">
      <c r="A185" s="12" t="s">
        <v>29</v>
      </c>
      <c r="B185" s="13" t="s">
        <v>30</v>
      </c>
      <c r="C185" s="13" t="s">
        <v>357</v>
      </c>
      <c r="D185" s="13" t="s">
        <v>358</v>
      </c>
      <c r="E185" s="13" t="s">
        <v>31</v>
      </c>
      <c r="F185" s="14" t="s">
        <v>359</v>
      </c>
      <c r="G185" s="14" t="s">
        <v>32</v>
      </c>
      <c r="H185" s="13" t="s">
        <v>360</v>
      </c>
    </row>
    <row r="186" spans="1:8" x14ac:dyDescent="0.25">
      <c r="A186" s="37" t="s">
        <v>147</v>
      </c>
      <c r="B186" s="38" t="s">
        <v>148</v>
      </c>
      <c r="C186" s="20"/>
      <c r="D186" s="20"/>
      <c r="E186" s="42"/>
      <c r="F186" s="25"/>
      <c r="G186" s="25"/>
      <c r="H186" s="20"/>
    </row>
    <row r="187" spans="1:8" ht="37.5" customHeight="1" x14ac:dyDescent="0.25">
      <c r="A187" s="39" t="s">
        <v>149</v>
      </c>
      <c r="B187" s="40" t="s">
        <v>148</v>
      </c>
      <c r="C187" s="20">
        <v>5</v>
      </c>
      <c r="D187" s="20"/>
      <c r="E187" s="42" t="s">
        <v>36</v>
      </c>
      <c r="F187" s="26"/>
      <c r="G187" s="25" t="str">
        <f>IF(ISBLANK(F187),"", PRODUCT(C187,F187))</f>
        <v/>
      </c>
      <c r="H187" s="21"/>
    </row>
    <row r="188" spans="1:8" x14ac:dyDescent="0.25">
      <c r="A188" s="39" t="s">
        <v>150</v>
      </c>
      <c r="B188" s="40" t="s">
        <v>151</v>
      </c>
      <c r="C188" s="20"/>
      <c r="D188" s="44" t="s">
        <v>362</v>
      </c>
      <c r="E188" s="42"/>
      <c r="F188" s="25"/>
      <c r="G188" s="25"/>
      <c r="H188" s="20"/>
    </row>
    <row r="189" spans="1:8" ht="30" x14ac:dyDescent="0.25">
      <c r="A189" s="39" t="s">
        <v>152</v>
      </c>
      <c r="B189" s="40" t="s">
        <v>153</v>
      </c>
      <c r="C189" s="20"/>
      <c r="D189" s="44" t="s">
        <v>362</v>
      </c>
      <c r="E189" s="42"/>
      <c r="F189" s="25"/>
      <c r="G189" s="25"/>
      <c r="H189" s="20"/>
    </row>
    <row r="190" spans="1:8" x14ac:dyDescent="0.25">
      <c r="A190" s="39" t="s">
        <v>154</v>
      </c>
      <c r="B190" s="40" t="s">
        <v>155</v>
      </c>
      <c r="C190" s="20"/>
      <c r="D190" s="44" t="s">
        <v>362</v>
      </c>
      <c r="E190" s="42"/>
      <c r="F190" s="25"/>
      <c r="G190" s="25"/>
      <c r="H190" s="20"/>
    </row>
    <row r="191" spans="1:8" x14ac:dyDescent="0.25">
      <c r="F191" s="14" t="s">
        <v>45</v>
      </c>
      <c r="G191" s="14" t="str">
        <f>IF((COUNT(C187:C190)&lt;&gt;COUNT(G187:G190)),"", ROUND(SUM(G187:G190),2))</f>
        <v/>
      </c>
      <c r="H191" s="16" t="str">
        <f>IF((COUNT(C187:C190)&lt;&gt;COUNT(G187:G190)),"Neužpildytos visų objektų kainos", "")</f>
        <v>Neužpildytos visų objektų kainos</v>
      </c>
    </row>
    <row r="192" spans="1:8" x14ac:dyDescent="0.25">
      <c r="D192" s="12" t="s">
        <v>46</v>
      </c>
      <c r="E192" s="43"/>
      <c r="F192" s="14" t="s">
        <v>47</v>
      </c>
      <c r="G192" s="14" t="str">
        <f>IF(OR(G191="",E192=""),"", ROUND(PRODUCT(E192,G191)/100,2))</f>
        <v/>
      </c>
      <c r="H192" s="16" t="str">
        <f>IF(E192="", "Nurodykite taikomą PVM dydį", "")</f>
        <v>Nurodykite taikomą PVM dydį</v>
      </c>
    </row>
    <row r="193" spans="1:8" x14ac:dyDescent="0.25">
      <c r="F193" s="14" t="s">
        <v>48</v>
      </c>
      <c r="G193" s="14">
        <f>IF(ISBLANK(G192), "", ROUND(SUM(G191:G192),2))</f>
        <v>0</v>
      </c>
    </row>
    <row r="197" spans="1:8" x14ac:dyDescent="0.25">
      <c r="A197" s="29" t="s">
        <v>156</v>
      </c>
      <c r="B197" s="33" t="s">
        <v>157</v>
      </c>
    </row>
    <row r="199" spans="1:8" x14ac:dyDescent="0.25">
      <c r="A199" s="29" t="s">
        <v>28</v>
      </c>
    </row>
    <row r="200" spans="1:8" ht="28.5" x14ac:dyDescent="0.25">
      <c r="A200" s="12" t="s">
        <v>29</v>
      </c>
      <c r="B200" s="13" t="s">
        <v>30</v>
      </c>
      <c r="C200" s="13" t="s">
        <v>357</v>
      </c>
      <c r="D200" s="13" t="s">
        <v>358</v>
      </c>
      <c r="E200" s="13" t="s">
        <v>31</v>
      </c>
      <c r="F200" s="14" t="s">
        <v>359</v>
      </c>
      <c r="G200" s="14" t="s">
        <v>32</v>
      </c>
      <c r="H200" s="13" t="s">
        <v>360</v>
      </c>
    </row>
    <row r="201" spans="1:8" x14ac:dyDescent="0.25">
      <c r="A201" s="37" t="s">
        <v>158</v>
      </c>
      <c r="B201" s="38" t="s">
        <v>159</v>
      </c>
      <c r="C201" s="20"/>
      <c r="D201" s="20"/>
      <c r="E201" s="42"/>
      <c r="F201" s="25"/>
      <c r="G201" s="25"/>
      <c r="H201" s="20"/>
    </row>
    <row r="202" spans="1:8" ht="44.25" customHeight="1" x14ac:dyDescent="0.25">
      <c r="A202" s="39" t="s">
        <v>160</v>
      </c>
      <c r="B202" s="40" t="s">
        <v>159</v>
      </c>
      <c r="C202" s="20">
        <v>5</v>
      </c>
      <c r="D202" s="20"/>
      <c r="E202" s="42" t="s">
        <v>36</v>
      </c>
      <c r="F202" s="26"/>
      <c r="G202" s="25" t="str">
        <f>IF(ISBLANK(F202),"", PRODUCT(C202,F202))</f>
        <v/>
      </c>
      <c r="H202" s="21"/>
    </row>
    <row r="203" spans="1:8" x14ac:dyDescent="0.25">
      <c r="A203" s="39" t="s">
        <v>161</v>
      </c>
      <c r="B203" s="40" t="s">
        <v>162</v>
      </c>
      <c r="C203" s="20"/>
      <c r="D203" s="44" t="s">
        <v>362</v>
      </c>
      <c r="E203" s="42"/>
      <c r="F203" s="25"/>
      <c r="G203" s="25"/>
      <c r="H203" s="20"/>
    </row>
    <row r="204" spans="1:8" x14ac:dyDescent="0.25">
      <c r="A204" s="39" t="s">
        <v>163</v>
      </c>
      <c r="B204" s="40" t="s">
        <v>164</v>
      </c>
      <c r="C204" s="20"/>
      <c r="D204" s="44" t="s">
        <v>362</v>
      </c>
      <c r="E204" s="42"/>
      <c r="F204" s="25"/>
      <c r="G204" s="25"/>
      <c r="H204" s="20"/>
    </row>
    <row r="205" spans="1:8" x14ac:dyDescent="0.25">
      <c r="F205" s="14" t="s">
        <v>45</v>
      </c>
      <c r="G205" s="14" t="str">
        <f>IF((COUNT(C202:C204)&lt;&gt;COUNT(G202:G204)),"", ROUND(SUM(G202:G204),2))</f>
        <v/>
      </c>
      <c r="H205" s="16" t="str">
        <f>IF((COUNT(C202:C204)&lt;&gt;COUNT(G202:G204)),"Neužpildytos visų objektų kainos", "")</f>
        <v>Neužpildytos visų objektų kainos</v>
      </c>
    </row>
    <row r="206" spans="1:8" x14ac:dyDescent="0.25">
      <c r="D206" s="12" t="s">
        <v>46</v>
      </c>
      <c r="E206" s="43"/>
      <c r="F206" s="14" t="s">
        <v>47</v>
      </c>
      <c r="G206" s="14" t="str">
        <f>IF(OR(G205="",E206=""),"", ROUND(PRODUCT(E206,G205)/100,2))</f>
        <v/>
      </c>
      <c r="H206" s="16" t="str">
        <f>IF(E206="", "Nurodykite taikomą PVM dydį", "")</f>
        <v>Nurodykite taikomą PVM dydį</v>
      </c>
    </row>
    <row r="207" spans="1:8" x14ac:dyDescent="0.25">
      <c r="F207" s="14" t="s">
        <v>48</v>
      </c>
      <c r="G207" s="14">
        <f>IF(ISBLANK(G206), "", ROUND(SUM(G205:G206),2))</f>
        <v>0</v>
      </c>
    </row>
    <row r="211" spans="1:8" x14ac:dyDescent="0.25">
      <c r="A211" s="29" t="s">
        <v>165</v>
      </c>
      <c r="B211" s="33" t="s">
        <v>166</v>
      </c>
    </row>
    <row r="213" spans="1:8" x14ac:dyDescent="0.25">
      <c r="A213" s="29" t="s">
        <v>28</v>
      </c>
    </row>
    <row r="214" spans="1:8" ht="28.5" x14ac:dyDescent="0.25">
      <c r="A214" s="12" t="s">
        <v>29</v>
      </c>
      <c r="B214" s="13" t="s">
        <v>30</v>
      </c>
      <c r="C214" s="13" t="s">
        <v>357</v>
      </c>
      <c r="D214" s="13" t="s">
        <v>358</v>
      </c>
      <c r="E214" s="13" t="s">
        <v>31</v>
      </c>
      <c r="F214" s="14" t="s">
        <v>359</v>
      </c>
      <c r="G214" s="14" t="s">
        <v>32</v>
      </c>
      <c r="H214" s="13" t="s">
        <v>360</v>
      </c>
    </row>
    <row r="215" spans="1:8" x14ac:dyDescent="0.25">
      <c r="A215" s="37" t="s">
        <v>167</v>
      </c>
      <c r="B215" s="38" t="s">
        <v>168</v>
      </c>
      <c r="C215" s="20"/>
      <c r="D215" s="20"/>
      <c r="E215" s="42"/>
      <c r="F215" s="25"/>
      <c r="G215" s="25"/>
      <c r="H215" s="20"/>
    </row>
    <row r="216" spans="1:8" ht="38.25" customHeight="1" x14ac:dyDescent="0.25">
      <c r="A216" s="39" t="s">
        <v>169</v>
      </c>
      <c r="B216" s="40" t="s">
        <v>168</v>
      </c>
      <c r="C216" s="20">
        <v>5</v>
      </c>
      <c r="D216" s="20"/>
      <c r="E216" s="42" t="s">
        <v>36</v>
      </c>
      <c r="F216" s="26"/>
      <c r="G216" s="25" t="str">
        <f>IF(ISBLANK(F216),"", PRODUCT(C216,F216))</f>
        <v/>
      </c>
      <c r="H216" s="21"/>
    </row>
    <row r="217" spans="1:8" x14ac:dyDescent="0.25">
      <c r="A217" s="39" t="s">
        <v>170</v>
      </c>
      <c r="B217" s="40" t="s">
        <v>171</v>
      </c>
      <c r="C217" s="20"/>
      <c r="D217" s="44" t="s">
        <v>362</v>
      </c>
      <c r="E217" s="42"/>
      <c r="F217" s="25"/>
      <c r="G217" s="25"/>
      <c r="H217" s="20"/>
    </row>
    <row r="218" spans="1:8" x14ac:dyDescent="0.25">
      <c r="A218" s="39" t="s">
        <v>172</v>
      </c>
      <c r="B218" s="40" t="s">
        <v>173</v>
      </c>
      <c r="C218" s="20"/>
      <c r="D218" s="44" t="s">
        <v>362</v>
      </c>
      <c r="E218" s="42"/>
      <c r="F218" s="25"/>
      <c r="G218" s="25"/>
      <c r="H218" s="20"/>
    </row>
    <row r="219" spans="1:8" x14ac:dyDescent="0.25">
      <c r="F219" s="14" t="s">
        <v>45</v>
      </c>
      <c r="G219" s="14" t="str">
        <f>IF((COUNT(C216:C218)&lt;&gt;COUNT(G216:G218)),"", ROUND(SUM(G216:G218),2))</f>
        <v/>
      </c>
      <c r="H219" s="16" t="str">
        <f>IF((COUNT(C216:C218)&lt;&gt;COUNT(G216:G218)),"Neužpildytos visų objektų kainos", "")</f>
        <v>Neužpildytos visų objektų kainos</v>
      </c>
    </row>
    <row r="220" spans="1:8" x14ac:dyDescent="0.25">
      <c r="D220" s="12" t="s">
        <v>46</v>
      </c>
      <c r="E220" s="43"/>
      <c r="F220" s="14" t="s">
        <v>47</v>
      </c>
      <c r="G220" s="14" t="str">
        <f>IF(OR(G219="",E220=""),"", ROUND(PRODUCT(E220,G219)/100,2))</f>
        <v/>
      </c>
      <c r="H220" s="16" t="str">
        <f>IF(E220="", "Nurodykite taikomą PVM dydį", "")</f>
        <v>Nurodykite taikomą PVM dydį</v>
      </c>
    </row>
    <row r="221" spans="1:8" x14ac:dyDescent="0.25">
      <c r="F221" s="14" t="s">
        <v>48</v>
      </c>
      <c r="G221" s="14">
        <f>IF(ISBLANK(G220), "", ROUND(SUM(G219:G220),2))</f>
        <v>0</v>
      </c>
    </row>
    <row r="225" spans="1:8" x14ac:dyDescent="0.25">
      <c r="A225" s="29" t="s">
        <v>174</v>
      </c>
      <c r="B225" s="33" t="s">
        <v>175</v>
      </c>
    </row>
    <row r="227" spans="1:8" x14ac:dyDescent="0.25">
      <c r="A227" s="29" t="s">
        <v>28</v>
      </c>
    </row>
    <row r="228" spans="1:8" ht="28.5" x14ac:dyDescent="0.25">
      <c r="A228" s="12" t="s">
        <v>29</v>
      </c>
      <c r="B228" s="13" t="s">
        <v>30</v>
      </c>
      <c r="C228" s="13" t="s">
        <v>357</v>
      </c>
      <c r="D228" s="13" t="s">
        <v>358</v>
      </c>
      <c r="E228" s="13" t="s">
        <v>31</v>
      </c>
      <c r="F228" s="14" t="s">
        <v>359</v>
      </c>
      <c r="G228" s="14" t="s">
        <v>32</v>
      </c>
      <c r="H228" s="13" t="s">
        <v>360</v>
      </c>
    </row>
    <row r="229" spans="1:8" x14ac:dyDescent="0.25">
      <c r="A229" s="37" t="s">
        <v>176</v>
      </c>
      <c r="B229" s="38" t="s">
        <v>177</v>
      </c>
      <c r="C229" s="20"/>
      <c r="D229" s="20"/>
      <c r="E229" s="42"/>
      <c r="F229" s="25"/>
      <c r="G229" s="25"/>
      <c r="H229" s="20"/>
    </row>
    <row r="230" spans="1:8" ht="48.75" customHeight="1" x14ac:dyDescent="0.25">
      <c r="A230" s="39" t="s">
        <v>178</v>
      </c>
      <c r="B230" s="40" t="s">
        <v>177</v>
      </c>
      <c r="C230" s="20">
        <v>4</v>
      </c>
      <c r="D230" s="20"/>
      <c r="E230" s="42" t="s">
        <v>36</v>
      </c>
      <c r="F230" s="26"/>
      <c r="G230" s="25" t="str">
        <f>IF(ISBLANK(F230),"", PRODUCT(C230,F230))</f>
        <v/>
      </c>
      <c r="H230" s="21"/>
    </row>
    <row r="231" spans="1:8" ht="30" x14ac:dyDescent="0.25">
      <c r="A231" s="39" t="s">
        <v>179</v>
      </c>
      <c r="B231" s="40" t="s">
        <v>180</v>
      </c>
      <c r="C231" s="20"/>
      <c r="D231" s="44" t="s">
        <v>362</v>
      </c>
      <c r="E231" s="42"/>
      <c r="F231" s="25"/>
      <c r="G231" s="25"/>
      <c r="H231" s="20"/>
    </row>
    <row r="232" spans="1:8" x14ac:dyDescent="0.25">
      <c r="A232" s="39" t="s">
        <v>181</v>
      </c>
      <c r="B232" s="40" t="s">
        <v>182</v>
      </c>
      <c r="C232" s="20"/>
      <c r="D232" s="44" t="s">
        <v>362</v>
      </c>
      <c r="E232" s="42"/>
      <c r="F232" s="25"/>
      <c r="G232" s="25"/>
      <c r="H232" s="20"/>
    </row>
    <row r="233" spans="1:8" x14ac:dyDescent="0.25">
      <c r="F233" s="14" t="s">
        <v>45</v>
      </c>
      <c r="G233" s="14" t="str">
        <f>IF((COUNT(C230:C232)&lt;&gt;COUNT(G230:G232)),"", ROUND(SUM(G230:G232),2))</f>
        <v/>
      </c>
      <c r="H233" s="16" t="str">
        <f>IF((COUNT(C230:C232)&lt;&gt;COUNT(G230:G232)),"Neužpildytos visų objektų kainos", "")</f>
        <v>Neužpildytos visų objektų kainos</v>
      </c>
    </row>
    <row r="234" spans="1:8" x14ac:dyDescent="0.25">
      <c r="D234" s="12" t="s">
        <v>46</v>
      </c>
      <c r="E234" s="43"/>
      <c r="F234" s="14" t="s">
        <v>47</v>
      </c>
      <c r="G234" s="14" t="str">
        <f>IF(OR(G233="",E234=""),"", ROUND(PRODUCT(E234,G233)/100,2))</f>
        <v/>
      </c>
      <c r="H234" s="16" t="str">
        <f>IF(E234="", "Nurodykite taikomą PVM dydį", "")</f>
        <v>Nurodykite taikomą PVM dydį</v>
      </c>
    </row>
    <row r="235" spans="1:8" x14ac:dyDescent="0.25">
      <c r="F235" s="14" t="s">
        <v>48</v>
      </c>
      <c r="G235" s="14">
        <f>IF(ISBLANK(G234), "", ROUND(SUM(G233:G234),2))</f>
        <v>0</v>
      </c>
    </row>
    <row r="239" spans="1:8" ht="28.5" x14ac:dyDescent="0.25">
      <c r="A239" s="29" t="s">
        <v>183</v>
      </c>
      <c r="B239" s="33" t="s">
        <v>184</v>
      </c>
    </row>
    <row r="241" spans="1:8" x14ac:dyDescent="0.25">
      <c r="A241" s="29" t="s">
        <v>28</v>
      </c>
    </row>
    <row r="242" spans="1:8" ht="28.5" x14ac:dyDescent="0.25">
      <c r="A242" s="12" t="s">
        <v>29</v>
      </c>
      <c r="B242" s="13" t="s">
        <v>30</v>
      </c>
      <c r="C242" s="13" t="s">
        <v>357</v>
      </c>
      <c r="D242" s="13" t="s">
        <v>358</v>
      </c>
      <c r="E242" s="13" t="s">
        <v>31</v>
      </c>
      <c r="F242" s="14" t="s">
        <v>359</v>
      </c>
      <c r="G242" s="14" t="s">
        <v>32</v>
      </c>
      <c r="H242" s="13" t="s">
        <v>360</v>
      </c>
    </row>
    <row r="243" spans="1:8" x14ac:dyDescent="0.25">
      <c r="A243" s="37" t="s">
        <v>185</v>
      </c>
      <c r="B243" s="38" t="s">
        <v>186</v>
      </c>
      <c r="C243" s="20"/>
      <c r="D243" s="20"/>
      <c r="E243" s="42"/>
      <c r="F243" s="25"/>
      <c r="G243" s="25"/>
      <c r="H243" s="20"/>
    </row>
    <row r="244" spans="1:8" ht="47.25" customHeight="1" x14ac:dyDescent="0.25">
      <c r="A244" s="39" t="s">
        <v>187</v>
      </c>
      <c r="B244" s="40" t="s">
        <v>186</v>
      </c>
      <c r="C244" s="20">
        <v>3</v>
      </c>
      <c r="D244" s="20"/>
      <c r="E244" s="42" t="s">
        <v>36</v>
      </c>
      <c r="F244" s="26"/>
      <c r="G244" s="25" t="str">
        <f>IF(ISBLANK(F244),"", PRODUCT(C244,F244))</f>
        <v/>
      </c>
      <c r="H244" s="21"/>
    </row>
    <row r="245" spans="1:8" x14ac:dyDescent="0.25">
      <c r="A245" s="39" t="s">
        <v>188</v>
      </c>
      <c r="B245" s="40" t="s">
        <v>189</v>
      </c>
      <c r="C245" s="20"/>
      <c r="D245" s="44" t="s">
        <v>362</v>
      </c>
      <c r="E245" s="42"/>
      <c r="F245" s="25"/>
      <c r="G245" s="25"/>
      <c r="H245" s="20"/>
    </row>
    <row r="246" spans="1:8" x14ac:dyDescent="0.25">
      <c r="A246" s="39" t="s">
        <v>190</v>
      </c>
      <c r="B246" s="40" t="s">
        <v>191</v>
      </c>
      <c r="C246" s="20"/>
      <c r="D246" s="44" t="s">
        <v>362</v>
      </c>
      <c r="E246" s="42"/>
      <c r="F246" s="25"/>
      <c r="G246" s="25"/>
      <c r="H246" s="20"/>
    </row>
    <row r="247" spans="1:8" x14ac:dyDescent="0.25">
      <c r="A247" s="39" t="s">
        <v>192</v>
      </c>
      <c r="B247" s="40" t="s">
        <v>193</v>
      </c>
      <c r="C247" s="20"/>
      <c r="D247" s="44" t="s">
        <v>362</v>
      </c>
      <c r="E247" s="42"/>
      <c r="F247" s="25"/>
      <c r="G247" s="25"/>
      <c r="H247" s="20"/>
    </row>
    <row r="248" spans="1:8" x14ac:dyDescent="0.25">
      <c r="F248" s="14" t="s">
        <v>45</v>
      </c>
      <c r="G248" s="14" t="str">
        <f>IF((COUNT(C244:C247)&lt;&gt;COUNT(G244:G247)),"", ROUND(SUM(G244:G247),2))</f>
        <v/>
      </c>
      <c r="H248" s="16" t="str">
        <f>IF((COUNT(C244:C247)&lt;&gt;COUNT(G244:G247)),"Neužpildytos visų objektų kainos", "")</f>
        <v>Neužpildytos visų objektų kainos</v>
      </c>
    </row>
    <row r="249" spans="1:8" x14ac:dyDescent="0.25">
      <c r="D249" s="12" t="s">
        <v>46</v>
      </c>
      <c r="E249" s="43"/>
      <c r="F249" s="14" t="s">
        <v>47</v>
      </c>
      <c r="G249" s="14" t="str">
        <f>IF(OR(G248="",E249=""),"", ROUND(PRODUCT(E249,G248)/100,2))</f>
        <v/>
      </c>
      <c r="H249" s="16" t="str">
        <f>IF(E249="", "Nurodykite taikomą PVM dydį", "")</f>
        <v>Nurodykite taikomą PVM dydį</v>
      </c>
    </row>
    <row r="250" spans="1:8" x14ac:dyDescent="0.25">
      <c r="F250" s="14" t="s">
        <v>48</v>
      </c>
      <c r="G250" s="14">
        <f>IF(ISBLANK(G249), "", ROUND(SUM(G248:G249),2))</f>
        <v>0</v>
      </c>
    </row>
    <row r="254" spans="1:8" x14ac:dyDescent="0.25">
      <c r="A254" s="29" t="s">
        <v>194</v>
      </c>
      <c r="B254" s="33" t="s">
        <v>195</v>
      </c>
    </row>
    <row r="256" spans="1:8" x14ac:dyDescent="0.25">
      <c r="A256" s="29" t="s">
        <v>28</v>
      </c>
    </row>
    <row r="257" spans="1:8" ht="28.5" x14ac:dyDescent="0.25">
      <c r="A257" s="12" t="s">
        <v>29</v>
      </c>
      <c r="B257" s="13" t="s">
        <v>30</v>
      </c>
      <c r="C257" s="13" t="s">
        <v>357</v>
      </c>
      <c r="D257" s="13" t="s">
        <v>358</v>
      </c>
      <c r="E257" s="13" t="s">
        <v>31</v>
      </c>
      <c r="F257" s="14" t="s">
        <v>359</v>
      </c>
      <c r="G257" s="14" t="s">
        <v>32</v>
      </c>
      <c r="H257" s="13" t="s">
        <v>360</v>
      </c>
    </row>
    <row r="258" spans="1:8" x14ac:dyDescent="0.25">
      <c r="A258" s="37" t="s">
        <v>196</v>
      </c>
      <c r="B258" s="38" t="s">
        <v>197</v>
      </c>
      <c r="C258" s="20"/>
      <c r="D258" s="20"/>
      <c r="E258" s="42"/>
      <c r="F258" s="25"/>
      <c r="G258" s="25"/>
      <c r="H258" s="20"/>
    </row>
    <row r="259" spans="1:8" ht="40.5" customHeight="1" x14ac:dyDescent="0.25">
      <c r="A259" s="39" t="s">
        <v>198</v>
      </c>
      <c r="B259" s="40" t="s">
        <v>197</v>
      </c>
      <c r="C259" s="20">
        <v>5</v>
      </c>
      <c r="D259" s="20"/>
      <c r="E259" s="42" t="s">
        <v>36</v>
      </c>
      <c r="F259" s="26"/>
      <c r="G259" s="25" t="str">
        <f>IF(ISBLANK(F259),"", PRODUCT(C259,F259))</f>
        <v/>
      </c>
      <c r="H259" s="21"/>
    </row>
    <row r="260" spans="1:8" x14ac:dyDescent="0.25">
      <c r="A260" s="39" t="s">
        <v>199</v>
      </c>
      <c r="B260" s="40" t="s">
        <v>200</v>
      </c>
      <c r="C260" s="20"/>
      <c r="D260" s="44" t="s">
        <v>362</v>
      </c>
      <c r="E260" s="42"/>
      <c r="F260" s="25"/>
      <c r="G260" s="25"/>
      <c r="H260" s="20"/>
    </row>
    <row r="261" spans="1:8" x14ac:dyDescent="0.25">
      <c r="F261" s="14" t="s">
        <v>45</v>
      </c>
      <c r="G261" s="14" t="str">
        <f>IF((COUNT(C259:C260)&lt;&gt;COUNT(G259:G260)),"", ROUND(SUM(G259:G260),2))</f>
        <v/>
      </c>
      <c r="H261" s="16" t="str">
        <f>IF((COUNT(C259:C260)&lt;&gt;COUNT(G259:G260)),"Neužpildytos visų objektų kainos", "")</f>
        <v>Neužpildytos visų objektų kainos</v>
      </c>
    </row>
    <row r="262" spans="1:8" x14ac:dyDescent="0.25">
      <c r="D262" s="12" t="s">
        <v>46</v>
      </c>
      <c r="E262" s="43"/>
      <c r="F262" s="14" t="s">
        <v>47</v>
      </c>
      <c r="G262" s="14" t="str">
        <f>IF(OR(G261="",E262=""),"", ROUND(PRODUCT(E262,G261)/100,2))</f>
        <v/>
      </c>
      <c r="H262" s="16" t="str">
        <f>IF(E262="", "Nurodykite taikomą PVM dydį", "")</f>
        <v>Nurodykite taikomą PVM dydį</v>
      </c>
    </row>
    <row r="263" spans="1:8" x14ac:dyDescent="0.25">
      <c r="F263" s="14" t="s">
        <v>48</v>
      </c>
      <c r="G263" s="14">
        <f>IF(ISBLANK(G262), "", ROUND(SUM(G261:G262),2))</f>
        <v>0</v>
      </c>
    </row>
    <row r="267" spans="1:8" x14ac:dyDescent="0.25">
      <c r="A267" s="29" t="s">
        <v>201</v>
      </c>
      <c r="B267" s="33" t="s">
        <v>202</v>
      </c>
    </row>
    <row r="269" spans="1:8" x14ac:dyDescent="0.25">
      <c r="A269" s="29" t="s">
        <v>28</v>
      </c>
    </row>
    <row r="270" spans="1:8" ht="28.5" x14ac:dyDescent="0.25">
      <c r="A270" s="12" t="s">
        <v>29</v>
      </c>
      <c r="B270" s="13" t="s">
        <v>30</v>
      </c>
      <c r="C270" s="13" t="s">
        <v>357</v>
      </c>
      <c r="D270" s="13" t="s">
        <v>358</v>
      </c>
      <c r="E270" s="13" t="s">
        <v>31</v>
      </c>
      <c r="F270" s="14" t="s">
        <v>359</v>
      </c>
      <c r="G270" s="14" t="s">
        <v>32</v>
      </c>
      <c r="H270" s="13" t="s">
        <v>360</v>
      </c>
    </row>
    <row r="271" spans="1:8" x14ac:dyDescent="0.25">
      <c r="A271" s="37" t="s">
        <v>203</v>
      </c>
      <c r="B271" s="38" t="s">
        <v>204</v>
      </c>
      <c r="C271" s="20"/>
      <c r="D271" s="20"/>
      <c r="E271" s="42"/>
      <c r="F271" s="25"/>
      <c r="G271" s="25"/>
      <c r="H271" s="20"/>
    </row>
    <row r="272" spans="1:8" ht="43.5" customHeight="1" x14ac:dyDescent="0.25">
      <c r="A272" s="39" t="s">
        <v>205</v>
      </c>
      <c r="B272" s="40" t="s">
        <v>204</v>
      </c>
      <c r="C272" s="20">
        <v>15</v>
      </c>
      <c r="D272" s="20"/>
      <c r="E272" s="42" t="s">
        <v>36</v>
      </c>
      <c r="F272" s="26"/>
      <c r="G272" s="25" t="str">
        <f>IF(ISBLANK(F272),"", PRODUCT(C272,F272))</f>
        <v/>
      </c>
      <c r="H272" s="21"/>
    </row>
    <row r="273" spans="1:8" x14ac:dyDescent="0.25">
      <c r="A273" s="39" t="s">
        <v>206</v>
      </c>
      <c r="B273" s="40" t="s">
        <v>207</v>
      </c>
      <c r="C273" s="20"/>
      <c r="D273" s="44" t="s">
        <v>362</v>
      </c>
      <c r="E273" s="42"/>
      <c r="F273" s="25"/>
      <c r="G273" s="25"/>
      <c r="H273" s="20"/>
    </row>
    <row r="274" spans="1:8" x14ac:dyDescent="0.25">
      <c r="F274" s="14" t="s">
        <v>45</v>
      </c>
      <c r="G274" s="14" t="str">
        <f>IF((COUNT(C272:C273)&lt;&gt;COUNT(G272:G273)),"", ROUND(SUM(G272:G273),2))</f>
        <v/>
      </c>
      <c r="H274" s="16" t="str">
        <f>IF((COUNT(C272:C273)&lt;&gt;COUNT(G272:G273)),"Neužpildytos visų objektų kainos", "")</f>
        <v>Neužpildytos visų objektų kainos</v>
      </c>
    </row>
    <row r="275" spans="1:8" x14ac:dyDescent="0.25">
      <c r="D275" s="12" t="s">
        <v>46</v>
      </c>
      <c r="E275" s="43"/>
      <c r="F275" s="14" t="s">
        <v>47</v>
      </c>
      <c r="G275" s="14" t="str">
        <f>IF(OR(G274="",E275=""),"", ROUND(PRODUCT(E275,G274)/100,2))</f>
        <v/>
      </c>
      <c r="H275" s="16" t="str">
        <f>IF(E275="", "Nurodykite taikomą PVM dydį", "")</f>
        <v>Nurodykite taikomą PVM dydį</v>
      </c>
    </row>
    <row r="276" spans="1:8" x14ac:dyDescent="0.25">
      <c r="F276" s="14" t="s">
        <v>48</v>
      </c>
      <c r="G276" s="14">
        <f>IF(ISBLANK(G275), "", ROUND(SUM(G274:G275),2))</f>
        <v>0</v>
      </c>
    </row>
    <row r="280" spans="1:8" x14ac:dyDescent="0.25">
      <c r="A280" s="29" t="s">
        <v>208</v>
      </c>
      <c r="B280" s="33" t="s">
        <v>209</v>
      </c>
    </row>
    <row r="282" spans="1:8" x14ac:dyDescent="0.25">
      <c r="A282" s="29" t="s">
        <v>28</v>
      </c>
    </row>
    <row r="283" spans="1:8" ht="28.5" x14ac:dyDescent="0.25">
      <c r="A283" s="12" t="s">
        <v>29</v>
      </c>
      <c r="B283" s="13" t="s">
        <v>30</v>
      </c>
      <c r="C283" s="13" t="s">
        <v>357</v>
      </c>
      <c r="D283" s="13" t="s">
        <v>358</v>
      </c>
      <c r="E283" s="13" t="s">
        <v>31</v>
      </c>
      <c r="F283" s="14" t="s">
        <v>359</v>
      </c>
      <c r="G283" s="14" t="s">
        <v>32</v>
      </c>
      <c r="H283" s="13" t="s">
        <v>360</v>
      </c>
    </row>
    <row r="284" spans="1:8" x14ac:dyDescent="0.25">
      <c r="A284" s="37" t="s">
        <v>210</v>
      </c>
      <c r="B284" s="38" t="s">
        <v>211</v>
      </c>
      <c r="C284" s="20"/>
      <c r="D284" s="20"/>
      <c r="E284" s="42"/>
      <c r="F284" s="25"/>
      <c r="G284" s="25"/>
      <c r="H284" s="20"/>
    </row>
    <row r="285" spans="1:8" ht="56.25" customHeight="1" x14ac:dyDescent="0.25">
      <c r="A285" s="39" t="s">
        <v>212</v>
      </c>
      <c r="B285" s="40" t="s">
        <v>211</v>
      </c>
      <c r="C285" s="20">
        <v>5</v>
      </c>
      <c r="D285" s="20"/>
      <c r="E285" s="42" t="s">
        <v>36</v>
      </c>
      <c r="F285" s="26"/>
      <c r="G285" s="25" t="str">
        <f>IF(ISBLANK(F285),"", PRODUCT(C285,F285))</f>
        <v/>
      </c>
      <c r="H285" s="21"/>
    </row>
    <row r="286" spans="1:8" x14ac:dyDescent="0.25">
      <c r="A286" s="39" t="s">
        <v>213</v>
      </c>
      <c r="B286" s="40" t="s">
        <v>214</v>
      </c>
      <c r="C286" s="20"/>
      <c r="D286" s="44" t="s">
        <v>362</v>
      </c>
      <c r="E286" s="42"/>
      <c r="F286" s="25"/>
      <c r="G286" s="25"/>
      <c r="H286" s="20"/>
    </row>
    <row r="287" spans="1:8" x14ac:dyDescent="0.25">
      <c r="A287" s="39" t="s">
        <v>215</v>
      </c>
      <c r="B287" s="40" t="s">
        <v>216</v>
      </c>
      <c r="C287" s="20"/>
      <c r="D287" s="44" t="s">
        <v>362</v>
      </c>
      <c r="E287" s="42"/>
      <c r="F287" s="25"/>
      <c r="G287" s="25"/>
      <c r="H287" s="20"/>
    </row>
    <row r="288" spans="1:8" x14ac:dyDescent="0.25">
      <c r="F288" s="14" t="s">
        <v>45</v>
      </c>
      <c r="G288" s="14" t="str">
        <f>IF((COUNT(C285:C287)&lt;&gt;COUNT(G285:G287)),"", ROUND(SUM(G285:G287),2))</f>
        <v/>
      </c>
      <c r="H288" s="16" t="str">
        <f>IF((COUNT(C285:C287)&lt;&gt;COUNT(G285:G287)),"Neužpildytos visų objektų kainos", "")</f>
        <v>Neužpildytos visų objektų kainos</v>
      </c>
    </row>
    <row r="289" spans="1:8" x14ac:dyDescent="0.25">
      <c r="D289" s="12" t="s">
        <v>46</v>
      </c>
      <c r="E289" s="43"/>
      <c r="F289" s="14" t="s">
        <v>47</v>
      </c>
      <c r="G289" s="14" t="str">
        <f>IF(OR(G288="",E289=""),"", ROUND(PRODUCT(E289,G288)/100,2))</f>
        <v/>
      </c>
      <c r="H289" s="16" t="str">
        <f>IF(E289="", "Nurodykite taikomą PVM dydį", "")</f>
        <v>Nurodykite taikomą PVM dydį</v>
      </c>
    </row>
    <row r="290" spans="1:8" x14ac:dyDescent="0.25">
      <c r="F290" s="14" t="s">
        <v>48</v>
      </c>
      <c r="G290" s="14">
        <f>IF(ISBLANK(G289), "", ROUND(SUM(G288:G289),2))</f>
        <v>0</v>
      </c>
    </row>
    <row r="294" spans="1:8" x14ac:dyDescent="0.25">
      <c r="A294" s="29" t="s">
        <v>217</v>
      </c>
      <c r="B294" s="33" t="s">
        <v>218</v>
      </c>
    </row>
    <row r="296" spans="1:8" x14ac:dyDescent="0.25">
      <c r="A296" s="29" t="s">
        <v>28</v>
      </c>
    </row>
    <row r="297" spans="1:8" ht="28.5" x14ac:dyDescent="0.25">
      <c r="A297" s="12" t="s">
        <v>29</v>
      </c>
      <c r="B297" s="13" t="s">
        <v>30</v>
      </c>
      <c r="C297" s="13" t="s">
        <v>357</v>
      </c>
      <c r="D297" s="13" t="s">
        <v>358</v>
      </c>
      <c r="E297" s="13" t="s">
        <v>31</v>
      </c>
      <c r="F297" s="14" t="s">
        <v>359</v>
      </c>
      <c r="G297" s="14" t="s">
        <v>32</v>
      </c>
      <c r="H297" s="13" t="s">
        <v>360</v>
      </c>
    </row>
    <row r="298" spans="1:8" x14ac:dyDescent="0.25">
      <c r="A298" s="37" t="s">
        <v>219</v>
      </c>
      <c r="B298" s="38" t="s">
        <v>220</v>
      </c>
      <c r="C298" s="20"/>
      <c r="D298" s="20"/>
      <c r="E298" s="42"/>
      <c r="F298" s="25"/>
      <c r="G298" s="25"/>
      <c r="H298" s="20"/>
    </row>
    <row r="299" spans="1:8" ht="41.25" customHeight="1" x14ac:dyDescent="0.25">
      <c r="A299" s="39" t="s">
        <v>221</v>
      </c>
      <c r="B299" s="40" t="s">
        <v>220</v>
      </c>
      <c r="C299" s="20">
        <v>3</v>
      </c>
      <c r="D299" s="20"/>
      <c r="E299" s="42" t="s">
        <v>36</v>
      </c>
      <c r="F299" s="26"/>
      <c r="G299" s="25" t="str">
        <f>IF(ISBLANK(F299),"", PRODUCT(C299,F299))</f>
        <v/>
      </c>
      <c r="H299" s="21"/>
    </row>
    <row r="300" spans="1:8" x14ac:dyDescent="0.25">
      <c r="A300" s="39" t="s">
        <v>222</v>
      </c>
      <c r="B300" s="40" t="s">
        <v>223</v>
      </c>
      <c r="C300" s="20"/>
      <c r="D300" s="44" t="s">
        <v>362</v>
      </c>
      <c r="E300" s="42"/>
      <c r="F300" s="25"/>
      <c r="G300" s="25"/>
      <c r="H300" s="20"/>
    </row>
    <row r="301" spans="1:8" ht="30" x14ac:dyDescent="0.25">
      <c r="A301" s="39" t="s">
        <v>224</v>
      </c>
      <c r="B301" s="40" t="s">
        <v>225</v>
      </c>
      <c r="C301" s="20"/>
      <c r="D301" s="44" t="s">
        <v>362</v>
      </c>
      <c r="E301" s="42"/>
      <c r="F301" s="25"/>
      <c r="G301" s="25"/>
      <c r="H301" s="20"/>
    </row>
    <row r="302" spans="1:8" x14ac:dyDescent="0.25">
      <c r="A302" s="39" t="s">
        <v>226</v>
      </c>
      <c r="B302" s="40" t="s">
        <v>227</v>
      </c>
      <c r="C302" s="20"/>
      <c r="D302" s="44" t="s">
        <v>362</v>
      </c>
      <c r="E302" s="42"/>
      <c r="F302" s="25"/>
      <c r="G302" s="25"/>
      <c r="H302" s="20"/>
    </row>
    <row r="303" spans="1:8" x14ac:dyDescent="0.25">
      <c r="F303" s="14" t="s">
        <v>45</v>
      </c>
      <c r="G303" s="14" t="str">
        <f>IF((COUNT(C299:C302)&lt;&gt;COUNT(G299:G302)),"", ROUND(SUM(G299:G302),2))</f>
        <v/>
      </c>
      <c r="H303" s="16" t="str">
        <f>IF((COUNT(C299:C302)&lt;&gt;COUNT(G299:G302)),"Neužpildytos visų objektų kainos", "")</f>
        <v>Neužpildytos visų objektų kainos</v>
      </c>
    </row>
    <row r="304" spans="1:8" x14ac:dyDescent="0.25">
      <c r="D304" s="12" t="s">
        <v>46</v>
      </c>
      <c r="E304" s="43"/>
      <c r="F304" s="14" t="s">
        <v>47</v>
      </c>
      <c r="G304" s="14" t="str">
        <f>IF(OR(G303="",E304=""),"", ROUND(PRODUCT(E304,G303)/100,2))</f>
        <v/>
      </c>
      <c r="H304" s="16" t="str">
        <f>IF(E304="", "Nurodykite taikomą PVM dydį", "")</f>
        <v>Nurodykite taikomą PVM dydį</v>
      </c>
    </row>
    <row r="305" spans="1:8" x14ac:dyDescent="0.25">
      <c r="F305" s="14" t="s">
        <v>48</v>
      </c>
      <c r="G305" s="14">
        <f>IF(ISBLANK(G304), "", ROUND(SUM(G303:G304),2))</f>
        <v>0</v>
      </c>
    </row>
    <row r="309" spans="1:8" x14ac:dyDescent="0.25">
      <c r="A309" s="29" t="s">
        <v>228</v>
      </c>
      <c r="B309" s="33" t="s">
        <v>229</v>
      </c>
    </row>
    <row r="311" spans="1:8" x14ac:dyDescent="0.25">
      <c r="A311" s="29" t="s">
        <v>28</v>
      </c>
    </row>
    <row r="312" spans="1:8" ht="28.5" x14ac:dyDescent="0.25">
      <c r="A312" s="12" t="s">
        <v>29</v>
      </c>
      <c r="B312" s="13" t="s">
        <v>30</v>
      </c>
      <c r="C312" s="13" t="s">
        <v>357</v>
      </c>
      <c r="D312" s="13" t="s">
        <v>358</v>
      </c>
      <c r="E312" s="13" t="s">
        <v>31</v>
      </c>
      <c r="F312" s="14" t="s">
        <v>359</v>
      </c>
      <c r="G312" s="14" t="s">
        <v>32</v>
      </c>
      <c r="H312" s="13" t="s">
        <v>360</v>
      </c>
    </row>
    <row r="313" spans="1:8" x14ac:dyDescent="0.25">
      <c r="A313" s="37" t="s">
        <v>230</v>
      </c>
      <c r="B313" s="38" t="s">
        <v>231</v>
      </c>
      <c r="C313" s="20"/>
      <c r="D313" s="20"/>
      <c r="E313" s="42"/>
      <c r="F313" s="25"/>
      <c r="G313" s="25"/>
      <c r="H313" s="20"/>
    </row>
    <row r="314" spans="1:8" ht="43.5" customHeight="1" x14ac:dyDescent="0.25">
      <c r="A314" s="39" t="s">
        <v>232</v>
      </c>
      <c r="B314" s="40" t="s">
        <v>231</v>
      </c>
      <c r="C314" s="20">
        <v>2</v>
      </c>
      <c r="D314" s="20"/>
      <c r="E314" s="42" t="s">
        <v>36</v>
      </c>
      <c r="F314" s="26"/>
      <c r="G314" s="25" t="str">
        <f>IF(ISBLANK(F314),"", PRODUCT(C314,F314))</f>
        <v/>
      </c>
      <c r="H314" s="21"/>
    </row>
    <row r="315" spans="1:8" x14ac:dyDescent="0.25">
      <c r="A315" s="39" t="s">
        <v>233</v>
      </c>
      <c r="B315" s="40" t="s">
        <v>234</v>
      </c>
      <c r="C315" s="20"/>
      <c r="D315" s="44" t="s">
        <v>362</v>
      </c>
      <c r="E315" s="42"/>
      <c r="F315" s="25"/>
      <c r="G315" s="25"/>
      <c r="H315" s="20"/>
    </row>
    <row r="316" spans="1:8" ht="30" x14ac:dyDescent="0.25">
      <c r="A316" s="39" t="s">
        <v>235</v>
      </c>
      <c r="B316" s="40" t="s">
        <v>236</v>
      </c>
      <c r="C316" s="20"/>
      <c r="D316" s="44" t="s">
        <v>362</v>
      </c>
      <c r="E316" s="42"/>
      <c r="F316" s="25"/>
      <c r="G316" s="25"/>
      <c r="H316" s="20"/>
    </row>
    <row r="317" spans="1:8" x14ac:dyDescent="0.25">
      <c r="F317" s="14" t="s">
        <v>45</v>
      </c>
      <c r="G317" s="14" t="str">
        <f>IF((COUNT(C314:C316)&lt;&gt;COUNT(G314:G316)),"", ROUND(SUM(G314:G316),2))</f>
        <v/>
      </c>
      <c r="H317" s="16" t="str">
        <f>IF((COUNT(C314:C316)&lt;&gt;COUNT(G314:G316)),"Neužpildytos visų objektų kainos", "")</f>
        <v>Neužpildytos visų objektų kainos</v>
      </c>
    </row>
    <row r="318" spans="1:8" x14ac:dyDescent="0.25">
      <c r="D318" s="12" t="s">
        <v>46</v>
      </c>
      <c r="E318" s="43"/>
      <c r="F318" s="14" t="s">
        <v>47</v>
      </c>
      <c r="G318" s="14" t="str">
        <f>IF(OR(G317="",E318=""),"", ROUND(PRODUCT(E318,G317)/100,2))</f>
        <v/>
      </c>
      <c r="H318" s="16" t="str">
        <f>IF(E318="", "Nurodykite taikomą PVM dydį", "")</f>
        <v>Nurodykite taikomą PVM dydį</v>
      </c>
    </row>
    <row r="319" spans="1:8" x14ac:dyDescent="0.25">
      <c r="F319" s="14" t="s">
        <v>48</v>
      </c>
      <c r="G319" s="14">
        <f>IF(ISBLANK(G318), "", ROUND(SUM(G317:G318),2))</f>
        <v>0</v>
      </c>
    </row>
    <row r="323" spans="1:8" x14ac:dyDescent="0.25">
      <c r="A323" s="29" t="s">
        <v>237</v>
      </c>
      <c r="B323" s="33" t="s">
        <v>238</v>
      </c>
    </row>
    <row r="325" spans="1:8" x14ac:dyDescent="0.25">
      <c r="A325" s="29" t="s">
        <v>28</v>
      </c>
    </row>
    <row r="326" spans="1:8" ht="28.5" x14ac:dyDescent="0.25">
      <c r="A326" s="12" t="s">
        <v>29</v>
      </c>
      <c r="B326" s="13" t="s">
        <v>30</v>
      </c>
      <c r="C326" s="13" t="s">
        <v>357</v>
      </c>
      <c r="D326" s="13" t="s">
        <v>358</v>
      </c>
      <c r="E326" s="13" t="s">
        <v>31</v>
      </c>
      <c r="F326" s="14" t="s">
        <v>359</v>
      </c>
      <c r="G326" s="14" t="s">
        <v>32</v>
      </c>
      <c r="H326" s="13" t="s">
        <v>360</v>
      </c>
    </row>
    <row r="327" spans="1:8" x14ac:dyDescent="0.25">
      <c r="A327" s="37" t="s">
        <v>239</v>
      </c>
      <c r="B327" s="38" t="s">
        <v>240</v>
      </c>
      <c r="C327" s="20"/>
      <c r="D327" s="20"/>
      <c r="E327" s="42"/>
      <c r="F327" s="25"/>
      <c r="G327" s="25"/>
      <c r="H327" s="20"/>
    </row>
    <row r="328" spans="1:8" ht="40.5" customHeight="1" x14ac:dyDescent="0.25">
      <c r="A328" s="39" t="s">
        <v>241</v>
      </c>
      <c r="B328" s="40" t="s">
        <v>240</v>
      </c>
      <c r="C328" s="20">
        <v>5</v>
      </c>
      <c r="D328" s="20"/>
      <c r="E328" s="42" t="s">
        <v>36</v>
      </c>
      <c r="F328" s="26"/>
      <c r="G328" s="25" t="str">
        <f>IF(ISBLANK(F328),"", PRODUCT(C328,F328))</f>
        <v/>
      </c>
      <c r="H328" s="21"/>
    </row>
    <row r="329" spans="1:8" ht="30" x14ac:dyDescent="0.25">
      <c r="A329" s="39" t="s">
        <v>242</v>
      </c>
      <c r="B329" s="40" t="s">
        <v>243</v>
      </c>
      <c r="C329" s="20"/>
      <c r="D329" s="44" t="s">
        <v>362</v>
      </c>
      <c r="E329" s="42"/>
      <c r="F329" s="25"/>
      <c r="G329" s="25"/>
      <c r="H329" s="20"/>
    </row>
    <row r="330" spans="1:8" x14ac:dyDescent="0.25">
      <c r="A330" s="39" t="s">
        <v>244</v>
      </c>
      <c r="B330" s="40" t="s">
        <v>245</v>
      </c>
      <c r="C330" s="20"/>
      <c r="D330" s="44" t="s">
        <v>362</v>
      </c>
      <c r="E330" s="42"/>
      <c r="F330" s="25"/>
      <c r="G330" s="25"/>
      <c r="H330" s="20"/>
    </row>
    <row r="331" spans="1:8" x14ac:dyDescent="0.25">
      <c r="A331" s="39" t="s">
        <v>246</v>
      </c>
      <c r="B331" s="40" t="s">
        <v>247</v>
      </c>
      <c r="C331" s="20"/>
      <c r="D331" s="44" t="s">
        <v>362</v>
      </c>
      <c r="E331" s="42"/>
      <c r="F331" s="25"/>
      <c r="G331" s="25"/>
      <c r="H331" s="20"/>
    </row>
    <row r="332" spans="1:8" x14ac:dyDescent="0.25">
      <c r="F332" s="14" t="s">
        <v>45</v>
      </c>
      <c r="G332" s="14" t="str">
        <f>IF((COUNT(C328:C331)&lt;&gt;COUNT(G328:G331)),"", ROUND(SUM(G328:G331),2))</f>
        <v/>
      </c>
      <c r="H332" s="16" t="str">
        <f>IF((COUNT(C328:C331)&lt;&gt;COUNT(G328:G331)),"Neužpildytos visų objektų kainos", "")</f>
        <v>Neužpildytos visų objektų kainos</v>
      </c>
    </row>
    <row r="333" spans="1:8" x14ac:dyDescent="0.25">
      <c r="D333" s="12" t="s">
        <v>46</v>
      </c>
      <c r="E333" s="43"/>
      <c r="F333" s="14" t="s">
        <v>47</v>
      </c>
      <c r="G333" s="14" t="str">
        <f>IF(OR(G332="",E333=""),"", ROUND(PRODUCT(E333,G332)/100,2))</f>
        <v/>
      </c>
      <c r="H333" s="16" t="str">
        <f>IF(E333="", "Nurodykite taikomą PVM dydį", "")</f>
        <v>Nurodykite taikomą PVM dydį</v>
      </c>
    </row>
    <row r="334" spans="1:8" x14ac:dyDescent="0.25">
      <c r="F334" s="14" t="s">
        <v>48</v>
      </c>
      <c r="G334" s="14">
        <f>IF(ISBLANK(G333), "", ROUND(SUM(G332:G333),2))</f>
        <v>0</v>
      </c>
    </row>
    <row r="338" spans="1:8" x14ac:dyDescent="0.25">
      <c r="A338" s="29" t="s">
        <v>248</v>
      </c>
      <c r="B338" s="33" t="s">
        <v>249</v>
      </c>
    </row>
    <row r="340" spans="1:8" x14ac:dyDescent="0.25">
      <c r="A340" s="29" t="s">
        <v>28</v>
      </c>
    </row>
    <row r="341" spans="1:8" ht="28.5" x14ac:dyDescent="0.25">
      <c r="A341" s="12" t="s">
        <v>29</v>
      </c>
      <c r="B341" s="13" t="s">
        <v>30</v>
      </c>
      <c r="C341" s="13" t="s">
        <v>357</v>
      </c>
      <c r="D341" s="13" t="s">
        <v>358</v>
      </c>
      <c r="E341" s="13" t="s">
        <v>31</v>
      </c>
      <c r="F341" s="14" t="s">
        <v>359</v>
      </c>
      <c r="G341" s="14" t="s">
        <v>32</v>
      </c>
      <c r="H341" s="13" t="s">
        <v>360</v>
      </c>
    </row>
    <row r="342" spans="1:8" x14ac:dyDescent="0.25">
      <c r="A342" s="37" t="s">
        <v>250</v>
      </c>
      <c r="B342" s="38" t="s">
        <v>251</v>
      </c>
      <c r="C342" s="20"/>
      <c r="D342" s="20"/>
      <c r="E342" s="42"/>
      <c r="F342" s="25"/>
      <c r="G342" s="25"/>
      <c r="H342" s="20"/>
    </row>
    <row r="343" spans="1:8" ht="39" customHeight="1" x14ac:dyDescent="0.25">
      <c r="A343" s="39" t="s">
        <v>252</v>
      </c>
      <c r="B343" s="40" t="s">
        <v>251</v>
      </c>
      <c r="C343" s="20">
        <v>3</v>
      </c>
      <c r="D343" s="20"/>
      <c r="E343" s="42" t="s">
        <v>36</v>
      </c>
      <c r="F343" s="26"/>
      <c r="G343" s="25" t="str">
        <f>IF(ISBLANK(F343),"", PRODUCT(C343,F343))</f>
        <v/>
      </c>
      <c r="H343" s="21"/>
    </row>
    <row r="344" spans="1:8" x14ac:dyDescent="0.25">
      <c r="A344" s="39" t="s">
        <v>253</v>
      </c>
      <c r="B344" s="40" t="s">
        <v>254</v>
      </c>
      <c r="C344" s="20"/>
      <c r="D344" s="44" t="s">
        <v>362</v>
      </c>
      <c r="E344" s="42"/>
      <c r="F344" s="25"/>
      <c r="G344" s="25"/>
      <c r="H344" s="20"/>
    </row>
    <row r="345" spans="1:8" x14ac:dyDescent="0.25">
      <c r="A345" s="39" t="s">
        <v>255</v>
      </c>
      <c r="B345" s="40" t="s">
        <v>256</v>
      </c>
      <c r="C345" s="20"/>
      <c r="D345" s="44" t="s">
        <v>362</v>
      </c>
      <c r="E345" s="42"/>
      <c r="F345" s="25"/>
      <c r="G345" s="25"/>
      <c r="H345" s="20"/>
    </row>
    <row r="346" spans="1:8" ht="30" x14ac:dyDescent="0.25">
      <c r="A346" s="39" t="s">
        <v>257</v>
      </c>
      <c r="B346" s="40" t="s">
        <v>258</v>
      </c>
      <c r="C346" s="20"/>
      <c r="D346" s="44" t="s">
        <v>362</v>
      </c>
      <c r="E346" s="42"/>
      <c r="F346" s="25"/>
      <c r="G346" s="25"/>
      <c r="H346" s="20"/>
    </row>
    <row r="347" spans="1:8" x14ac:dyDescent="0.25">
      <c r="A347" s="39" t="s">
        <v>259</v>
      </c>
      <c r="B347" s="40" t="s">
        <v>138</v>
      </c>
      <c r="C347" s="20"/>
      <c r="D347" s="44" t="s">
        <v>362</v>
      </c>
      <c r="E347" s="42"/>
      <c r="F347" s="25"/>
      <c r="G347" s="25"/>
      <c r="H347" s="20"/>
    </row>
    <row r="348" spans="1:8" x14ac:dyDescent="0.25">
      <c r="F348" s="14" t="s">
        <v>45</v>
      </c>
      <c r="G348" s="14" t="str">
        <f>IF((COUNT(C343:C347)&lt;&gt;COUNT(G343:G347)),"", ROUND(SUM(G343:G347),2))</f>
        <v/>
      </c>
      <c r="H348" s="16" t="str">
        <f>IF((COUNT(C343:C347)&lt;&gt;COUNT(G343:G347)),"Neužpildytos visų objektų kainos", "")</f>
        <v>Neužpildytos visų objektų kainos</v>
      </c>
    </row>
    <row r="349" spans="1:8" x14ac:dyDescent="0.25">
      <c r="D349" s="12" t="s">
        <v>46</v>
      </c>
      <c r="E349" s="43"/>
      <c r="F349" s="14" t="s">
        <v>47</v>
      </c>
      <c r="G349" s="14" t="str">
        <f>IF(OR(G348="",E349=""),"", ROUND(PRODUCT(E349,G348)/100,2))</f>
        <v/>
      </c>
      <c r="H349" s="16" t="str">
        <f>IF(E349="", "Nurodykite taikomą PVM dydį", "")</f>
        <v>Nurodykite taikomą PVM dydį</v>
      </c>
    </row>
    <row r="350" spans="1:8" x14ac:dyDescent="0.25">
      <c r="F350" s="14" t="s">
        <v>48</v>
      </c>
      <c r="G350" s="14">
        <f>IF(ISBLANK(G349), "", ROUND(SUM(G348:G349),2))</f>
        <v>0</v>
      </c>
    </row>
    <row r="354" spans="1:8" x14ac:dyDescent="0.25">
      <c r="A354" s="29" t="s">
        <v>260</v>
      </c>
      <c r="B354" s="33" t="s">
        <v>261</v>
      </c>
    </row>
    <row r="356" spans="1:8" x14ac:dyDescent="0.25">
      <c r="A356" s="29" t="s">
        <v>28</v>
      </c>
    </row>
    <row r="357" spans="1:8" ht="28.5" x14ac:dyDescent="0.25">
      <c r="A357" s="12" t="s">
        <v>29</v>
      </c>
      <c r="B357" s="13" t="s">
        <v>30</v>
      </c>
      <c r="C357" s="13" t="s">
        <v>357</v>
      </c>
      <c r="D357" s="13" t="s">
        <v>358</v>
      </c>
      <c r="E357" s="13" t="s">
        <v>31</v>
      </c>
      <c r="F357" s="14" t="s">
        <v>359</v>
      </c>
      <c r="G357" s="14" t="s">
        <v>32</v>
      </c>
      <c r="H357" s="13" t="s">
        <v>360</v>
      </c>
    </row>
    <row r="358" spans="1:8" x14ac:dyDescent="0.25">
      <c r="A358" s="37" t="s">
        <v>262</v>
      </c>
      <c r="B358" s="38" t="s">
        <v>263</v>
      </c>
      <c r="C358" s="20"/>
      <c r="D358" s="20"/>
      <c r="E358" s="42"/>
      <c r="F358" s="25"/>
      <c r="G358" s="25"/>
      <c r="H358" s="20"/>
    </row>
    <row r="359" spans="1:8" ht="36" customHeight="1" x14ac:dyDescent="0.25">
      <c r="A359" s="39" t="s">
        <v>264</v>
      </c>
      <c r="B359" s="40" t="s">
        <v>263</v>
      </c>
      <c r="C359" s="20">
        <v>4</v>
      </c>
      <c r="D359" s="20"/>
      <c r="E359" s="42" t="s">
        <v>36</v>
      </c>
      <c r="F359" s="26"/>
      <c r="G359" s="25" t="str">
        <f>IF(ISBLANK(F359),"", PRODUCT(C359,F359))</f>
        <v/>
      </c>
      <c r="H359" s="21"/>
    </row>
    <row r="360" spans="1:8" x14ac:dyDescent="0.25">
      <c r="A360" s="39" t="s">
        <v>265</v>
      </c>
      <c r="B360" s="40" t="s">
        <v>266</v>
      </c>
      <c r="C360" s="20"/>
      <c r="D360" s="44" t="s">
        <v>362</v>
      </c>
      <c r="E360" s="42"/>
      <c r="F360" s="25"/>
      <c r="G360" s="25"/>
      <c r="H360" s="20"/>
    </row>
    <row r="361" spans="1:8" ht="30" x14ac:dyDescent="0.25">
      <c r="A361" s="39" t="s">
        <v>267</v>
      </c>
      <c r="B361" s="40" t="s">
        <v>268</v>
      </c>
      <c r="C361" s="20"/>
      <c r="D361" s="44" t="s">
        <v>362</v>
      </c>
      <c r="E361" s="42"/>
      <c r="F361" s="25"/>
      <c r="G361" s="25"/>
      <c r="H361" s="20"/>
    </row>
    <row r="362" spans="1:8" x14ac:dyDescent="0.25">
      <c r="F362" s="14" t="s">
        <v>45</v>
      </c>
      <c r="G362" s="14" t="str">
        <f>IF((COUNT(C359:C361)&lt;&gt;COUNT(G359:G361)),"", ROUND(SUM(G359:G361),2))</f>
        <v/>
      </c>
      <c r="H362" s="16" t="str">
        <f>IF((COUNT(C359:C361)&lt;&gt;COUNT(G359:G361)),"Neužpildytos visų objektų kainos", "")</f>
        <v>Neužpildytos visų objektų kainos</v>
      </c>
    </row>
    <row r="363" spans="1:8" x14ac:dyDescent="0.25">
      <c r="D363" s="12" t="s">
        <v>46</v>
      </c>
      <c r="E363" s="43"/>
      <c r="F363" s="14" t="s">
        <v>47</v>
      </c>
      <c r="G363" s="14" t="str">
        <f>IF(OR(G362="",E363=""),"", ROUND(PRODUCT(E363,G362)/100,2))</f>
        <v/>
      </c>
      <c r="H363" s="16" t="str">
        <f>IF(E363="", "Nurodykite taikomą PVM dydį", "")</f>
        <v>Nurodykite taikomą PVM dydį</v>
      </c>
    </row>
    <row r="364" spans="1:8" x14ac:dyDescent="0.25">
      <c r="F364" s="14" t="s">
        <v>48</v>
      </c>
      <c r="G364" s="14">
        <f>IF(ISBLANK(G363), "", ROUND(SUM(G362:G363),2))</f>
        <v>0</v>
      </c>
    </row>
    <row r="368" spans="1:8" x14ac:dyDescent="0.25">
      <c r="A368" s="29" t="s">
        <v>269</v>
      </c>
      <c r="B368" s="33" t="s">
        <v>270</v>
      </c>
    </row>
    <row r="370" spans="1:8" x14ac:dyDescent="0.25">
      <c r="A370" s="29" t="s">
        <v>28</v>
      </c>
    </row>
    <row r="371" spans="1:8" ht="28.5" x14ac:dyDescent="0.25">
      <c r="A371" s="12" t="s">
        <v>29</v>
      </c>
      <c r="B371" s="13" t="s">
        <v>30</v>
      </c>
      <c r="C371" s="13" t="s">
        <v>357</v>
      </c>
      <c r="D371" s="13" t="s">
        <v>358</v>
      </c>
      <c r="E371" s="13" t="s">
        <v>31</v>
      </c>
      <c r="F371" s="14" t="s">
        <v>359</v>
      </c>
      <c r="G371" s="14" t="s">
        <v>32</v>
      </c>
      <c r="H371" s="13" t="s">
        <v>360</v>
      </c>
    </row>
    <row r="372" spans="1:8" x14ac:dyDescent="0.25">
      <c r="A372" s="37" t="s">
        <v>271</v>
      </c>
      <c r="B372" s="38" t="s">
        <v>272</v>
      </c>
      <c r="C372" s="20"/>
      <c r="D372" s="20"/>
      <c r="E372" s="42"/>
      <c r="F372" s="25"/>
      <c r="G372" s="25"/>
      <c r="H372" s="20"/>
    </row>
    <row r="373" spans="1:8" ht="54.75" customHeight="1" x14ac:dyDescent="0.25">
      <c r="A373" s="39" t="s">
        <v>273</v>
      </c>
      <c r="B373" s="40" t="s">
        <v>272</v>
      </c>
      <c r="C373" s="20">
        <v>5</v>
      </c>
      <c r="D373" s="20"/>
      <c r="E373" s="42" t="s">
        <v>36</v>
      </c>
      <c r="F373" s="26"/>
      <c r="G373" s="25" t="str">
        <f>IF(ISBLANK(F373),"", PRODUCT(C373,F373))</f>
        <v/>
      </c>
      <c r="H373" s="21"/>
    </row>
    <row r="374" spans="1:8" x14ac:dyDescent="0.25">
      <c r="A374" s="39" t="s">
        <v>274</v>
      </c>
      <c r="B374" s="40" t="s">
        <v>275</v>
      </c>
      <c r="C374" s="20"/>
      <c r="D374" s="44" t="s">
        <v>362</v>
      </c>
      <c r="E374" s="42"/>
      <c r="F374" s="25"/>
      <c r="G374" s="25"/>
      <c r="H374" s="20"/>
    </row>
    <row r="375" spans="1:8" x14ac:dyDescent="0.25">
      <c r="A375" s="39" t="s">
        <v>276</v>
      </c>
      <c r="B375" s="40" t="s">
        <v>277</v>
      </c>
      <c r="C375" s="20"/>
      <c r="D375" s="44" t="s">
        <v>362</v>
      </c>
      <c r="E375" s="42"/>
      <c r="F375" s="25"/>
      <c r="G375" s="25"/>
      <c r="H375" s="20"/>
    </row>
    <row r="376" spans="1:8" x14ac:dyDescent="0.25">
      <c r="F376" s="14" t="s">
        <v>45</v>
      </c>
      <c r="G376" s="14" t="str">
        <f>IF((COUNT(C373:C375)&lt;&gt;COUNT(G373:G375)),"", ROUND(SUM(G373:G375),2))</f>
        <v/>
      </c>
      <c r="H376" s="16" t="str">
        <f>IF((COUNT(C373:C375)&lt;&gt;COUNT(G373:G375)),"Neužpildytos visų objektų kainos", "")</f>
        <v>Neužpildytos visų objektų kainos</v>
      </c>
    </row>
    <row r="377" spans="1:8" x14ac:dyDescent="0.25">
      <c r="D377" s="12" t="s">
        <v>46</v>
      </c>
      <c r="E377" s="43"/>
      <c r="F377" s="14" t="s">
        <v>47</v>
      </c>
      <c r="G377" s="14" t="str">
        <f>IF(OR(G376="",E377=""),"", ROUND(PRODUCT(E377,G376)/100,2))</f>
        <v/>
      </c>
      <c r="H377" s="16" t="str">
        <f>IF(E377="", "Nurodykite taikomą PVM dydį", "")</f>
        <v>Nurodykite taikomą PVM dydį</v>
      </c>
    </row>
    <row r="378" spans="1:8" x14ac:dyDescent="0.25">
      <c r="F378" s="14" t="s">
        <v>48</v>
      </c>
      <c r="G378" s="14">
        <f>IF(ISBLANK(G377), "", ROUND(SUM(G376:G377),2))</f>
        <v>0</v>
      </c>
    </row>
    <row r="382" spans="1:8" ht="28.5" x14ac:dyDescent="0.25">
      <c r="A382" s="29" t="s">
        <v>278</v>
      </c>
      <c r="B382" s="33" t="s">
        <v>279</v>
      </c>
    </row>
    <row r="384" spans="1:8" x14ac:dyDescent="0.25">
      <c r="A384" s="29" t="s">
        <v>28</v>
      </c>
    </row>
    <row r="385" spans="1:8" ht="28.5" x14ac:dyDescent="0.25">
      <c r="A385" s="12" t="s">
        <v>29</v>
      </c>
      <c r="B385" s="13" t="s">
        <v>30</v>
      </c>
      <c r="C385" s="13" t="s">
        <v>357</v>
      </c>
      <c r="D385" s="13" t="s">
        <v>358</v>
      </c>
      <c r="E385" s="13" t="s">
        <v>31</v>
      </c>
      <c r="F385" s="14" t="s">
        <v>359</v>
      </c>
      <c r="G385" s="14" t="s">
        <v>32</v>
      </c>
      <c r="H385" s="13" t="s">
        <v>360</v>
      </c>
    </row>
    <row r="386" spans="1:8" x14ac:dyDescent="0.25">
      <c r="A386" s="37" t="s">
        <v>280</v>
      </c>
      <c r="B386" s="38" t="s">
        <v>281</v>
      </c>
      <c r="C386" s="20"/>
      <c r="D386" s="20"/>
      <c r="E386" s="42"/>
      <c r="F386" s="25"/>
      <c r="G386" s="25"/>
      <c r="H386" s="20"/>
    </row>
    <row r="387" spans="1:8" ht="41.25" customHeight="1" x14ac:dyDescent="0.25">
      <c r="A387" s="39" t="s">
        <v>282</v>
      </c>
      <c r="B387" s="40" t="s">
        <v>281</v>
      </c>
      <c r="C387" s="20">
        <v>5</v>
      </c>
      <c r="D387" s="20"/>
      <c r="E387" s="42" t="s">
        <v>36</v>
      </c>
      <c r="F387" s="26"/>
      <c r="G387" s="25" t="str">
        <f>IF(ISBLANK(F387),"", PRODUCT(C387,F387))</f>
        <v/>
      </c>
      <c r="H387" s="21"/>
    </row>
    <row r="388" spans="1:8" x14ac:dyDescent="0.25">
      <c r="A388" s="39" t="s">
        <v>283</v>
      </c>
      <c r="B388" s="40" t="s">
        <v>284</v>
      </c>
      <c r="C388" s="20"/>
      <c r="D388" s="44" t="s">
        <v>362</v>
      </c>
      <c r="E388" s="42"/>
      <c r="F388" s="25"/>
      <c r="G388" s="25"/>
      <c r="H388" s="20"/>
    </row>
    <row r="389" spans="1:8" x14ac:dyDescent="0.25">
      <c r="A389" s="39" t="s">
        <v>285</v>
      </c>
      <c r="B389" s="40" t="s">
        <v>207</v>
      </c>
      <c r="C389" s="20"/>
      <c r="D389" s="44" t="s">
        <v>362</v>
      </c>
      <c r="E389" s="42"/>
      <c r="F389" s="25"/>
      <c r="G389" s="25"/>
      <c r="H389" s="20"/>
    </row>
    <row r="390" spans="1:8" x14ac:dyDescent="0.25">
      <c r="F390" s="14" t="s">
        <v>45</v>
      </c>
      <c r="G390" s="14" t="str">
        <f>IF((COUNT(C387:C389)&lt;&gt;COUNT(G387:G389)),"", ROUND(SUM(G387:G389),2))</f>
        <v/>
      </c>
      <c r="H390" s="16" t="str">
        <f>IF((COUNT(C387:C389)&lt;&gt;COUNT(G387:G389)),"Neužpildytos visų objektų kainos", "")</f>
        <v>Neužpildytos visų objektų kainos</v>
      </c>
    </row>
    <row r="391" spans="1:8" x14ac:dyDescent="0.25">
      <c r="D391" s="12" t="s">
        <v>46</v>
      </c>
      <c r="E391" s="43"/>
      <c r="F391" s="14" t="s">
        <v>47</v>
      </c>
      <c r="G391" s="14" t="str">
        <f>IF(OR(G390="",E391=""),"", ROUND(PRODUCT(E391,G390)/100,2))</f>
        <v/>
      </c>
      <c r="H391" s="16" t="str">
        <f>IF(E391="", "Nurodykite taikomą PVM dydį", "")</f>
        <v>Nurodykite taikomą PVM dydį</v>
      </c>
    </row>
    <row r="392" spans="1:8" x14ac:dyDescent="0.25">
      <c r="F392" s="14" t="s">
        <v>48</v>
      </c>
      <c r="G392" s="14">
        <f>IF(ISBLANK(G391), "", ROUND(SUM(G390:G391),2))</f>
        <v>0</v>
      </c>
    </row>
    <row r="396" spans="1:8" x14ac:dyDescent="0.25">
      <c r="A396" s="29" t="s">
        <v>286</v>
      </c>
      <c r="B396" s="33" t="s">
        <v>287</v>
      </c>
    </row>
    <row r="398" spans="1:8" x14ac:dyDescent="0.25">
      <c r="A398" s="29" t="s">
        <v>28</v>
      </c>
    </row>
    <row r="399" spans="1:8" ht="28.5" x14ac:dyDescent="0.25">
      <c r="A399" s="12" t="s">
        <v>29</v>
      </c>
      <c r="B399" s="13" t="s">
        <v>30</v>
      </c>
      <c r="C399" s="13" t="s">
        <v>357</v>
      </c>
      <c r="D399" s="13" t="s">
        <v>358</v>
      </c>
      <c r="E399" s="13" t="s">
        <v>31</v>
      </c>
      <c r="F399" s="14" t="s">
        <v>359</v>
      </c>
      <c r="G399" s="14" t="s">
        <v>32</v>
      </c>
      <c r="H399" s="13" t="s">
        <v>360</v>
      </c>
    </row>
    <row r="400" spans="1:8" x14ac:dyDescent="0.25">
      <c r="A400" s="37" t="s">
        <v>288</v>
      </c>
      <c r="B400" s="38" t="s">
        <v>289</v>
      </c>
      <c r="C400" s="20"/>
      <c r="D400" s="20"/>
      <c r="E400" s="42"/>
      <c r="F400" s="25"/>
      <c r="G400" s="25"/>
      <c r="H400" s="20"/>
    </row>
    <row r="401" spans="1:8" ht="34.5" customHeight="1" x14ac:dyDescent="0.25">
      <c r="A401" s="39" t="s">
        <v>290</v>
      </c>
      <c r="B401" s="40" t="s">
        <v>289</v>
      </c>
      <c r="C401" s="20">
        <v>3</v>
      </c>
      <c r="D401" s="20"/>
      <c r="E401" s="42" t="s">
        <v>36</v>
      </c>
      <c r="F401" s="26"/>
      <c r="G401" s="25" t="str">
        <f>IF(ISBLANK(F401),"", PRODUCT(C401,F401))</f>
        <v/>
      </c>
      <c r="H401" s="21"/>
    </row>
    <row r="402" spans="1:8" x14ac:dyDescent="0.25">
      <c r="A402" s="39" t="s">
        <v>291</v>
      </c>
      <c r="B402" s="40" t="s">
        <v>292</v>
      </c>
      <c r="C402" s="20"/>
      <c r="D402" s="44" t="s">
        <v>362</v>
      </c>
      <c r="E402" s="42"/>
      <c r="F402" s="25"/>
      <c r="G402" s="25"/>
      <c r="H402" s="20"/>
    </row>
    <row r="403" spans="1:8" x14ac:dyDescent="0.25">
      <c r="F403" s="14" t="s">
        <v>45</v>
      </c>
      <c r="G403" s="14" t="str">
        <f>IF((COUNT(C401:C402)&lt;&gt;COUNT(G401:G402)),"", ROUND(SUM(G401:G402),2))</f>
        <v/>
      </c>
      <c r="H403" s="16" t="str">
        <f>IF((COUNT(C401:C402)&lt;&gt;COUNT(G401:G402)),"Neužpildytos visų objektų kainos", "")</f>
        <v>Neužpildytos visų objektų kainos</v>
      </c>
    </row>
    <row r="404" spans="1:8" x14ac:dyDescent="0.25">
      <c r="D404" s="12" t="s">
        <v>46</v>
      </c>
      <c r="E404" s="43"/>
      <c r="F404" s="14" t="s">
        <v>47</v>
      </c>
      <c r="G404" s="14" t="str">
        <f>IF(OR(G403="",E404=""),"", ROUND(PRODUCT(E404,G403)/100,2))</f>
        <v/>
      </c>
      <c r="H404" s="16" t="str">
        <f>IF(E404="", "Nurodykite taikomą PVM dydį", "")</f>
        <v>Nurodykite taikomą PVM dydį</v>
      </c>
    </row>
    <row r="405" spans="1:8" x14ac:dyDescent="0.25">
      <c r="F405" s="14" t="s">
        <v>48</v>
      </c>
      <c r="G405" s="14">
        <f>IF(ISBLANK(G404), "", ROUND(SUM(G403:G404),2))</f>
        <v>0</v>
      </c>
    </row>
    <row r="409" spans="1:8" x14ac:dyDescent="0.25">
      <c r="A409" s="29" t="s">
        <v>293</v>
      </c>
      <c r="B409" s="33" t="s">
        <v>294</v>
      </c>
    </row>
    <row r="411" spans="1:8" x14ac:dyDescent="0.25">
      <c r="A411" s="29" t="s">
        <v>28</v>
      </c>
    </row>
    <row r="412" spans="1:8" ht="28.5" x14ac:dyDescent="0.25">
      <c r="A412" s="12" t="s">
        <v>29</v>
      </c>
      <c r="B412" s="13" t="s">
        <v>30</v>
      </c>
      <c r="C412" s="13" t="s">
        <v>357</v>
      </c>
      <c r="D412" s="13" t="s">
        <v>358</v>
      </c>
      <c r="E412" s="13" t="s">
        <v>31</v>
      </c>
      <c r="F412" s="14" t="s">
        <v>359</v>
      </c>
      <c r="G412" s="14" t="s">
        <v>32</v>
      </c>
      <c r="H412" s="13" t="s">
        <v>360</v>
      </c>
    </row>
    <row r="413" spans="1:8" x14ac:dyDescent="0.25">
      <c r="A413" s="37" t="s">
        <v>295</v>
      </c>
      <c r="B413" s="38" t="s">
        <v>296</v>
      </c>
      <c r="C413" s="20"/>
      <c r="D413" s="20"/>
      <c r="E413" s="42"/>
      <c r="F413" s="25"/>
      <c r="G413" s="25"/>
      <c r="H413" s="20"/>
    </row>
    <row r="414" spans="1:8" ht="41.25" customHeight="1" x14ac:dyDescent="0.25">
      <c r="A414" s="39" t="s">
        <v>297</v>
      </c>
      <c r="B414" s="40" t="s">
        <v>296</v>
      </c>
      <c r="C414" s="20">
        <v>5</v>
      </c>
      <c r="D414" s="20"/>
      <c r="E414" s="42" t="s">
        <v>36</v>
      </c>
      <c r="F414" s="26"/>
      <c r="G414" s="25" t="str">
        <f>IF(ISBLANK(F414),"", PRODUCT(C414,F414))</f>
        <v/>
      </c>
      <c r="H414" s="21"/>
    </row>
    <row r="415" spans="1:8" ht="30" x14ac:dyDescent="0.25">
      <c r="A415" s="39" t="s">
        <v>298</v>
      </c>
      <c r="B415" s="40" t="s">
        <v>299</v>
      </c>
      <c r="C415" s="20"/>
      <c r="D415" s="44" t="s">
        <v>362</v>
      </c>
      <c r="E415" s="42"/>
      <c r="F415" s="25"/>
      <c r="G415" s="25"/>
      <c r="H415" s="20"/>
    </row>
    <row r="416" spans="1:8" x14ac:dyDescent="0.25">
      <c r="A416" s="39" t="s">
        <v>300</v>
      </c>
      <c r="B416" s="40" t="s">
        <v>301</v>
      </c>
      <c r="C416" s="20"/>
      <c r="D416" s="44" t="s">
        <v>362</v>
      </c>
      <c r="E416" s="42"/>
      <c r="F416" s="25"/>
      <c r="G416" s="25"/>
      <c r="H416" s="20"/>
    </row>
    <row r="417" spans="1:8" x14ac:dyDescent="0.25">
      <c r="A417" s="39" t="s">
        <v>302</v>
      </c>
      <c r="B417" s="40" t="s">
        <v>303</v>
      </c>
      <c r="C417" s="20"/>
      <c r="D417" s="44" t="s">
        <v>362</v>
      </c>
      <c r="E417" s="42"/>
      <c r="F417" s="25"/>
      <c r="G417" s="25"/>
      <c r="H417" s="20"/>
    </row>
    <row r="418" spans="1:8" x14ac:dyDescent="0.25">
      <c r="F418" s="14" t="s">
        <v>45</v>
      </c>
      <c r="G418" s="14" t="str">
        <f>IF((COUNT(C414:C417)&lt;&gt;COUNT(G414:G417)),"", ROUND(SUM(G414:G417),2))</f>
        <v/>
      </c>
      <c r="H418" s="16" t="str">
        <f>IF((COUNT(C414:C417)&lt;&gt;COUNT(G414:G417)),"Neužpildytos visų objektų kainos", "")</f>
        <v>Neužpildytos visų objektų kainos</v>
      </c>
    </row>
    <row r="419" spans="1:8" x14ac:dyDescent="0.25">
      <c r="D419" s="12" t="s">
        <v>46</v>
      </c>
      <c r="E419" s="43"/>
      <c r="F419" s="14" t="s">
        <v>47</v>
      </c>
      <c r="G419" s="14" t="str">
        <f>IF(OR(G418="",E419=""),"", ROUND(PRODUCT(E419,G418)/100,2))</f>
        <v/>
      </c>
      <c r="H419" s="16" t="str">
        <f>IF(E419="", "Nurodykite taikomą PVM dydį", "")</f>
        <v>Nurodykite taikomą PVM dydį</v>
      </c>
    </row>
    <row r="420" spans="1:8" x14ac:dyDescent="0.25">
      <c r="F420" s="14" t="s">
        <v>48</v>
      </c>
      <c r="G420" s="14">
        <f>IF(ISBLANK(G419), "", ROUND(SUM(G418:G419),2))</f>
        <v>0</v>
      </c>
    </row>
    <row r="424" spans="1:8" x14ac:dyDescent="0.25">
      <c r="A424" s="29" t="s">
        <v>304</v>
      </c>
      <c r="B424" s="33" t="s">
        <v>305</v>
      </c>
    </row>
    <row r="426" spans="1:8" x14ac:dyDescent="0.25">
      <c r="A426" s="29" t="s">
        <v>28</v>
      </c>
    </row>
    <row r="427" spans="1:8" ht="28.5" x14ac:dyDescent="0.25">
      <c r="A427" s="12" t="s">
        <v>29</v>
      </c>
      <c r="B427" s="13" t="s">
        <v>30</v>
      </c>
      <c r="C427" s="13" t="s">
        <v>357</v>
      </c>
      <c r="D427" s="13" t="s">
        <v>358</v>
      </c>
      <c r="E427" s="13" t="s">
        <v>31</v>
      </c>
      <c r="F427" s="14" t="s">
        <v>359</v>
      </c>
      <c r="G427" s="14" t="s">
        <v>32</v>
      </c>
      <c r="H427" s="13" t="s">
        <v>360</v>
      </c>
    </row>
    <row r="428" spans="1:8" x14ac:dyDescent="0.25">
      <c r="A428" s="37" t="s">
        <v>306</v>
      </c>
      <c r="B428" s="38" t="s">
        <v>307</v>
      </c>
      <c r="C428" s="20"/>
      <c r="D428" s="20"/>
      <c r="E428" s="42"/>
      <c r="F428" s="25"/>
      <c r="G428" s="25"/>
      <c r="H428" s="20"/>
    </row>
    <row r="429" spans="1:8" ht="46.5" customHeight="1" x14ac:dyDescent="0.25">
      <c r="A429" s="39" t="s">
        <v>308</v>
      </c>
      <c r="B429" s="40" t="s">
        <v>307</v>
      </c>
      <c r="C429" s="20">
        <v>3</v>
      </c>
      <c r="D429" s="20"/>
      <c r="E429" s="42" t="s">
        <v>36</v>
      </c>
      <c r="F429" s="26"/>
      <c r="G429" s="25" t="str">
        <f>IF(ISBLANK(F429),"", PRODUCT(C429,F429))</f>
        <v/>
      </c>
      <c r="H429" s="21"/>
    </row>
    <row r="430" spans="1:8" x14ac:dyDescent="0.25">
      <c r="A430" s="39" t="s">
        <v>309</v>
      </c>
      <c r="B430" s="40" t="s">
        <v>310</v>
      </c>
      <c r="C430" s="20"/>
      <c r="D430" s="44" t="s">
        <v>362</v>
      </c>
      <c r="E430" s="42"/>
      <c r="F430" s="25"/>
      <c r="G430" s="25"/>
      <c r="H430" s="20"/>
    </row>
    <row r="431" spans="1:8" x14ac:dyDescent="0.25">
      <c r="A431" s="39" t="s">
        <v>311</v>
      </c>
      <c r="B431" s="40" t="s">
        <v>312</v>
      </c>
      <c r="C431" s="20"/>
      <c r="D431" s="44" t="s">
        <v>362</v>
      </c>
      <c r="E431" s="42"/>
      <c r="F431" s="25"/>
      <c r="G431" s="25"/>
      <c r="H431" s="20"/>
    </row>
    <row r="432" spans="1:8" x14ac:dyDescent="0.25">
      <c r="F432" s="14" t="s">
        <v>45</v>
      </c>
      <c r="G432" s="14" t="str">
        <f>IF((COUNT(C429:C431)&lt;&gt;COUNT(G429:G431)),"", ROUND(SUM(G429:G431),2))</f>
        <v/>
      </c>
      <c r="H432" s="16" t="str">
        <f>IF((COUNT(C429:C431)&lt;&gt;COUNT(G429:G431)),"Neužpildytos visų objektų kainos", "")</f>
        <v>Neužpildytos visų objektų kainos</v>
      </c>
    </row>
    <row r="433" spans="1:8" x14ac:dyDescent="0.25">
      <c r="D433" s="12" t="s">
        <v>46</v>
      </c>
      <c r="E433" s="43"/>
      <c r="F433" s="14" t="s">
        <v>47</v>
      </c>
      <c r="G433" s="14" t="str">
        <f>IF(OR(G432="",E433=""),"", ROUND(PRODUCT(E433,G432)/100,2))</f>
        <v/>
      </c>
      <c r="H433" s="16" t="str">
        <f>IF(E433="", "Nurodykite taikomą PVM dydį", "")</f>
        <v>Nurodykite taikomą PVM dydį</v>
      </c>
    </row>
    <row r="434" spans="1:8" x14ac:dyDescent="0.25">
      <c r="F434" s="14" t="s">
        <v>48</v>
      </c>
      <c r="G434" s="14">
        <f>IF(ISBLANK(G433), "", ROUND(SUM(G432:G433),2))</f>
        <v>0</v>
      </c>
    </row>
    <row r="438" spans="1:8" x14ac:dyDescent="0.25">
      <c r="A438" s="29" t="s">
        <v>313</v>
      </c>
      <c r="B438" s="33" t="s">
        <v>314</v>
      </c>
    </row>
    <row r="440" spans="1:8" x14ac:dyDescent="0.25">
      <c r="A440" s="29" t="s">
        <v>28</v>
      </c>
    </row>
    <row r="441" spans="1:8" ht="28.5" x14ac:dyDescent="0.25">
      <c r="A441" s="12" t="s">
        <v>29</v>
      </c>
      <c r="B441" s="13" t="s">
        <v>30</v>
      </c>
      <c r="C441" s="13" t="s">
        <v>357</v>
      </c>
      <c r="D441" s="13" t="s">
        <v>358</v>
      </c>
      <c r="E441" s="13" t="s">
        <v>31</v>
      </c>
      <c r="F441" s="14" t="s">
        <v>359</v>
      </c>
      <c r="G441" s="14" t="s">
        <v>32</v>
      </c>
      <c r="H441" s="13" t="s">
        <v>360</v>
      </c>
    </row>
    <row r="442" spans="1:8" x14ac:dyDescent="0.25">
      <c r="A442" s="37" t="s">
        <v>315</v>
      </c>
      <c r="B442" s="38" t="s">
        <v>316</v>
      </c>
      <c r="C442" s="20"/>
      <c r="D442" s="20"/>
      <c r="E442" s="42"/>
      <c r="F442" s="25"/>
      <c r="G442" s="25"/>
      <c r="H442" s="20"/>
    </row>
    <row r="443" spans="1:8" ht="41.25" customHeight="1" x14ac:dyDescent="0.25">
      <c r="A443" s="39" t="s">
        <v>317</v>
      </c>
      <c r="B443" s="40" t="s">
        <v>316</v>
      </c>
      <c r="C443" s="20">
        <v>5</v>
      </c>
      <c r="D443" s="20"/>
      <c r="E443" s="42" t="s">
        <v>36</v>
      </c>
      <c r="F443" s="26"/>
      <c r="G443" s="25" t="str">
        <f>IF(ISBLANK(F443),"", PRODUCT(C443,F443))</f>
        <v/>
      </c>
      <c r="H443" s="21"/>
    </row>
    <row r="444" spans="1:8" x14ac:dyDescent="0.25">
      <c r="A444" s="39" t="s">
        <v>318</v>
      </c>
      <c r="B444" s="40" t="s">
        <v>319</v>
      </c>
      <c r="C444" s="20"/>
      <c r="D444" s="44" t="s">
        <v>362</v>
      </c>
      <c r="E444" s="42"/>
      <c r="F444" s="25"/>
      <c r="G444" s="25"/>
      <c r="H444" s="20"/>
    </row>
    <row r="445" spans="1:8" x14ac:dyDescent="0.25">
      <c r="A445" s="39" t="s">
        <v>320</v>
      </c>
      <c r="B445" s="40" t="s">
        <v>207</v>
      </c>
      <c r="C445" s="20"/>
      <c r="D445" s="44" t="s">
        <v>362</v>
      </c>
      <c r="E445" s="42"/>
      <c r="F445" s="25"/>
      <c r="G445" s="25"/>
      <c r="H445" s="20"/>
    </row>
    <row r="446" spans="1:8" x14ac:dyDescent="0.25">
      <c r="F446" s="14" t="s">
        <v>45</v>
      </c>
      <c r="G446" s="14" t="str">
        <f>IF((COUNT(C443:C445)&lt;&gt;COUNT(G443:G445)),"", ROUND(SUM(G443:G445),2))</f>
        <v/>
      </c>
      <c r="H446" s="16" t="str">
        <f>IF((COUNT(C443:C445)&lt;&gt;COUNT(G443:G445)),"Neužpildytos visų objektų kainos", "")</f>
        <v>Neužpildytos visų objektų kainos</v>
      </c>
    </row>
    <row r="447" spans="1:8" x14ac:dyDescent="0.25">
      <c r="D447" s="12" t="s">
        <v>46</v>
      </c>
      <c r="E447" s="43"/>
      <c r="F447" s="14" t="s">
        <v>47</v>
      </c>
      <c r="G447" s="14" t="str">
        <f>IF(OR(G446="",E447=""),"", ROUND(PRODUCT(E447,G446)/100,2))</f>
        <v/>
      </c>
      <c r="H447" s="16" t="str">
        <f>IF(E447="", "Nurodykite taikomą PVM dydį", "")</f>
        <v>Nurodykite taikomą PVM dydį</v>
      </c>
    </row>
    <row r="448" spans="1:8" x14ac:dyDescent="0.25">
      <c r="F448" s="14" t="s">
        <v>48</v>
      </c>
      <c r="G448" s="14">
        <f>IF(ISBLANK(G447), "", ROUND(SUM(G446:G447),2))</f>
        <v>0</v>
      </c>
    </row>
    <row r="452" spans="1:8" x14ac:dyDescent="0.25">
      <c r="A452" s="29" t="s">
        <v>321</v>
      </c>
      <c r="B452" s="33" t="s">
        <v>322</v>
      </c>
    </row>
    <row r="454" spans="1:8" x14ac:dyDescent="0.25">
      <c r="A454" s="29" t="s">
        <v>28</v>
      </c>
    </row>
    <row r="455" spans="1:8" ht="37.5" customHeight="1" x14ac:dyDescent="0.25">
      <c r="A455" s="12" t="s">
        <v>29</v>
      </c>
      <c r="B455" s="13" t="s">
        <v>30</v>
      </c>
      <c r="C455" s="13" t="s">
        <v>357</v>
      </c>
      <c r="D455" s="13" t="s">
        <v>358</v>
      </c>
      <c r="E455" s="13" t="s">
        <v>31</v>
      </c>
      <c r="F455" s="14" t="s">
        <v>359</v>
      </c>
      <c r="G455" s="14" t="s">
        <v>32</v>
      </c>
      <c r="H455" s="13" t="s">
        <v>360</v>
      </c>
    </row>
    <row r="456" spans="1:8" x14ac:dyDescent="0.25">
      <c r="A456" s="37" t="s">
        <v>323</v>
      </c>
      <c r="B456" s="38" t="s">
        <v>324</v>
      </c>
      <c r="C456" s="20"/>
      <c r="D456" s="20"/>
      <c r="E456" s="42"/>
      <c r="F456" s="25"/>
      <c r="G456" s="25"/>
      <c r="H456" s="20"/>
    </row>
    <row r="457" spans="1:8" ht="41.25" customHeight="1" x14ac:dyDescent="0.25">
      <c r="A457" s="39" t="s">
        <v>325</v>
      </c>
      <c r="B457" s="40" t="s">
        <v>324</v>
      </c>
      <c r="C457" s="20">
        <v>4</v>
      </c>
      <c r="D457" s="20"/>
      <c r="E457" s="42" t="s">
        <v>36</v>
      </c>
      <c r="F457" s="26"/>
      <c r="G457" s="25" t="str">
        <f>IF(ISBLANK(F457),"", PRODUCT(C457,F457))</f>
        <v/>
      </c>
      <c r="H457" s="21"/>
    </row>
    <row r="458" spans="1:8" ht="30" x14ac:dyDescent="0.25">
      <c r="A458" s="39" t="s">
        <v>326</v>
      </c>
      <c r="B458" s="40" t="s">
        <v>327</v>
      </c>
      <c r="C458" s="20"/>
      <c r="D458" s="44" t="s">
        <v>362</v>
      </c>
      <c r="E458" s="42"/>
      <c r="F458" s="25"/>
      <c r="G458" s="25"/>
      <c r="H458" s="20"/>
    </row>
    <row r="459" spans="1:8" x14ac:dyDescent="0.25">
      <c r="A459" s="39" t="s">
        <v>328</v>
      </c>
      <c r="B459" s="40" t="s">
        <v>329</v>
      </c>
      <c r="C459" s="20"/>
      <c r="D459" s="44" t="s">
        <v>362</v>
      </c>
      <c r="E459" s="42"/>
      <c r="F459" s="25"/>
      <c r="G459" s="25"/>
      <c r="H459" s="20"/>
    </row>
    <row r="460" spans="1:8" x14ac:dyDescent="0.25">
      <c r="F460" s="14" t="s">
        <v>45</v>
      </c>
      <c r="G460" s="14" t="str">
        <f>IF((COUNT(C457:C459)&lt;&gt;COUNT(G457:G459)),"", ROUND(SUM(G457:G459),2))</f>
        <v/>
      </c>
      <c r="H460" s="16" t="str">
        <f>IF((COUNT(C457:C459)&lt;&gt;COUNT(G457:G459)),"Neužpildytos visų objektų kainos", "")</f>
        <v>Neužpildytos visų objektų kainos</v>
      </c>
    </row>
    <row r="461" spans="1:8" x14ac:dyDescent="0.25">
      <c r="D461" s="12" t="s">
        <v>46</v>
      </c>
      <c r="E461" s="43"/>
      <c r="F461" s="14" t="s">
        <v>47</v>
      </c>
      <c r="G461" s="14" t="str">
        <f>IF(OR(G460="",E461=""),"", ROUND(PRODUCT(E461,G460)/100,2))</f>
        <v/>
      </c>
      <c r="H461" s="16" t="str">
        <f>IF(E461="", "Nurodykite taikomą PVM dydį", "")</f>
        <v>Nurodykite taikomą PVM dydį</v>
      </c>
    </row>
    <row r="462" spans="1:8" x14ac:dyDescent="0.25">
      <c r="F462" s="14" t="s">
        <v>48</v>
      </c>
      <c r="G462" s="14">
        <f>IF(ISBLANK(G461), "", ROUND(SUM(G460:G461),2))</f>
        <v>0</v>
      </c>
    </row>
    <row r="465" spans="1:8" ht="51.75" customHeight="1" x14ac:dyDescent="0.25">
      <c r="A465" s="57" t="s">
        <v>364</v>
      </c>
      <c r="B465" s="57"/>
      <c r="C465" s="57"/>
      <c r="D465" s="57"/>
      <c r="E465" s="57"/>
      <c r="F465" s="57"/>
      <c r="G465" s="57"/>
      <c r="H465" s="57"/>
    </row>
    <row r="466" spans="1:8" ht="23.25" customHeight="1" x14ac:dyDescent="0.25">
      <c r="A466" s="28" t="s">
        <v>365</v>
      </c>
      <c r="B466" s="28"/>
      <c r="C466" s="28"/>
      <c r="D466" s="28"/>
      <c r="E466" s="28"/>
      <c r="F466" s="45"/>
      <c r="G466" s="45"/>
      <c r="H466" s="28"/>
    </row>
  </sheetData>
  <mergeCells count="29">
    <mergeCell ref="A30:C30"/>
    <mergeCell ref="A465:H46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27:F27"/>
    <mergeCell ref="A26:F26"/>
    <mergeCell ref="C19:F19"/>
    <mergeCell ref="A13:B13"/>
    <mergeCell ref="A25:F25"/>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94" t="s">
        <v>330</v>
      </c>
      <c r="B2" s="77"/>
      <c r="C2" s="77"/>
      <c r="D2" s="77"/>
      <c r="E2" s="77"/>
      <c r="F2" s="77"/>
      <c r="G2" s="77"/>
      <c r="H2" s="77"/>
      <c r="I2" s="77"/>
      <c r="J2" s="77"/>
      <c r="K2" s="77"/>
    </row>
    <row r="3" spans="1:11" x14ac:dyDescent="0.25">
      <c r="A3" s="77"/>
      <c r="B3" s="77"/>
      <c r="C3" s="77"/>
      <c r="D3" s="77"/>
      <c r="E3" s="77"/>
      <c r="F3" s="77"/>
      <c r="G3" s="77"/>
      <c r="H3" s="77"/>
      <c r="I3" s="77"/>
      <c r="J3" s="77"/>
      <c r="K3" s="77"/>
    </row>
    <row r="4" spans="1:11" ht="15.95" customHeight="1" thickBot="1" x14ac:dyDescent="0.3">
      <c r="A4" s="1"/>
      <c r="B4" s="1"/>
      <c r="C4" s="1"/>
      <c r="D4" s="1"/>
      <c r="E4" s="1"/>
      <c r="F4" s="1"/>
      <c r="G4" s="1"/>
      <c r="H4" s="1"/>
      <c r="I4" s="1"/>
      <c r="J4" s="1"/>
    </row>
    <row r="5" spans="1:11" ht="48" customHeight="1" x14ac:dyDescent="0.25">
      <c r="A5" s="75" t="s">
        <v>331</v>
      </c>
      <c r="B5" s="65"/>
      <c r="C5" s="63" t="s">
        <v>332</v>
      </c>
      <c r="D5" s="64"/>
      <c r="E5" s="65"/>
      <c r="F5" s="63" t="s">
        <v>333</v>
      </c>
      <c r="G5" s="64"/>
      <c r="H5" s="65"/>
      <c r="I5" s="63" t="s">
        <v>334</v>
      </c>
      <c r="J5" s="65"/>
      <c r="K5" s="2" t="s">
        <v>335</v>
      </c>
    </row>
    <row r="6" spans="1:11" ht="48.95" customHeight="1" x14ac:dyDescent="0.25">
      <c r="A6" s="71"/>
      <c r="B6" s="68"/>
      <c r="C6" s="66"/>
      <c r="D6" s="67"/>
      <c r="E6" s="68"/>
      <c r="F6" s="66"/>
      <c r="G6" s="67"/>
      <c r="H6" s="68"/>
      <c r="I6" s="66"/>
      <c r="J6" s="68"/>
      <c r="K6" s="7"/>
    </row>
    <row r="7" spans="1:11" ht="48.95" customHeight="1" x14ac:dyDescent="0.25">
      <c r="A7" s="71"/>
      <c r="B7" s="68"/>
      <c r="C7" s="66"/>
      <c r="D7" s="67"/>
      <c r="E7" s="68"/>
      <c r="F7" s="66"/>
      <c r="G7" s="67"/>
      <c r="H7" s="68"/>
      <c r="I7" s="66"/>
      <c r="J7" s="68"/>
      <c r="K7" s="7"/>
    </row>
    <row r="8" spans="1:11" ht="48.95" customHeight="1" x14ac:dyDescent="0.25">
      <c r="A8" s="71"/>
      <c r="B8" s="68"/>
      <c r="C8" s="66"/>
      <c r="D8" s="67"/>
      <c r="E8" s="68"/>
      <c r="F8" s="66"/>
      <c r="G8" s="67"/>
      <c r="H8" s="68"/>
      <c r="I8" s="66"/>
      <c r="J8" s="68"/>
      <c r="K8" s="7"/>
    </row>
    <row r="9" spans="1:11" ht="48.95" customHeight="1" x14ac:dyDescent="0.25">
      <c r="A9" s="71"/>
      <c r="B9" s="68"/>
      <c r="C9" s="66"/>
      <c r="D9" s="67"/>
      <c r="E9" s="68"/>
      <c r="F9" s="66"/>
      <c r="G9" s="67"/>
      <c r="H9" s="68"/>
      <c r="I9" s="66"/>
      <c r="J9" s="68"/>
      <c r="K9" s="7"/>
    </row>
    <row r="10" spans="1:11" ht="48.95" customHeight="1" x14ac:dyDescent="0.25">
      <c r="A10" s="71"/>
      <c r="B10" s="68"/>
      <c r="C10" s="66"/>
      <c r="D10" s="67"/>
      <c r="E10" s="68"/>
      <c r="F10" s="66"/>
      <c r="G10" s="67"/>
      <c r="H10" s="68"/>
      <c r="I10" s="66"/>
      <c r="J10" s="68"/>
      <c r="K10" s="7"/>
    </row>
    <row r="11" spans="1:11" ht="48.95" customHeight="1" x14ac:dyDescent="0.25">
      <c r="A11" s="71"/>
      <c r="B11" s="68"/>
      <c r="C11" s="66"/>
      <c r="D11" s="67"/>
      <c r="E11" s="68"/>
      <c r="F11" s="66"/>
      <c r="G11" s="67"/>
      <c r="H11" s="68"/>
      <c r="I11" s="66"/>
      <c r="J11" s="68"/>
      <c r="K11" s="7"/>
    </row>
    <row r="12" spans="1:11" ht="48.95" customHeight="1" x14ac:dyDescent="0.25">
      <c r="A12" s="71"/>
      <c r="B12" s="68"/>
      <c r="C12" s="66"/>
      <c r="D12" s="67"/>
      <c r="E12" s="68"/>
      <c r="F12" s="66"/>
      <c r="G12" s="67"/>
      <c r="H12" s="68"/>
      <c r="I12" s="66"/>
      <c r="J12" s="68"/>
      <c r="K12" s="7"/>
    </row>
    <row r="13" spans="1:11" ht="48.95" customHeight="1" x14ac:dyDescent="0.25">
      <c r="A13" s="71"/>
      <c r="B13" s="68"/>
      <c r="C13" s="66"/>
      <c r="D13" s="67"/>
      <c r="E13" s="68"/>
      <c r="F13" s="66"/>
      <c r="G13" s="67"/>
      <c r="H13" s="68"/>
      <c r="I13" s="66"/>
      <c r="J13" s="68"/>
      <c r="K13" s="7"/>
    </row>
    <row r="14" spans="1:11" ht="48.95" customHeight="1" x14ac:dyDescent="0.25">
      <c r="A14" s="71"/>
      <c r="B14" s="68"/>
      <c r="C14" s="66"/>
      <c r="D14" s="67"/>
      <c r="E14" s="68"/>
      <c r="F14" s="66"/>
      <c r="G14" s="67"/>
      <c r="H14" s="68"/>
      <c r="I14" s="66"/>
      <c r="J14" s="68"/>
      <c r="K14" s="7"/>
    </row>
    <row r="15" spans="1:11" ht="48" customHeight="1" thickBot="1" x14ac:dyDescent="0.3">
      <c r="A15" s="81"/>
      <c r="B15" s="74"/>
      <c r="C15" s="72"/>
      <c r="D15" s="73"/>
      <c r="E15" s="74"/>
      <c r="F15" s="72"/>
      <c r="G15" s="73"/>
      <c r="H15" s="74"/>
      <c r="I15" s="72"/>
      <c r="J15" s="74"/>
      <c r="K15" s="8"/>
    </row>
    <row r="16" spans="1:11" ht="18.95" customHeight="1" x14ac:dyDescent="0.25">
      <c r="A16" s="3"/>
      <c r="B16" s="3"/>
      <c r="C16" s="3"/>
      <c r="D16" s="3"/>
      <c r="E16" s="3"/>
      <c r="F16" s="3"/>
      <c r="G16" s="3"/>
      <c r="H16" s="3"/>
      <c r="I16" s="3"/>
      <c r="J16" s="3"/>
      <c r="K16" s="4"/>
    </row>
    <row r="17" spans="1:11" ht="48.95" customHeight="1" x14ac:dyDescent="0.25">
      <c r="A17" s="85" t="s">
        <v>336</v>
      </c>
      <c r="B17" s="77"/>
      <c r="C17" s="77"/>
      <c r="D17" s="77"/>
      <c r="E17" s="77"/>
      <c r="F17" s="77"/>
      <c r="G17" s="77"/>
      <c r="H17" s="77"/>
      <c r="I17" s="77"/>
      <c r="J17" s="77"/>
      <c r="K17" s="77"/>
    </row>
    <row r="18" spans="1:11" ht="15.95" customHeight="1" thickBot="1" x14ac:dyDescent="0.3">
      <c r="A18" s="3"/>
      <c r="B18" s="3"/>
      <c r="C18" s="3"/>
      <c r="D18" s="3"/>
      <c r="E18" s="3"/>
      <c r="F18" s="3"/>
      <c r="G18" s="3"/>
      <c r="H18" s="3"/>
      <c r="I18" s="3"/>
      <c r="J18" s="3"/>
      <c r="K18" s="4"/>
    </row>
    <row r="19" spans="1:11" ht="48.95" customHeight="1" x14ac:dyDescent="0.25">
      <c r="A19" s="75" t="s">
        <v>30</v>
      </c>
      <c r="B19" s="65"/>
      <c r="C19" s="63" t="s">
        <v>332</v>
      </c>
      <c r="D19" s="64"/>
      <c r="E19" s="65"/>
      <c r="F19" s="63" t="s">
        <v>337</v>
      </c>
      <c r="G19" s="64"/>
      <c r="H19" s="65"/>
      <c r="I19" s="79" t="s">
        <v>334</v>
      </c>
      <c r="J19" s="80"/>
      <c r="K19" s="4"/>
    </row>
    <row r="20" spans="1:11" ht="48.95" customHeight="1" x14ac:dyDescent="0.25">
      <c r="A20" s="71"/>
      <c r="B20" s="68"/>
      <c r="C20" s="66"/>
      <c r="D20" s="67"/>
      <c r="E20" s="68"/>
      <c r="F20" s="66"/>
      <c r="G20" s="67"/>
      <c r="H20" s="68"/>
      <c r="I20" s="69"/>
      <c r="J20" s="70"/>
      <c r="K20" s="4"/>
    </row>
    <row r="21" spans="1:11" ht="48.95" customHeight="1" x14ac:dyDescent="0.25">
      <c r="A21" s="71"/>
      <c r="B21" s="68"/>
      <c r="C21" s="66"/>
      <c r="D21" s="67"/>
      <c r="E21" s="68"/>
      <c r="F21" s="66"/>
      <c r="G21" s="67"/>
      <c r="H21" s="68"/>
      <c r="I21" s="69"/>
      <c r="J21" s="70"/>
      <c r="K21" s="4"/>
    </row>
    <row r="22" spans="1:11" ht="48.95" customHeight="1" x14ac:dyDescent="0.25">
      <c r="A22" s="71"/>
      <c r="B22" s="68"/>
      <c r="C22" s="66"/>
      <c r="D22" s="67"/>
      <c r="E22" s="68"/>
      <c r="F22" s="66"/>
      <c r="G22" s="67"/>
      <c r="H22" s="68"/>
      <c r="I22" s="69"/>
      <c r="J22" s="70"/>
      <c r="K22" s="4"/>
    </row>
    <row r="23" spans="1:11" ht="48.95" customHeight="1" x14ac:dyDescent="0.25">
      <c r="A23" s="71"/>
      <c r="B23" s="68"/>
      <c r="C23" s="66"/>
      <c r="D23" s="67"/>
      <c r="E23" s="68"/>
      <c r="F23" s="66"/>
      <c r="G23" s="67"/>
      <c r="H23" s="68"/>
      <c r="I23" s="69"/>
      <c r="J23" s="70"/>
      <c r="K23" s="4"/>
    </row>
    <row r="24" spans="1:11" ht="48.95" customHeight="1" x14ac:dyDescent="0.25">
      <c r="A24" s="71"/>
      <c r="B24" s="68"/>
      <c r="C24" s="66"/>
      <c r="D24" s="67"/>
      <c r="E24" s="68"/>
      <c r="F24" s="66"/>
      <c r="G24" s="67"/>
      <c r="H24" s="68"/>
      <c r="I24" s="69"/>
      <c r="J24" s="70"/>
      <c r="K24" s="4"/>
    </row>
    <row r="25" spans="1:11" ht="48.95" customHeight="1" x14ac:dyDescent="0.25">
      <c r="A25" s="71"/>
      <c r="B25" s="68"/>
      <c r="C25" s="66"/>
      <c r="D25" s="67"/>
      <c r="E25" s="68"/>
      <c r="F25" s="66"/>
      <c r="G25" s="67"/>
      <c r="H25" s="68"/>
      <c r="I25" s="69"/>
      <c r="J25" s="70"/>
      <c r="K25" s="4"/>
    </row>
    <row r="26" spans="1:11" ht="48.95" customHeight="1" x14ac:dyDescent="0.25">
      <c r="A26" s="71"/>
      <c r="B26" s="68"/>
      <c r="C26" s="66"/>
      <c r="D26" s="67"/>
      <c r="E26" s="68"/>
      <c r="F26" s="66"/>
      <c r="G26" s="67"/>
      <c r="H26" s="68"/>
      <c r="I26" s="69"/>
      <c r="J26" s="70"/>
      <c r="K26" s="4"/>
    </row>
    <row r="27" spans="1:11" ht="48.95" customHeight="1" x14ac:dyDescent="0.25">
      <c r="A27" s="71"/>
      <c r="B27" s="68"/>
      <c r="C27" s="66"/>
      <c r="D27" s="67"/>
      <c r="E27" s="68"/>
      <c r="F27" s="66"/>
      <c r="G27" s="67"/>
      <c r="H27" s="68"/>
      <c r="I27" s="69"/>
      <c r="J27" s="70"/>
      <c r="K27" s="4"/>
    </row>
    <row r="28" spans="1:11" ht="48.95" customHeight="1" x14ac:dyDescent="0.25">
      <c r="A28" s="71"/>
      <c r="B28" s="68"/>
      <c r="C28" s="66"/>
      <c r="D28" s="67"/>
      <c r="E28" s="68"/>
      <c r="F28" s="66"/>
      <c r="G28" s="67"/>
      <c r="H28" s="68"/>
      <c r="I28" s="69"/>
      <c r="J28" s="70"/>
      <c r="K28" s="4"/>
    </row>
    <row r="29" spans="1:11" ht="48.95" customHeight="1" x14ac:dyDescent="0.25">
      <c r="A29" s="71"/>
      <c r="B29" s="68"/>
      <c r="C29" s="66"/>
      <c r="D29" s="67"/>
      <c r="E29" s="68"/>
      <c r="F29" s="66"/>
      <c r="G29" s="67"/>
      <c r="H29" s="68"/>
      <c r="I29" s="69"/>
      <c r="J29" s="70"/>
      <c r="K29" s="4"/>
    </row>
    <row r="31" spans="1:11" ht="33" customHeight="1" x14ac:dyDescent="0.25">
      <c r="A31" s="87"/>
      <c r="B31" s="77"/>
      <c r="C31" s="77"/>
      <c r="D31" s="77"/>
      <c r="E31" s="77"/>
      <c r="F31" s="77"/>
      <c r="G31" s="77"/>
      <c r="H31" s="77"/>
      <c r="I31" s="77"/>
      <c r="J31" s="77"/>
    </row>
    <row r="33" spans="1:10" ht="15.95" customHeight="1" x14ac:dyDescent="0.25">
      <c r="A33" s="89" t="s">
        <v>338</v>
      </c>
      <c r="B33" s="77"/>
      <c r="C33" s="77"/>
      <c r="D33" s="77"/>
      <c r="E33" s="77"/>
      <c r="F33" s="77"/>
      <c r="G33" s="77"/>
      <c r="H33" s="77"/>
      <c r="I33" s="77"/>
      <c r="J33" s="77"/>
    </row>
    <row r="34" spans="1:10" ht="15.95" customHeight="1" thickBot="1" x14ac:dyDescent="0.3"/>
    <row r="35" spans="1:10" ht="15.95" customHeight="1" x14ac:dyDescent="0.25">
      <c r="A35" s="6" t="s">
        <v>29</v>
      </c>
      <c r="B35" s="83" t="s">
        <v>339</v>
      </c>
      <c r="C35" s="64"/>
      <c r="D35" s="64"/>
      <c r="E35" s="64"/>
      <c r="F35" s="64"/>
      <c r="G35" s="65"/>
      <c r="H35" s="84" t="s">
        <v>340</v>
      </c>
      <c r="I35" s="64"/>
      <c r="J35" s="80"/>
    </row>
    <row r="36" spans="1:10" ht="48" customHeight="1" x14ac:dyDescent="0.25">
      <c r="A36" s="9" t="s">
        <v>341</v>
      </c>
      <c r="B36" s="78" t="s">
        <v>342</v>
      </c>
      <c r="C36" s="67"/>
      <c r="D36" s="67"/>
      <c r="E36" s="67"/>
      <c r="F36" s="67"/>
      <c r="G36" s="68"/>
      <c r="H36" s="82"/>
      <c r="I36" s="67"/>
      <c r="J36" s="70"/>
    </row>
    <row r="37" spans="1:10" ht="48" customHeight="1" x14ac:dyDescent="0.25">
      <c r="A37" s="9" t="s">
        <v>343</v>
      </c>
      <c r="B37" s="78" t="s">
        <v>344</v>
      </c>
      <c r="C37" s="67"/>
      <c r="D37" s="67"/>
      <c r="E37" s="67"/>
      <c r="F37" s="67"/>
      <c r="G37" s="68"/>
      <c r="H37" s="82"/>
      <c r="I37" s="67"/>
      <c r="J37" s="70"/>
    </row>
    <row r="38" spans="1:10" ht="48" customHeight="1" x14ac:dyDescent="0.25">
      <c r="A38" s="9" t="s">
        <v>345</v>
      </c>
      <c r="B38" s="78" t="s">
        <v>346</v>
      </c>
      <c r="C38" s="67"/>
      <c r="D38" s="67"/>
      <c r="E38" s="67"/>
      <c r="F38" s="67"/>
      <c r="G38" s="68"/>
      <c r="H38" s="82"/>
      <c r="I38" s="67"/>
      <c r="J38" s="70"/>
    </row>
    <row r="39" spans="1:10" ht="48" customHeight="1" x14ac:dyDescent="0.25">
      <c r="A39" s="9" t="s">
        <v>347</v>
      </c>
      <c r="B39" s="78" t="s">
        <v>348</v>
      </c>
      <c r="C39" s="67"/>
      <c r="D39" s="67"/>
      <c r="E39" s="67"/>
      <c r="F39" s="67"/>
      <c r="G39" s="68"/>
      <c r="H39" s="82"/>
      <c r="I39" s="67"/>
      <c r="J39" s="70"/>
    </row>
    <row r="40" spans="1:10" ht="48" customHeight="1" x14ac:dyDescent="0.25">
      <c r="A40" s="9" t="s">
        <v>349</v>
      </c>
      <c r="B40" s="78" t="s">
        <v>350</v>
      </c>
      <c r="C40" s="67"/>
      <c r="D40" s="67"/>
      <c r="E40" s="67"/>
      <c r="F40" s="67"/>
      <c r="G40" s="68"/>
      <c r="H40" s="82"/>
      <c r="I40" s="67"/>
      <c r="J40" s="70"/>
    </row>
    <row r="41" spans="1:10" ht="48" customHeight="1" x14ac:dyDescent="0.25">
      <c r="A41" s="9" t="s">
        <v>351</v>
      </c>
      <c r="B41" s="78" t="s">
        <v>352</v>
      </c>
      <c r="C41" s="67"/>
      <c r="D41" s="67"/>
      <c r="E41" s="67"/>
      <c r="F41" s="67"/>
      <c r="G41" s="68"/>
      <c r="H41" s="82"/>
      <c r="I41" s="67"/>
      <c r="J41" s="70"/>
    </row>
    <row r="42" spans="1:10" ht="48" customHeight="1" x14ac:dyDescent="0.25">
      <c r="A42" s="10"/>
      <c r="B42" s="88"/>
      <c r="C42" s="67"/>
      <c r="D42" s="67"/>
      <c r="E42" s="67"/>
      <c r="F42" s="67"/>
      <c r="G42" s="68"/>
      <c r="H42" s="82"/>
      <c r="I42" s="67"/>
      <c r="J42" s="70"/>
    </row>
    <row r="43" spans="1:10" ht="48" customHeight="1" x14ac:dyDescent="0.25">
      <c r="A43" s="10"/>
      <c r="B43" s="88"/>
      <c r="C43" s="67"/>
      <c r="D43" s="67"/>
      <c r="E43" s="67"/>
      <c r="F43" s="67"/>
      <c r="G43" s="68"/>
      <c r="H43" s="82"/>
      <c r="I43" s="67"/>
      <c r="J43" s="70"/>
    </row>
    <row r="44" spans="1:10" ht="48" customHeight="1" x14ac:dyDescent="0.25">
      <c r="A44" s="10"/>
      <c r="B44" s="88"/>
      <c r="C44" s="67"/>
      <c r="D44" s="67"/>
      <c r="E44" s="67"/>
      <c r="F44" s="67"/>
      <c r="G44" s="68"/>
      <c r="H44" s="82"/>
      <c r="I44" s="67"/>
      <c r="J44" s="70"/>
    </row>
    <row r="45" spans="1:10" ht="48" customHeight="1" x14ac:dyDescent="0.25">
      <c r="A45" s="10"/>
      <c r="B45" s="88"/>
      <c r="C45" s="67"/>
      <c r="D45" s="67"/>
      <c r="E45" s="67"/>
      <c r="F45" s="67"/>
      <c r="G45" s="68"/>
      <c r="H45" s="82"/>
      <c r="I45" s="67"/>
      <c r="J45" s="70"/>
    </row>
    <row r="46" spans="1:10" ht="48.95" customHeight="1" thickBot="1" x14ac:dyDescent="0.3">
      <c r="A46" s="11"/>
      <c r="B46" s="90"/>
      <c r="C46" s="73"/>
      <c r="D46" s="73"/>
      <c r="E46" s="73"/>
      <c r="F46" s="73"/>
      <c r="G46" s="74"/>
      <c r="H46" s="91"/>
      <c r="I46" s="92"/>
      <c r="J46" s="93"/>
    </row>
    <row r="48" spans="1:10" ht="102" customHeight="1" x14ac:dyDescent="0.25">
      <c r="A48" s="87" t="s">
        <v>353</v>
      </c>
      <c r="B48" s="77"/>
      <c r="C48" s="77"/>
      <c r="D48" s="77"/>
      <c r="E48" s="77"/>
      <c r="F48" s="77"/>
      <c r="G48" s="77"/>
      <c r="H48" s="77"/>
      <c r="I48" s="77"/>
      <c r="J48" s="77"/>
    </row>
    <row r="51" spans="1:10" x14ac:dyDescent="0.25">
      <c r="A51" s="86" t="s">
        <v>354</v>
      </c>
      <c r="B51" s="77"/>
      <c r="C51" s="77"/>
      <c r="D51" s="77"/>
      <c r="E51" s="76"/>
      <c r="F51" s="77"/>
      <c r="G51" s="77"/>
      <c r="H51" s="77"/>
      <c r="I51" s="77"/>
      <c r="J51" s="77"/>
    </row>
    <row r="53" spans="1:10" x14ac:dyDescent="0.25">
      <c r="A53" s="86" t="s">
        <v>355</v>
      </c>
      <c r="B53" s="77"/>
      <c r="C53" s="77"/>
      <c r="D53" s="77"/>
      <c r="E53" s="76"/>
      <c r="F53" s="77"/>
      <c r="G53" s="77"/>
      <c r="H53" s="77"/>
      <c r="I53" s="77"/>
      <c r="J53" s="77"/>
    </row>
    <row r="100" spans="1:1" ht="15.75" x14ac:dyDescent="0.25">
      <c r="A100" t="s">
        <v>356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Jūratė Žėkienė</cp:lastModifiedBy>
  <dcterms:created xsi:type="dcterms:W3CDTF">2023-04-04T12:16:45Z</dcterms:created>
  <dcterms:modified xsi:type="dcterms:W3CDTF">2025-04-03T07:48:12Z</dcterms:modified>
</cp:coreProperties>
</file>