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vialietuva-my.sharepoint.com/personal/aiskute_traniene_vialietuva_lt/Documents/Darbalaukis/2025/PASKELBTI/5800_A6_Zarasų viadukas/PD tikslinimas/"/>
    </mc:Choice>
  </mc:AlternateContent>
  <xr:revisionPtr revIDLastSave="7" documentId="8_{01F206A1-9BBC-4687-A098-3340960433C8}" xr6:coauthVersionLast="47" xr6:coauthVersionMax="47" xr10:uidLastSave="{9403BD87-8E94-492B-BB2B-DE291AED3E7E}"/>
  <bookViews>
    <workbookView xWindow="-110" yWindow="-110" windowWidth="19420" windowHeight="10300" xr2:uid="{7E9483EA-96C1-4082-B291-9580F4313DFB}"/>
  </bookViews>
  <sheets>
    <sheet name="DKŽ_1" sheetId="1" r:id="rId1"/>
    <sheet name="DKŽ_2" sheetId="2" r:id="rId2"/>
    <sheet name="DKŽ_3" sheetId="3" r:id="rId3"/>
    <sheet name="DKŽ_4" sheetId="4" r:id="rId4"/>
    <sheet name="Santrauka"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D9" i="5"/>
  <c r="D8" i="5"/>
  <c r="D7" i="5"/>
  <c r="G31" i="4"/>
  <c r="I11" i="4"/>
  <c r="I29" i="4"/>
  <c r="I30" i="4"/>
  <c r="I20" i="3"/>
  <c r="I36" i="3"/>
  <c r="G56" i="2"/>
  <c r="I55" i="2"/>
  <c r="I51" i="2"/>
  <c r="G49" i="2"/>
  <c r="G50" i="2"/>
  <c r="G48" i="2"/>
  <c r="G46" i="2"/>
  <c r="G47" i="2"/>
  <c r="G42" i="2"/>
  <c r="G41" i="2"/>
  <c r="G40" i="2"/>
  <c r="G26" i="2"/>
  <c r="G27" i="2"/>
  <c r="G30" i="2"/>
  <c r="G29" i="2"/>
  <c r="G28" i="2"/>
  <c r="G32" i="2"/>
  <c r="G31" i="2"/>
  <c r="G14" i="2"/>
  <c r="G10" i="2"/>
  <c r="G8" i="2"/>
  <c r="G9" i="2"/>
  <c r="G169" i="1"/>
  <c r="I168" i="1"/>
  <c r="G168" i="1"/>
  <c r="G163" i="1"/>
  <c r="G141" i="1"/>
  <c r="G142" i="1"/>
  <c r="G133" i="1"/>
  <c r="G134" i="1"/>
  <c r="G130" i="1"/>
  <c r="G131" i="1"/>
  <c r="G132" i="1"/>
  <c r="G122" i="1"/>
  <c r="G113" i="1"/>
  <c r="G107" i="1"/>
  <c r="G105" i="1"/>
  <c r="G106" i="1"/>
  <c r="G103" i="1"/>
  <c r="G102" i="1"/>
  <c r="G101" i="1"/>
  <c r="G94" i="1"/>
  <c r="G91" i="1"/>
  <c r="G89" i="1"/>
  <c r="G85" i="1"/>
  <c r="G86" i="1"/>
  <c r="G76" i="1"/>
  <c r="G75" i="1"/>
  <c r="G71" i="1"/>
  <c r="G72" i="1"/>
  <c r="G73" i="1"/>
  <c r="G74" i="1"/>
  <c r="G64" i="1"/>
  <c r="G61" i="1"/>
  <c r="G59" i="1"/>
  <c r="G50" i="1"/>
  <c r="G44" i="1"/>
  <c r="G33" i="1"/>
  <c r="G34" i="1"/>
  <c r="G35" i="1"/>
  <c r="G26" i="1"/>
  <c r="G27" i="1"/>
  <c r="G28" i="1"/>
  <c r="G29" i="1"/>
  <c r="G23" i="1"/>
  <c r="G10" i="4" l="1"/>
  <c r="G18" i="2"/>
  <c r="G17" i="2"/>
  <c r="G165" i="1"/>
  <c r="G166" i="1"/>
  <c r="G167" i="1"/>
  <c r="G164" i="1"/>
  <c r="G162" i="1"/>
  <c r="G161" i="1"/>
  <c r="G149" i="1"/>
  <c r="G150" i="1"/>
  <c r="G151" i="1"/>
  <c r="G152" i="1"/>
  <c r="G153" i="1"/>
  <c r="G154" i="1"/>
  <c r="G155" i="1"/>
  <c r="G156" i="1"/>
  <c r="G146" i="1" l="1"/>
  <c r="G145" i="1"/>
  <c r="G119" i="1"/>
  <c r="G112" i="1"/>
  <c r="G111" i="1"/>
  <c r="G110" i="1"/>
  <c r="G109" i="1"/>
  <c r="G108" i="1"/>
  <c r="G92" i="1"/>
  <c r="G88" i="1"/>
  <c r="G87" i="1"/>
  <c r="G84" i="1"/>
  <c r="G83" i="1"/>
  <c r="G82" i="1"/>
  <c r="G81" i="1"/>
  <c r="G54" i="1"/>
  <c r="G53" i="1"/>
  <c r="G52" i="1"/>
  <c r="G51" i="1"/>
  <c r="G49" i="1"/>
  <c r="G48" i="1"/>
  <c r="G47" i="1"/>
  <c r="G41" i="1"/>
  <c r="G40" i="1"/>
  <c r="G39" i="1"/>
  <c r="G38" i="1"/>
  <c r="G37" i="1"/>
  <c r="G36" i="1"/>
  <c r="G32" i="1"/>
  <c r="G31" i="1"/>
  <c r="G30" i="1"/>
  <c r="G25" i="1"/>
  <c r="G24" i="1"/>
  <c r="G22" i="1"/>
  <c r="G15" i="1"/>
  <c r="G14" i="1"/>
  <c r="G8" i="1"/>
  <c r="G7" i="1"/>
  <c r="G9" i="1"/>
  <c r="G10" i="1"/>
  <c r="G11" i="1"/>
  <c r="G12" i="1"/>
  <c r="G13" i="1"/>
  <c r="G16" i="1"/>
  <c r="G17" i="1"/>
  <c r="G18" i="1"/>
  <c r="G19" i="1"/>
  <c r="G51" i="2" l="1"/>
  <c r="G52" i="2"/>
  <c r="G53" i="2"/>
  <c r="G54" i="2"/>
  <c r="G55" i="2"/>
  <c r="G138" i="1"/>
  <c r="G137" i="1"/>
  <c r="G139" i="1"/>
  <c r="G140" i="1"/>
  <c r="G135" i="1"/>
  <c r="G136" i="1"/>
  <c r="G116" i="1"/>
  <c r="G115" i="1"/>
  <c r="G78" i="1"/>
  <c r="G77" i="1"/>
  <c r="G30" i="4" l="1"/>
  <c r="G29" i="4"/>
  <c r="G28" i="4"/>
  <c r="G27" i="4"/>
  <c r="G26" i="4"/>
  <c r="G25" i="4"/>
  <c r="G24" i="4"/>
  <c r="G23" i="4"/>
  <c r="G22" i="4"/>
  <c r="G21" i="4"/>
  <c r="G20" i="4"/>
  <c r="G19" i="4"/>
  <c r="G18" i="4"/>
  <c r="G17" i="4"/>
  <c r="G16" i="4"/>
  <c r="G15" i="4"/>
  <c r="G14" i="4"/>
  <c r="G13" i="4"/>
  <c r="G12" i="4"/>
  <c r="G11" i="4"/>
  <c r="G9" i="4"/>
  <c r="G8" i="4"/>
  <c r="G7" i="4"/>
  <c r="G6" i="4"/>
  <c r="G5" i="4"/>
  <c r="G24" i="3"/>
  <c r="G19" i="3"/>
  <c r="G18" i="3"/>
  <c r="G17" i="3"/>
  <c r="G16" i="3"/>
  <c r="G15" i="3"/>
  <c r="G14" i="3"/>
  <c r="G13" i="3"/>
  <c r="G36" i="3"/>
  <c r="G35" i="3"/>
  <c r="G34" i="3"/>
  <c r="G33" i="3"/>
  <c r="G32" i="3"/>
  <c r="G31" i="3"/>
  <c r="G30" i="3"/>
  <c r="G29" i="3"/>
  <c r="G28" i="3"/>
  <c r="G27" i="3"/>
  <c r="G26" i="3"/>
  <c r="G25" i="3"/>
  <c r="G23" i="3"/>
  <c r="G22" i="3"/>
  <c r="G21" i="3"/>
  <c r="G20" i="3"/>
  <c r="G12" i="3"/>
  <c r="G11" i="3"/>
  <c r="G10" i="3"/>
  <c r="G9" i="3"/>
  <c r="G8" i="3"/>
  <c r="G7" i="3"/>
  <c r="G6" i="3"/>
  <c r="G5" i="3"/>
  <c r="G44" i="2"/>
  <c r="G43" i="2"/>
  <c r="G39" i="2"/>
  <c r="G38" i="2"/>
  <c r="G45" i="2"/>
  <c r="G37" i="2"/>
  <c r="G36" i="2"/>
  <c r="G35" i="2"/>
  <c r="G34" i="2"/>
  <c r="G33" i="2"/>
  <c r="G25" i="2"/>
  <c r="G24" i="2"/>
  <c r="G23" i="2"/>
  <c r="G22" i="2"/>
  <c r="G21" i="2"/>
  <c r="G20" i="2"/>
  <c r="G19" i="2"/>
  <c r="G16" i="2"/>
  <c r="G15" i="2"/>
  <c r="G13" i="2"/>
  <c r="G12" i="2"/>
  <c r="G11" i="2"/>
  <c r="G7" i="2"/>
  <c r="G6" i="2"/>
  <c r="G5" i="2"/>
  <c r="G160" i="1"/>
  <c r="G159" i="1"/>
  <c r="G125" i="1"/>
  <c r="G124" i="1"/>
  <c r="G118" i="1"/>
  <c r="G60" i="1"/>
  <c r="G46" i="1"/>
  <c r="G45" i="1"/>
  <c r="G42" i="1"/>
  <c r="G43" i="1"/>
  <c r="G21" i="1"/>
  <c r="G5" i="1"/>
  <c r="G6" i="1"/>
  <c r="G20" i="1"/>
  <c r="I44" i="2" l="1"/>
  <c r="I16" i="2"/>
  <c r="G37" i="3"/>
  <c r="I14" i="2"/>
  <c r="I44" i="1"/>
  <c r="I20" i="1"/>
  <c r="I167" i="1" l="1"/>
  <c r="G158" i="1"/>
  <c r="G157" i="1"/>
  <c r="G148" i="1"/>
  <c r="G147" i="1"/>
  <c r="G144" i="1"/>
  <c r="G143" i="1"/>
  <c r="G129" i="1"/>
  <c r="G128" i="1"/>
  <c r="G127" i="1"/>
  <c r="G126" i="1"/>
  <c r="G123" i="1"/>
  <c r="G121" i="1"/>
  <c r="G120" i="1"/>
  <c r="G117" i="1"/>
  <c r="G114" i="1"/>
  <c r="G104" i="1" s="1"/>
  <c r="G99" i="1"/>
  <c r="G98" i="1"/>
  <c r="G97" i="1"/>
  <c r="G96" i="1"/>
  <c r="G95" i="1"/>
  <c r="G93" i="1"/>
  <c r="G90" i="1"/>
  <c r="G80" i="1"/>
  <c r="G79" i="1"/>
  <c r="G70" i="1"/>
  <c r="G69" i="1"/>
  <c r="G68" i="1"/>
  <c r="G67" i="1"/>
  <c r="G66" i="1"/>
  <c r="G65" i="1"/>
  <c r="G63" i="1"/>
  <c r="G62" i="1"/>
  <c r="G58" i="1"/>
  <c r="G57" i="1"/>
  <c r="G56" i="1"/>
  <c r="G55" i="1"/>
  <c r="I158" i="1" l="1"/>
  <c r="I98" i="1"/>
  <c r="G100" i="1"/>
  <c r="I147" i="1" s="1"/>
  <c r="D11" i="5" l="1"/>
  <c r="I79" i="1"/>
</calcChain>
</file>

<file path=xl/sharedStrings.xml><?xml version="1.0" encoding="utf-8"?>
<sst xmlns="http://schemas.openxmlformats.org/spreadsheetml/2006/main" count="1167" uniqueCount="476">
  <si>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</si>
  <si>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</si>
  <si>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</si>
  <si>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</si>
  <si>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</si>
  <si>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</si>
  <si>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</si>
  <si>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</si>
  <si>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</si>
  <si>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m3</t>
  </si>
  <si>
    <t>1.2</t>
  </si>
  <si>
    <t>1.3</t>
  </si>
  <si>
    <t>1.4</t>
  </si>
  <si>
    <t>vnt.</t>
  </si>
  <si>
    <t>Iš viso skyriuje 1, Eur be PVM</t>
  </si>
  <si>
    <t>2.1</t>
  </si>
  <si>
    <t>2.2</t>
  </si>
  <si>
    <t>2.3</t>
  </si>
  <si>
    <t>2.4</t>
  </si>
  <si>
    <t>Gruntinio pagrindo planiravimas prieš įrengiant krantines atramas</t>
  </si>
  <si>
    <t>m2</t>
  </si>
  <si>
    <t>2.5</t>
  </si>
  <si>
    <t>2.6</t>
  </si>
  <si>
    <t>2.7</t>
  </si>
  <si>
    <t>2.8</t>
  </si>
  <si>
    <t>2.9</t>
  </si>
  <si>
    <t>2.10</t>
  </si>
  <si>
    <t>2.11</t>
  </si>
  <si>
    <t>2.12</t>
  </si>
  <si>
    <t>2.13</t>
  </si>
  <si>
    <t>2.14</t>
  </si>
  <si>
    <t>2.15</t>
  </si>
  <si>
    <t>2.16</t>
  </si>
  <si>
    <t>2.17</t>
  </si>
  <si>
    <t>2.18</t>
  </si>
  <si>
    <t>m</t>
  </si>
  <si>
    <t xml:space="preserve">Skaldos prizmės po gulekšniu įrengimas h=40 cm                                                            </t>
  </si>
  <si>
    <t xml:space="preserve">Apsauginio asfalto sl. SMA 8 S su SZ18 PMB45/80-55 h=2 cm įrengimas ant pereinamųjų plokščių                                       </t>
  </si>
  <si>
    <t>Pastaba: Rangovas pildo pasirinktinai I arba II projektinės kelio dangos konstrukcijos variantą</t>
  </si>
  <si>
    <t>Iš viso skyriuje 2, Eur be PVM</t>
  </si>
  <si>
    <t>3.1</t>
  </si>
  <si>
    <t>3.10</t>
  </si>
  <si>
    <t>Iš viso skyriuje 3, Eur be PVM</t>
  </si>
  <si>
    <t>4.1</t>
  </si>
  <si>
    <t>4.2</t>
  </si>
  <si>
    <t xml:space="preserve">Išlyginamojo betono sl. valymas aukšto slėgio vandens srove prieš klojant hidroizoliaciją                      </t>
  </si>
  <si>
    <t xml:space="preserve">Išlyginamojo betono sl. gruntavimas epoksidiniu gruntu t=1 mm                                               </t>
  </si>
  <si>
    <t xml:space="preserve">Dvisluoksnės prilydomosios hidroizoliacijos įrengimas ant perdangos išlyginamojo sl.                           </t>
  </si>
  <si>
    <t xml:space="preserve">Drenažinės juostos įrengimas                                                                                   </t>
  </si>
  <si>
    <t>Iš viso skyriuje 4, Eur be PVM</t>
  </si>
  <si>
    <t>5.1</t>
  </si>
  <si>
    <t>5.2</t>
  </si>
  <si>
    <t>5.3</t>
  </si>
  <si>
    <t>5.4</t>
  </si>
  <si>
    <t>PVC Ø200 mm vamzdžio paklojimas</t>
  </si>
  <si>
    <t>Sankasos šlaitų planiravimas</t>
  </si>
  <si>
    <t>Iš viso skyriuje 5, Eur be PVM</t>
  </si>
  <si>
    <t>6.1</t>
  </si>
  <si>
    <t>Iš viso skyriuje 6, Eur be PVM</t>
  </si>
  <si>
    <t>kompl.</t>
  </si>
  <si>
    <t>Tankių krūmų pašalinimas</t>
  </si>
  <si>
    <t>1.11</t>
  </si>
  <si>
    <t>t</t>
  </si>
  <si>
    <t>h</t>
  </si>
  <si>
    <t>Vandens pašalinimas iš tranšėjų ir iškasų siurbliais</t>
  </si>
  <si>
    <t>2. Esamų konstrukcijų išardymas</t>
  </si>
  <si>
    <t>kg</t>
  </si>
  <si>
    <t>Esamų krantinių ir tarpinių atramų atkasimas, grunto pakrovimas ir išvežimas</t>
  </si>
  <si>
    <t>3. Krantinių atramų rekonstravimas</t>
  </si>
  <si>
    <t>Mineralinių medžiagų mišinio 22/45 pagrindo sl. h= 25 cm įrengimas po rostverku</t>
  </si>
  <si>
    <t xml:space="preserve">Paviršių valymas aukšto slėgio vandens srove               </t>
  </si>
  <si>
    <t>Paviršių, besiliečiančių su gruntu, padengimas bitumine danga</t>
  </si>
  <si>
    <t xml:space="preserve">Drenuojančio grunto po ir už pereinamųjų plokščių įrengimas, sutankinant pasluoksniui                             </t>
  </si>
  <si>
    <t>Tarpo tarp sparno ir pereinamųjų plokščių užpylimas mineralinių medžiagų mišinio sl. 22/32 sl. hvid = 15 cm ir sutankinimas</t>
  </si>
  <si>
    <t xml:space="preserve">Paviršių valymas aukšto slėgio vandens srove                               </t>
  </si>
  <si>
    <t>4. Tarpinių atramų rekonstravimas</t>
  </si>
  <si>
    <t>5. Perdangos įrengimo darbai</t>
  </si>
  <si>
    <t>6. Statinio prieigų ir kūgių įrengimas</t>
  </si>
  <si>
    <t>7. Baigiamieji darbai</t>
  </si>
  <si>
    <t xml:space="preserve">Atramos betoninio paviršiaus valymas smėliasrove </t>
  </si>
  <si>
    <t>Epoksido pagr. klijai armatūros strypams inkaruoti</t>
  </si>
  <si>
    <t xml:space="preserve">Esamų tarpinių atramų drenuojančio grunto įrengimas, sutankinant pasluoksniui                             </t>
  </si>
  <si>
    <t xml:space="preserve">Paviršių valymas aukšto slėgio vandens srove             </t>
  </si>
  <si>
    <t xml:space="preserve">Fasadinių paviršių gruntavimas, glaistymas ir padengimas hidrofobizuojančia danga </t>
  </si>
  <si>
    <t xml:space="preserve">Tarpų turėklų bortų užtaisymas vandeniui nelaidžia elastinga mastika                  </t>
  </si>
  <si>
    <t xml:space="preserve">Statinio perdangos valymas aukšto slėgio vandens srove prieš įrengiant išlyginamąjį betono sl.               </t>
  </si>
  <si>
    <t>Šalitilčio plokščių pjovimas diskiniu pjūklu, technologiniams pjūviams įrengti</t>
  </si>
  <si>
    <t>Technologinio pjūvio užpildymas vandeniui nelaidžia elastinga mastika</t>
  </si>
  <si>
    <t>Šalitilčio plokštės paviršiaus, kuris bus padengiamas bitumine emulsija valymas aukšto slėgio vandens srove</t>
  </si>
  <si>
    <t xml:space="preserve">Šalitilčio plokštės paviršiaus padengimas bitumine emulsija                         </t>
  </si>
  <si>
    <t xml:space="preserve">Drenažinės juostos ant šalitilčio plokščių įrengimas                                 </t>
  </si>
  <si>
    <t xml:space="preserve">Šalitilčio plokščių valymas aukšto slėgio vandens srove prieš klojant šalitilčių dangą              </t>
  </si>
  <si>
    <t>Siūlių tarp betoninių ir asfalto dangos hermetizavimas sandarinimo juosta</t>
  </si>
  <si>
    <t>Šalitilčio plokščių betoninio paviršiaus ir turėklinių bortų viršaus valymas aukšto slėgio vandens srove</t>
  </si>
  <si>
    <t>Šalitilčio plokščių betoninio paviršiaus ir turėklinių bortų viršaus padengimas neslystančia danga</t>
  </si>
  <si>
    <t>Iš viso skyriuje 7, Eur be PVM</t>
  </si>
  <si>
    <t>IŠ VISO ŽINIARAŠTYJE 1, EUR BE PVM</t>
  </si>
  <si>
    <t>km</t>
  </si>
  <si>
    <t>1.5</t>
  </si>
  <si>
    <t>1.6</t>
  </si>
  <si>
    <t>1.7</t>
  </si>
  <si>
    <t>1.8</t>
  </si>
  <si>
    <t>1.9</t>
  </si>
  <si>
    <t>1.10</t>
  </si>
  <si>
    <t>1.12</t>
  </si>
  <si>
    <t>1.13</t>
  </si>
  <si>
    <t>1.14</t>
  </si>
  <si>
    <t>1.15</t>
  </si>
  <si>
    <t>1.16</t>
  </si>
  <si>
    <t>Kelio trasos nužymėjimas</t>
  </si>
  <si>
    <t>Esamų vienstiebių kelio ženklų metalinių atramų ant monolitinių betoninių pamatų išardymas  ir sandėliavimas</t>
  </si>
  <si>
    <t>Betoninių trinkelių dangos išardymas ir sandėliavimas</t>
  </si>
  <si>
    <t>2. Žemės sankasa</t>
  </si>
  <si>
    <t>3. Dangų konstrukcijos įrengimas. I projektinės kelio dangos konstrukcijos variantas</t>
  </si>
  <si>
    <t xml:space="preserve"> -asfalto pagrindo sl. gruntavimas bitumine emulsija</t>
  </si>
  <si>
    <t>-asfalto apatinio sl. gruntavimas bitumine emulsija</t>
  </si>
  <si>
    <t>3. Dangų konstrukcijos įrengimas. II projektinės kelio dangos konstrukcijos variantas</t>
  </si>
  <si>
    <t>Žvyro pagrindo sluoksnio iš nesurištųjų mineralinių medžiagų mišinio h=40 cm įrengimas</t>
  </si>
  <si>
    <t>Siūlės „karštas prie šalto“ įrengimas</t>
  </si>
  <si>
    <t>Siūlių tarp betoninių bortų ir asfalto dangos hermetizavimas sandarinimo juosta</t>
  </si>
  <si>
    <t>4. Pėsčiųjų, dviračio tako, šaligatvio konstrukcija</t>
  </si>
  <si>
    <t>5. Eismo organizavimo priemonės</t>
  </si>
  <si>
    <t>Dangos ženklinimas 1.1 siaura balta ištisine 0,12 m pločio linija (polimerinėmis medžiagomis)</t>
  </si>
  <si>
    <t>Esamų vienstiebių atramų perkėlimas įrengiant ant betoninio pagrindo</t>
  </si>
  <si>
    <t>Esamų skydų perkėlimas</t>
  </si>
  <si>
    <t>Išpildomoji nuotrauka</t>
  </si>
  <si>
    <t>DARBŲ KIEKIŲ ŽINIARAŠTIS NR. 2 – SUSISIEKIMO DALIS</t>
  </si>
  <si>
    <t>DARBŲ KIEKIŲ ŽINIARAŠTIS NR. 3 – ELEKTRONINIAI RYŠIAI</t>
  </si>
  <si>
    <t>Termofitai šviesolaidinių kabelių skaiduloms</t>
  </si>
  <si>
    <t>Sandarikliai</t>
  </si>
  <si>
    <t>Papildomos montavimo medžiagos</t>
  </si>
  <si>
    <t>IŠ VISO ŽINIARAŠTYJE 3, EUR BE PVM</t>
  </si>
  <si>
    <t>IŠ VISO ŽINIARAŠTYJE 2, EUR BE PVM</t>
  </si>
  <si>
    <t>Vandens ištraukimas iš šulinių</t>
  </si>
  <si>
    <t>Kabelių žymėjimas šuliniuose</t>
  </si>
  <si>
    <t xml:space="preserve">kompl. </t>
  </si>
  <si>
    <t>Esamų kabelių (šviesolaidinių) išvėrimas esamoje RKKS</t>
  </si>
  <si>
    <t>Esamų kabelių (varinių) demontavimas esamoje RKKS</t>
  </si>
  <si>
    <t>Matavimai</t>
  </si>
  <si>
    <t>Papildomi darbai</t>
  </si>
  <si>
    <t>Kabelio izoliacijos varžos matavimas</t>
  </si>
  <si>
    <t>DARBŲ KIEKIŲ ŽINIARAŠTIS NR. 4 – ELEKTROTECHNINĖ DALIS. APŠVIETIMAS</t>
  </si>
  <si>
    <t>IŠ VISO ŽINIARAŠTYJE 4, EUR BE PVM</t>
  </si>
  <si>
    <t>1. Medžiagų žiniaraštis</t>
  </si>
  <si>
    <t>Atsišakojimo gnybtynas</t>
  </si>
  <si>
    <t>Elektros įrenginių žymenys</t>
  </si>
  <si>
    <t xml:space="preserve">Cinkuota viela d8 </t>
  </si>
  <si>
    <t>2. Montavimo darbų žiniaraštis</t>
  </si>
  <si>
    <t>3. Demontavimo darbų žiniaraštis</t>
  </si>
  <si>
    <t>Tranšėjos kasimas, užpylimas ir tankinimas rankiniu būdu</t>
  </si>
  <si>
    <t xml:space="preserve">Galinės movos su terminiais vamzdeliais montavimas </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</si>
  <si>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</si>
  <si>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</si>
  <si>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</si>
  <si>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</si>
  <si>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</si>
  <si>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</si>
  <si>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</si>
  <si>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</si>
  <si>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ELEKTRONINIAI RYŠIAI</t>
  </si>
  <si>
    <t>ELEKTROTECHNINĖ DALIS. APŠVIETIMAS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</si>
  <si>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</si>
  <si>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</si>
  <si>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DARBŲ KIEKIŲ ŽINIARAŠTIS NR. 1 – STATINIO KONSTRUKCIJŲ DALIS</t>
  </si>
  <si>
    <t>Augalinio sl. h=15 cm nukasimas, nustumiant buldozeriu iki 20 m ir sandėliavimas vietoje ir atstatymas</t>
  </si>
  <si>
    <t>Bandomųjų polių laikančios galios bandymai</t>
  </si>
  <si>
    <t>Pereinamųjų plokščių paviršių valymas aukšto slėgio vandens srove</t>
  </si>
  <si>
    <t xml:space="preserve">Dvisluoksnės prilydomosios hidroizoliacijos įrengimas ant pereinamųjų plokščių </t>
  </si>
  <si>
    <t xml:space="preserve">Lietaus vandens nuleidimo šulinėlių įrengimas ant statinio </t>
  </si>
  <si>
    <t>Apsauginio asfalto SMA 8 S  sl. h=2 cm paklojimas ant statinio perdangos</t>
  </si>
  <si>
    <t xml:space="preserve">Statinio perdangos apatinės, sijų ir blokų fasadinės dalies paviršių valymas aukšto slėgio vandens srove              </t>
  </si>
  <si>
    <t>Statinio perdangos apatinės dalies paviršių gruntavimas ir padengimas hidrofobizuojančia danga</t>
  </si>
  <si>
    <t>Sijų ir turėklinių bortų fasadinės dalies gruntavimas, glaistymas ir padengimas elastingais betono dažais</t>
  </si>
  <si>
    <t xml:space="preserve">Ryšių kanalo įrengimas (HDPE d50) tvirtinant prie statinio konstrukcijų     </t>
  </si>
  <si>
    <t>Vandens greičio slopintuvų įrengimas</t>
  </si>
  <si>
    <t>Griovių tvirtinimas plytelėmis ant skaldos pagrindo</t>
  </si>
  <si>
    <t>Griovio dugno tvirtinimas mineralinių medž. mišiniu fr.16/22</t>
  </si>
  <si>
    <t>Sankasos šlaitų sutvirtinimas dirvožemio sl. h=8 cm, panaudojant esamą dirvožemį</t>
  </si>
  <si>
    <t>Krūmų sodinimas (atkūrimas)</t>
  </si>
  <si>
    <t>Likusio dirvožemio paskleidimas vietoje</t>
  </si>
  <si>
    <t>Asfalto sl. gruntavimas bitumine emulsija</t>
  </si>
  <si>
    <t>Po statybos darbų laikinų apylankų kelių asfalto viršutinio sl. h=4 cm AC 11 VN įrengimas</t>
  </si>
  <si>
    <t>Esamų kelio atitvarų po statiniu išardymas ir sandėliavimas</t>
  </si>
  <si>
    <t>Dirvožemio atvežimas iš laikinos sandėliavimo aikštelės kelkraščių tvirtinimui</t>
  </si>
  <si>
    <t>Betoninių kelio bortų 100.15.30 cm ant betoninio  pagrindo įrengimas</t>
  </si>
  <si>
    <t>Sankasos viršutinio sluoksnio grunto sustiprinimas h=25cm</t>
  </si>
  <si>
    <t xml:space="preserve"> -asfalto pagrindo sl. h=14 cm AC 32 PS įrengimas   </t>
  </si>
  <si>
    <t xml:space="preserve">-asfalto apatinis sl. h=8 cm AC 16 AS įrengimas  </t>
  </si>
  <si>
    <t xml:space="preserve">-asfalto viršutinio sl. h=4 cm SMA 8 S įrengimas </t>
  </si>
  <si>
    <t>Apsauginio šalčiui atsparaus sluoksnio h-49 cm įrengimas</t>
  </si>
  <si>
    <t>Betoninių vejos bortų 100.8.20 cm ant betoninio pagrindo įrengimas</t>
  </si>
  <si>
    <t>Esamų kelio atitvarų po statiniu atstatymas</t>
  </si>
  <si>
    <t>Kabelio MKS4x4x1,2 jungiamoji mova (komplekte laidininkų jungtys)</t>
  </si>
  <si>
    <t>Kabelio VMOHBU 100x2x0,5 jungiamoji mova (komplekte laidininkų jungtys)</t>
  </si>
  <si>
    <t>Kabelio KSPP 1x4x0,9 jungiamoji mova (komplekte laidininkų jungtys)</t>
  </si>
  <si>
    <t xml:space="preserve">Kabelio 30x2x0,5 jungiamoji mova (komplekte laidininkų jungtys) </t>
  </si>
  <si>
    <t>Kabelis 4x4x1,2</t>
  </si>
  <si>
    <t>Kabelis 100x2x0,5</t>
  </si>
  <si>
    <t>Kabelis 1x4x0,9</t>
  </si>
  <si>
    <t>Kabelis 30x2x0,5</t>
  </si>
  <si>
    <t xml:space="preserve">Vamzdis d110 N750 </t>
  </si>
  <si>
    <t xml:space="preserve">Vamzdis d110 (uždaram perėjimui) </t>
  </si>
  <si>
    <t>RKŠ-2 tipo šulinys (pilnas komplektas)</t>
  </si>
  <si>
    <t xml:space="preserve"> Ryšių kabelio (varinio) įvėrimas į kanalą </t>
  </si>
  <si>
    <t>Kabelio movos įrengimas</t>
  </si>
  <si>
    <t xml:space="preserve">Ryšių kabelio (šviesolaidinio) įvėrimas į kanalą </t>
  </si>
  <si>
    <t>Uždaro perėjimo įrengimas (įtraukiant 4d110 vamzdžius)</t>
  </si>
  <si>
    <t>Tranšėjos kasimas/užpylimas (klojant joje 4d110 vamzdžius)</t>
  </si>
  <si>
    <t>Vamzdžio paklojimas tranšėjoje</t>
  </si>
  <si>
    <t>RKŠ-2 tipo šulinio montavimas (įskaitant grunto kasimą/užpylimą/tankinimą)</t>
  </si>
  <si>
    <t xml:space="preserve">Išpildomosios dokumentacijos parengimas </t>
  </si>
  <si>
    <t>Valstybinės reikšmės magistralinio kelio A6 Kaunas - Zarasai - Daugpilis* 180,031 km viaduko rekonstravimas</t>
  </si>
  <si>
    <t xml:space="preserve">Kabelis aliuminio gyslomis 4x35mm² </t>
  </si>
  <si>
    <t>1kV galinė mova su terminiais vamzdeliais 4x35mm²</t>
  </si>
  <si>
    <t xml:space="preserve">Į žeminimo komplektas iki 30Ω </t>
  </si>
  <si>
    <t>Cinkuota juosta 30x4mm</t>
  </si>
  <si>
    <t>Cinkuotos juostos klojimas konstrukcijomis prišaudant</t>
  </si>
  <si>
    <t xml:space="preserve">Kabelio įtraukimas į kanalą </t>
  </si>
  <si>
    <t xml:space="preserve">Esamos atramos su pamatu ir šviestuvu perkėlimas į naują vietą </t>
  </si>
  <si>
    <t xml:space="preserve">vnt. </t>
  </si>
  <si>
    <t xml:space="preserve">Atsišakojimo gnybtų sumontavimas atramos viduje </t>
  </si>
  <si>
    <t>Elektros įrenginių žymėjimas</t>
  </si>
  <si>
    <t>Apšvietimo atramų prijungimas prie įžeminimo kontūro</t>
  </si>
  <si>
    <t>Įžeminimo kontūro varžos matavimas</t>
  </si>
  <si>
    <t>Įžeminimo įrenginių kontaktinių jungčių pereinamosios varžos matavimas</t>
  </si>
  <si>
    <t>Įžeminimo kontūro įrengimas iš vieno elektrodo iki 5 m ilgio su horizontalia įžeminimo šyna iki 1m ilgio</t>
  </si>
  <si>
    <t xml:space="preserve">Kiekvienam papildomam elektrodo iki 5 m ilgio įrengimui pridėti </t>
  </si>
  <si>
    <t>Kiekvienam sekančiam horizontalios įžeminimo šynos metrui virš 1 m įrengimui pridėti</t>
  </si>
  <si>
    <t xml:space="preserve">Sistemos paleidimo ir derinimo darbai </t>
  </si>
  <si>
    <t xml:space="preserve">Fazinio ir nulinio laidų grandinės varžos matavimas </t>
  </si>
  <si>
    <t xml:space="preserve"> Esamo šviestuvo su atrama ir gembe demontavimas (išsaugojant medžiagas 
tolimesniam panaudojimui) </t>
  </si>
  <si>
    <t>Krūmų smulkinimas ir išvežimas Rangovo pasirinktu atstumu</t>
  </si>
  <si>
    <t>Kelkraščio asfaltavimas laikinos apylankos įrengimo metu</t>
  </si>
  <si>
    <t>Žvyro dangos h=15 cm laikiname pėsčiųjų take įrengimas ir išardymas (vertinant grįžtamasiąs medžiagas)</t>
  </si>
  <si>
    <t>Laikinos tvorelės betoninių gręžtinių pamatų  įrengimas ir išardymas</t>
  </si>
  <si>
    <t>Laikinos metalinės pėsčiųjų tvorelės įrengimas ir išardymas (vertinant grįžtamasiąs medžiagas)</t>
  </si>
  <si>
    <t>Salelės R-2 m formavimas (padengiant salelę balta spalva) su nuožulniais kraštaisir salelės nufrezavimas (vertinant grįžtamasiąs medžiagas)</t>
  </si>
  <si>
    <t>Laikinų medinių šlaitinių laiptų ir turėklų įrengimas ir išardymas</t>
  </si>
  <si>
    <t>Gręžtinių bandomųjų polių įrengimas</t>
  </si>
  <si>
    <t>Žvyro pagrindo sl. h=20 cm po g/b pagrindo plokštėmis įrengimas ir išardymas (vertinant grįžtamasiąs medžiagas)</t>
  </si>
  <si>
    <t>Kelio plokščių įrengimas ir išardymas (vertinant grįžtamasiąs medžiagas)</t>
  </si>
  <si>
    <t>Metalinės spraustasienės W≥2000 cm3 sukalimas ir ištraukimas (vertinant grįžtamasiąs medžiagas)</t>
  </si>
  <si>
    <t>Pleištinių modulinių pastolių įrengimas ir išardymas (perstatant 1 kartą)</t>
  </si>
  <si>
    <t>2.19</t>
  </si>
  <si>
    <t>2.20</t>
  </si>
  <si>
    <r>
      <t>Statinio metalinių turėklų išardymas, pakrovimas  ir išvežimas į Užsakovo nurodytą vietą (</t>
    </r>
    <r>
      <rPr>
        <i/>
        <sz val="11"/>
        <rFont val="Times New Roman"/>
        <family val="1"/>
        <charset val="186"/>
      </rPr>
      <t>žiūrėti žiniaraščio priedą dėl išvežimo</t>
    </r>
    <r>
      <rPr>
        <sz val="11"/>
        <rFont val="Times New Roman"/>
        <family val="1"/>
        <charset val="186"/>
      </rPr>
      <t>)</t>
    </r>
  </si>
  <si>
    <r>
      <t>Metalinių atitvarų nuo statinio demontavimas,  pakrovimas  ir išvežimas į Užsakovo nurodytą vietą (</t>
    </r>
    <r>
      <rPr>
        <i/>
        <sz val="11"/>
        <rFont val="Times New Roman"/>
        <family val="1"/>
        <charset val="186"/>
      </rPr>
      <t>žiūrėti žiniaraščio priedą dėl išvežimo</t>
    </r>
    <r>
      <rPr>
        <sz val="11"/>
        <rFont val="Times New Roman"/>
        <family val="1"/>
        <charset val="186"/>
      </rPr>
      <t>)</t>
    </r>
  </si>
  <si>
    <t>Grįžtamosios medžiagos (nufrezuotas asfaltas) (vieneto kaina didesnė arba lygi ≥ 9,58 Eur/m3) (sąmatoje įvertinamas su minuso ženklu)</t>
  </si>
  <si>
    <t>Šalitilčio plokščių demontavimas, pakrovimas ir išvežimas Rangovo pasirinktu atstumu</t>
  </si>
  <si>
    <t>Asfaltbetonio dangos h=5 cm frezavimas nuo šalitilčio (rankiniu būdu), pakrovimas ir išvežimas Rangovo pasirinktu atstumu</t>
  </si>
  <si>
    <t>Asfaltbetonio dangos frezavimas, pakrovimas ir išvežimas Rangovo pasirinktu atstumu</t>
  </si>
  <si>
    <t>Hidroizoliacijos sl. išardymas h=1 cm, pakrovimas ir išvežimas Rangovo pasirinktu atstumu</t>
  </si>
  <si>
    <t>Išlyginamojo betono sl. išardymas, pakrovimas ir išvežimas Rangovo pasirinktu atstumu</t>
  </si>
  <si>
    <t>Gelžbetoninės perdangos ardymas,  pakrovimas  ir išvežimas Rangovo pasirinktu atstumu</t>
  </si>
  <si>
    <t>Rėmsijų ir kolonų dalies išardymas,  pakrovimas  ir išvežimas Rangovo pasirinktu atstumu</t>
  </si>
  <si>
    <t>Kolonų apardymas, pakrovimas  ir išvežimas Rangovo pasirinktu atstumu</t>
  </si>
  <si>
    <t>Asfaltbetonio dangos virš pereinamųjų plokščių frezavimas, pakrovimas  ir išvežimas Rangovo pasirinktu atstumu</t>
  </si>
  <si>
    <t>Hidroizoliacijos sl. virš pereinamųjų plokščių išardymas, pakrovimas  ir išvežimas Rangovo pasirinktu atstumu</t>
  </si>
  <si>
    <t>Išlyginamasis betono sl. virš pereinamųjų plokščių išardymas, pakrovimas  ir išvežimas Rangovo pasirinktu atstumu</t>
  </si>
  <si>
    <t>Pereinamųjų plokščių demontavimas, pakrovimas  ir išvežimas Rangovo pasirinktu atstumu</t>
  </si>
  <si>
    <t>Esamų šlaitinių laiptų demontavimas, pakrovimas  ir išvežimas Rangovo pasirinktu atstumu</t>
  </si>
  <si>
    <r>
      <t>Esamų šlaitinių laiptų turėklų demontavimas,  pakrovimas  ir išvežimas į Užsakovo nurodytą vietą (</t>
    </r>
    <r>
      <rPr>
        <i/>
        <sz val="11"/>
        <rFont val="Times New Roman"/>
        <family val="1"/>
        <charset val="186"/>
      </rPr>
      <t>žiūrėti žiniaraščio priedą dėl išvežimo</t>
    </r>
    <r>
      <rPr>
        <sz val="11"/>
        <rFont val="Times New Roman"/>
        <family val="1"/>
        <charset val="186"/>
      </rPr>
      <t>)</t>
    </r>
  </si>
  <si>
    <t>Esamų gelžbetoninių latakų demontavimas, pakrovimas  ir išvežimas Rangovo pasirinktu atstumu</t>
  </si>
  <si>
    <t>Gulekšnių demontavimas, pakrovimas  ir išvežimas Rangovo pasirinktu atstumu</t>
  </si>
  <si>
    <t>Gelžbetoninių krantinių atramų ardymas, pakrovimas  ir išvežimas Rangovo pasirinktu atstumu</t>
  </si>
  <si>
    <t>Kūgių tvirtinimo betoninėmis plytelėmis po statiniu demontavimas, pakrovimas  ir išvežimas Rangovo pasirinktu atstumu</t>
  </si>
  <si>
    <t>2.21</t>
  </si>
  <si>
    <t>2.22</t>
  </si>
  <si>
    <t>2.23</t>
  </si>
  <si>
    <t>2.24</t>
  </si>
  <si>
    <t>3.2</t>
  </si>
  <si>
    <t>3.3</t>
  </si>
  <si>
    <t>3.4</t>
  </si>
  <si>
    <t>3.5</t>
  </si>
  <si>
    <t>3.6</t>
  </si>
  <si>
    <t>3.7</t>
  </si>
  <si>
    <t>3.8</t>
  </si>
  <si>
    <t>3.9</t>
  </si>
  <si>
    <t>3.11</t>
  </si>
  <si>
    <t>3.12</t>
  </si>
  <si>
    <t>3.13</t>
  </si>
  <si>
    <t>3.14</t>
  </si>
  <si>
    <t>3.15</t>
  </si>
  <si>
    <t>3.16</t>
  </si>
  <si>
    <t>3.17</t>
  </si>
  <si>
    <t>3.18</t>
  </si>
  <si>
    <t>3.19</t>
  </si>
  <si>
    <t>3.20</t>
  </si>
  <si>
    <t>3.21</t>
  </si>
  <si>
    <t>3.22</t>
  </si>
  <si>
    <t>3.23</t>
  </si>
  <si>
    <t>3.24</t>
  </si>
  <si>
    <t>3.25</t>
  </si>
  <si>
    <t>Esamos iš atramų išlindusios armatūros nuvalimas ir padengimas antikorozine danga</t>
  </si>
  <si>
    <t xml:space="preserve">Gręžtinių polių įrengimas </t>
  </si>
  <si>
    <t>Paruošiamojo betono sl. h=8 cm įrengimas prieš įrengiant rostverkus</t>
  </si>
  <si>
    <t>Krantinės atramos galinės sienutės, sparnų betonavimas</t>
  </si>
  <si>
    <t xml:space="preserve">Armatūros gaminių sudėjimas į betonuojamas konstrukcijas </t>
  </si>
  <si>
    <t xml:space="preserve">Gulekšnių montavimas                                                                                </t>
  </si>
  <si>
    <t xml:space="preserve">Gulekšnių sumonolitinimas tarpusavyje                                                                          </t>
  </si>
  <si>
    <t xml:space="preserve">Pereinamųjų plokščių montavimas </t>
  </si>
  <si>
    <t xml:space="preserve">Monolitinės pereinamosios plokštės įrengimas </t>
  </si>
  <si>
    <t>Pereinamųjų plokščių betonavimas tarpusavyje</t>
  </si>
  <si>
    <t xml:space="preserve">Armuoto betono sl. h = 20 cm tarpuose tarp pereinamųjų  plokščių ir krantinių atramų sparnų įrengimas </t>
  </si>
  <si>
    <t>Išlyginamojo betono sl. hvid = 4 cm įrengimas ant pereinamųjų plokščių</t>
  </si>
  <si>
    <t>Išlyginamojo betono sl. ir armuoto sl.  valymas aukšto slėgio vandens srove</t>
  </si>
  <si>
    <t xml:space="preserve">Asfalto prizmės gruntavimas bitumine emulsija                </t>
  </si>
  <si>
    <t xml:space="preserve">Asfalto mišinio SMA 8 S prizmės įrengimas ant pereinamųjų plokščių                                     </t>
  </si>
  <si>
    <t>Asfalto pagrindo sl. h=14 cm AC 32 PS virš pereinamųjų plokščių įrengimas</t>
  </si>
  <si>
    <t>Asfalto pagrindo sl. gruntavimas bitumine emulsija</t>
  </si>
  <si>
    <t>Asfalto apatinis sl. h=8 cm AC 16 AS  virš pereinamųjų plokščių įrengimas</t>
  </si>
  <si>
    <t>Asfalto apatinio sl. gruntavimas bitumine emulsija</t>
  </si>
  <si>
    <t>Aasfalto viršutinio sl. h=4 cm SMA 8 S virš pereinamųjų plokščių įrengimas</t>
  </si>
  <si>
    <t>3.26</t>
  </si>
  <si>
    <t>3.27</t>
  </si>
  <si>
    <t>3.28</t>
  </si>
  <si>
    <t>3.29</t>
  </si>
  <si>
    <t>3.30</t>
  </si>
  <si>
    <t>3.31</t>
  </si>
  <si>
    <t>3.32</t>
  </si>
  <si>
    <t>3.33</t>
  </si>
  <si>
    <t>3.34</t>
  </si>
  <si>
    <t>3.35</t>
  </si>
  <si>
    <t xml:space="preserve">Fasadinių paviršių gruntavimas, glaistymas ir padengimas hidrofobizuojančia danga      </t>
  </si>
  <si>
    <t>4.3</t>
  </si>
  <si>
    <t>4.4</t>
  </si>
  <si>
    <t>4.5</t>
  </si>
  <si>
    <t>4.6</t>
  </si>
  <si>
    <t>4.7</t>
  </si>
  <si>
    <t>4.8</t>
  </si>
  <si>
    <t>4.9</t>
  </si>
  <si>
    <t>4.10</t>
  </si>
  <si>
    <t>4.11</t>
  </si>
  <si>
    <t>4.12</t>
  </si>
  <si>
    <t>4.13</t>
  </si>
  <si>
    <t>4.14</t>
  </si>
  <si>
    <t>Gręžtinių polių įrengimas</t>
  </si>
  <si>
    <t xml:space="preserve">Paruošiamojo betono sl. h=8 cm įrengimas prieš įrengiant rostverkus </t>
  </si>
  <si>
    <t xml:space="preserve">Lizdų gręžimas į esamą  atramą inkarams įrengti (horizontalūs lizdai Ø20 L=200 mm)                             </t>
  </si>
  <si>
    <t xml:space="preserve">Lizdų gręžimas į esamą  atramą inkarams įrengti (horizontalūs lizdai Ø16 L=120 mm)                          </t>
  </si>
  <si>
    <t xml:space="preserve">Lizdų gręžimas į esamą  atramą inkarams įrengti (vertikalūs lizdai Ø20 L=200 mm)                         </t>
  </si>
  <si>
    <t>Tarpinių atramų rostverkų betonavimas</t>
  </si>
  <si>
    <t>Tarpinių atramų kolonų apibetonavimas</t>
  </si>
  <si>
    <t>Gelžbetoninės rėmsijės su atraminėm pagalvėm įrengimas</t>
  </si>
  <si>
    <t>4.15</t>
  </si>
  <si>
    <t>4.16</t>
  </si>
  <si>
    <t>4.17</t>
  </si>
  <si>
    <t>4.18</t>
  </si>
  <si>
    <t>4.19</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</si>
  <si>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</si>
  <si>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</si>
  <si>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</si>
  <si>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</si>
  <si>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</si>
  <si>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</si>
  <si>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</si>
  <si>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</si>
  <si>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</si>
  <si>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</si>
  <si>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</si>
  <si>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</si>
  <si>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</si>
  <si>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</si>
  <si>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</si>
  <si>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</si>
  <si>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</si>
  <si>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</si>
  <si>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</si>
  <si>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</si>
  <si>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</si>
  <si>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</si>
  <si>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</si>
  <si>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</si>
  <si>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</si>
  <si>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</si>
  <si>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</si>
  <si>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</si>
  <si>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</si>
  <si>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</si>
  <si>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</si>
  <si>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Atraminių guolių su tvirtinimu įrengimas</t>
  </si>
  <si>
    <t>Perdangos sijų montavimas projektinėje padėtyje</t>
  </si>
  <si>
    <t xml:space="preserve"> Perdangos monolitinių ruožų sumonolitinimas</t>
  </si>
  <si>
    <t>Armatūros sujungimas loveline jungtimi</t>
  </si>
  <si>
    <t xml:space="preserve">Turėklų bortų montavimas </t>
  </si>
  <si>
    <t>Monolitinio šviestuvo pagrindo įrengimas</t>
  </si>
  <si>
    <t>Vertikalių lizdų (Ø 16 L=150 mm) gręžimas</t>
  </si>
  <si>
    <t>Epoksido pagrindo klijų panaudojimas</t>
  </si>
  <si>
    <t>Vienprofilinių deformacinių pjūvių įrengimas</t>
  </si>
  <si>
    <t xml:space="preserve">Išlyginamojo betono sl. įrengimas:                                                                                                                                          </t>
  </si>
  <si>
    <t xml:space="preserve">Lietaus vandens surinkimo ir nuvedimo sistemos įrengimas                                                                      </t>
  </si>
  <si>
    <t xml:space="preserve">Drenažinių šulinių po danga įrengimas </t>
  </si>
  <si>
    <t xml:space="preserve">Šalitilčio plokščių betonavimas    </t>
  </si>
  <si>
    <t>Apsauginio asfalto sl. gruntavimas bitumine emulsija</t>
  </si>
  <si>
    <t>Apatinio asfalto sl. h = 4 cm AC 16 AS ant perdangos įrengimas</t>
  </si>
  <si>
    <t xml:space="preserve"> Asfalto apatinio sl. gruntavimas bitumine emulsija</t>
  </si>
  <si>
    <t xml:space="preserve"> Viršutinio asfalto sl. h = 4 cm SMA 11 S ant perdangos įrengimas </t>
  </si>
  <si>
    <t>Viršutinio asfalto sl. h=4 cm MA 11 S ant perdangos įrengimas prie šalitilčio plokštės</t>
  </si>
  <si>
    <t>Trinkelių dangos įrengimas ant šalitilčio plokščių</t>
  </si>
  <si>
    <t xml:space="preserve">Metalinių  turėklų sekcijų padengtų antikorozine danga montavimas ant statinio perdangos                                                                                     </t>
  </si>
  <si>
    <t xml:space="preserve">Metalinių vienpusių atitvarų montavimas ant statinio (H1 W3, A klasė)                                                                                                 </t>
  </si>
  <si>
    <t xml:space="preserve">Metalinių vienpusių atitvarų montavimas ant statinio (H1 W2, A klasė)                                                                                              </t>
  </si>
  <si>
    <t xml:space="preserve">PGK galiniai komponentų įrengimas                                                                                          </t>
  </si>
  <si>
    <t>5.36</t>
  </si>
  <si>
    <t>5.37</t>
  </si>
  <si>
    <t>5.38</t>
  </si>
  <si>
    <t>5.39</t>
  </si>
  <si>
    <t>5.40</t>
  </si>
  <si>
    <t>5.41</t>
  </si>
  <si>
    <t>5.42</t>
  </si>
  <si>
    <t>5.43</t>
  </si>
  <si>
    <t>5.44</t>
  </si>
  <si>
    <t>5.45</t>
  </si>
  <si>
    <t>5.46</t>
  </si>
  <si>
    <t>5.47</t>
  </si>
  <si>
    <t>5.48</t>
  </si>
  <si>
    <t>5.49</t>
  </si>
  <si>
    <t>6.2</t>
  </si>
  <si>
    <t>6.3</t>
  </si>
  <si>
    <t>6.4</t>
  </si>
  <si>
    <t>6.5</t>
  </si>
  <si>
    <t>6.6</t>
  </si>
  <si>
    <t>6.7</t>
  </si>
  <si>
    <t>6.8</t>
  </si>
  <si>
    <t>6.9</t>
  </si>
  <si>
    <t>6.10</t>
  </si>
  <si>
    <t>6.11</t>
  </si>
  <si>
    <t>Vandens surinkimo šulinėlių statinio prieigose įrengimas</t>
  </si>
  <si>
    <t>Šlaitų tvirtinimų atrėmimo blokų AT-1 įrengimas ant betoninio pagrindo</t>
  </si>
  <si>
    <t xml:space="preserve"> Vandens nutekėjimo betoninių latakų montavimas ant skaldos pagrindo</t>
  </si>
  <si>
    <t>Šlaito tvirtinimo įrengimas</t>
  </si>
  <si>
    <t xml:space="preserve">Gelžbetoninių surenkamų šlaitinių laiptų įrengimas </t>
  </si>
  <si>
    <t xml:space="preserve">Cinkuotų metalinių laiptų turėklų montavimas </t>
  </si>
  <si>
    <t>Apsauginės cinkuotos pėsčiųjų tvorelės įrengimas ir vartelių ant betoninio pagrindo</t>
  </si>
  <si>
    <t>7.1</t>
  </si>
  <si>
    <t>7.2</t>
  </si>
  <si>
    <t>7.3</t>
  </si>
  <si>
    <t>7.4</t>
  </si>
  <si>
    <t>7.5</t>
  </si>
  <si>
    <t>7.6</t>
  </si>
  <si>
    <t>7.7</t>
  </si>
  <si>
    <t>7.8</t>
  </si>
  <si>
    <t>Po statybos darbų laikinų apylankų kelių asfalto dangos viršutinio sluoksnio frezavimas h=4 cm pakrovimas ir išvežimas Rangovo pasirinktu atstumu</t>
  </si>
  <si>
    <t>8. Kiti darbai</t>
  </si>
  <si>
    <t>8.1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</si>
  <si>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</si>
  <si>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</si>
  <si>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 xml:space="preserve">Betoninių kelio ženklų pamatų išardymas, pakrovimas ir išvežimas Rangovo pasirinktu atstumu   </t>
  </si>
  <si>
    <t>Asfaltbetonio dangos hvid=19 cm frezavimas,  pakrovimas ir išvežimas Rangovo pasirinktu atstumu</t>
  </si>
  <si>
    <t>Asfaltbetonio dangos hvid=4 cm frezavimas (dangų suvedimo zonoje), pakrovimas ir išvežimas Rangovo pasirinktu atstumu</t>
  </si>
  <si>
    <t>Esamų betoninių bortų bei betono pagrindo po bortais išardymas, pakrovimas ir išvežimas Rangovo pasirinktu atstumu</t>
  </si>
  <si>
    <t>Grunto kasimas, pakrovimas ir išvežimas Rangovo pasirinktu atstumu</t>
  </si>
  <si>
    <t>Apsauginio šalčiui atsparaus sluoksnio (h-69 cm) įrengimas</t>
  </si>
  <si>
    <t>Skaldos pagrindo sluoksnio iš nesurištųjų mineralinių medžiagų mišinio  (h=20 cm) įrengimas</t>
  </si>
  <si>
    <t xml:space="preserve"> Asfalto pagrindo sl. h=14 cm AC 32 PS įrengimas   </t>
  </si>
  <si>
    <t xml:space="preserve"> Asfalto pagrindo sl. gruntavimas bitumine emulsija</t>
  </si>
  <si>
    <t xml:space="preserve">Asfalto apatinis sl. h=8 cm AC 16 AS įrengimas  </t>
  </si>
  <si>
    <t xml:space="preserve">Asfalto viršutinio sl. h=4 cm SMA 8 S įrengimas </t>
  </si>
  <si>
    <t>Asfalto dangos apatinio sl. h=8 cm AC 16 AS dangų suvedimo ruože įrengimas</t>
  </si>
  <si>
    <t xml:space="preserve">Asfalto dangos apatinio sl. gruntavimas bitumine emulsija dangų suvedimo ruože </t>
  </si>
  <si>
    <t>Asfalto dangos viršutinio sl. h=4 cm SMA 8 S  dangų suvedimo ruože įrengimas</t>
  </si>
  <si>
    <t xml:space="preserve">Skaldos pagrindo sl. h=15 cm iš nesurištų mineralinių medžiagų mišinio įrengimas </t>
  </si>
  <si>
    <t>Trinkelių 8 cm įrengimas ant 3 cm storio pasluoksnio iš atsijų fr. 0/5 panaudojant esamas trinkeles</t>
  </si>
  <si>
    <t xml:space="preserve">Taktiliniai paviršiai su iškiliomis juostelėmis iš geltonų betoninių trinkelių 8 cm ant 3 cm storio pasluoksnio iš atsijų fr. 0/5 </t>
  </si>
  <si>
    <t>Trinkelių 8 cm įrengimas ant 3 cm storio pasluoksnio iš atsijų fr. 0/5</t>
  </si>
  <si>
    <t>Skeltos granitinės trinkelės 8 cm ant 3 cm storio pasluoksnio iš atsijų fr. 0/5</t>
  </si>
  <si>
    <t>Šalčiui nejautraus sl. h&gt;19 cm  įrengimas</t>
  </si>
  <si>
    <t>Šviesolaidinis kabelis 48 sk. SM tipo</t>
  </si>
  <si>
    <t>Šviesolaidinio kabelio 48 sk. mova</t>
  </si>
  <si>
    <t xml:space="preserve">Šviesolaidinio kabelio movos montavimas 48sk. kab. (VšĮ „Plačiajuostis internetas“) </t>
  </si>
  <si>
    <t>Esamos šviesolaidinio kabelio movos perkomutavimas (VšĮ „Plačiajuostis internetas“)</t>
  </si>
  <si>
    <t>Įžeminimo kontūro įrengimas R≤30Ω</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</si>
  <si>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 AB „Kelių priežiūra“ Ukmergės kelių tarnybos Širvintų meistrija, Zibalų g. 55, Širvintos.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</si>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</sst>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21" x14ac:knownFonts="1">
    <font>
      <sz val="11"/>
      <color theme="1"/>
      <name val="Arial"/>
      <family val="2"/>
      <charset val="186"/>
    </font>
    <font>
      <sz val="11"/>
      <color rgb="FF000000"/>
      <name val="Calibri"/>
      <family val="2"/>
      <charset val="186"/>
    </font>
    <font>
      <b/>
      <sz val="12"/>
      <color rgb="FF000000"/>
      <name val="Times New Roman"/>
      <family val="1"/>
      <charset val="186"/>
    </font>
    <font>
      <sz val="11"/>
      <name val="Times New Roman"/>
      <family val="1"/>
      <charset val="186"/>
    </font>
    <font>
      <sz val="11"/>
      <color theme="1"/>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i/>
      <sz val="11"/>
      <name val="Times New Roman"/>
      <family val="1"/>
      <charset val="186"/>
    </font>
    <font>
      <sz val="11"/>
      <color rgb="FFFF0000"/>
      <name val="Times New Roman"/>
      <family val="1"/>
      <charset val="186"/>
    </font>
    <font>
      <sz val="10"/>
      <name val="Times New Roman"/>
      <family val="1"/>
      <charset val="186"/>
    </font>
    <font>
      <b/>
      <sz val="14"/>
      <color rgb="FF000000"/>
      <name val="Times New Roman"/>
      <family val="1"/>
      <charset val="186"/>
    </font>
    <font>
      <sz val="11"/>
      <color rgb="FF00B050"/>
      <name val="Times New Roman"/>
      <family val="1"/>
      <charset val="186"/>
    </font>
    <font>
      <i/>
      <sz val="11"/>
      <color theme="1"/>
      <name val="Times New Roman"/>
      <family val="1"/>
      <charset val="186"/>
    </font>
    <font>
      <b/>
      <sz val="12"/>
      <name val="Times New Roman"/>
      <family val="1"/>
      <charset val="186"/>
    </font>
    <font>
      <b/>
      <sz val="10"/>
      <name val="Times New Roman"/>
      <family val="1"/>
      <charset val="186"/>
    </font>
    <font>
      <sz val="9"/>
      <name val="Times New Roman"/>
      <family val="1"/>
      <charset val="186"/>
    </font>
    <font>
      <sz val="8"/>
      <name val="Arial"/>
      <family val="2"/>
      <charset val="186"/>
    </font>
    <font>
      <b/>
      <sz val="11"/>
      <color theme="1"/>
      <name val="Times New Roman"/>
      <family val="1"/>
      <charset val="186"/>
    </font>
    <font>
      <i/>
      <sz val="10"/>
      <name val="Times New Roman"/>
      <family val="1"/>
      <charset val="186"/>
    </font>
    <font>
      <b/>
      <i/>
      <sz val="10"/>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34">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0" fontId="6"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0" fontId="5" fillId="0" borderId="4"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6" xfId="2"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49" fontId="8"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xf>
    <xf numFmtId="49" fontId="3" fillId="0" borderId="9" xfId="0" applyNumberFormat="1" applyFont="1" applyBorder="1" applyAlignment="1">
      <alignment horizontal="left" vertical="center" wrapText="1"/>
    </xf>
    <xf numFmtId="49"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4" fontId="3" fillId="4" borderId="9" xfId="3" applyNumberFormat="1" applyFont="1" applyFill="1" applyBorder="1" applyAlignment="1" applyProtection="1">
      <alignment horizontal="center" vertical="center" wrapText="1"/>
      <protection locked="0"/>
    </xf>
    <xf numFmtId="4" fontId="3" fillId="0" borderId="1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xf>
    <xf numFmtId="49" fontId="3" fillId="0" borderId="12" xfId="0" applyNumberFormat="1" applyFont="1" applyBorder="1" applyAlignment="1">
      <alignment horizontal="left" vertical="center" wrapText="1"/>
    </xf>
    <xf numFmtId="49" fontId="3" fillId="0" borderId="12" xfId="0" applyNumberFormat="1" applyFont="1" applyBorder="1" applyAlignment="1">
      <alignment horizontal="center" vertical="center" wrapText="1"/>
    </xf>
    <xf numFmtId="4" fontId="3" fillId="4" borderId="12" xfId="3" applyNumberFormat="1" applyFont="1" applyFill="1" applyBorder="1" applyAlignment="1" applyProtection="1">
      <alignment horizontal="center" vertical="center" wrapText="1"/>
      <protection locked="0"/>
    </xf>
    <xf numFmtId="4" fontId="3" fillId="0" borderId="13" xfId="0" applyNumberFormat="1" applyFont="1" applyBorder="1" applyAlignment="1">
      <alignment horizontal="center" vertical="center" wrapText="1"/>
    </xf>
    <xf numFmtId="49" fontId="3" fillId="0" borderId="14" xfId="0" applyNumberFormat="1" applyFont="1" applyBorder="1" applyAlignment="1">
      <alignment horizontal="center" vertical="center"/>
    </xf>
    <xf numFmtId="0" fontId="3" fillId="0" borderId="14" xfId="2" applyFont="1" applyBorder="1" applyAlignment="1" applyProtection="1">
      <alignment horizontal="center" vertical="center" wrapText="1"/>
    </xf>
    <xf numFmtId="4" fontId="3" fillId="4" borderId="14" xfId="3" applyNumberFormat="1" applyFont="1" applyFill="1" applyBorder="1" applyAlignment="1" applyProtection="1">
      <alignment horizontal="center" vertical="center" wrapText="1"/>
      <protection locked="0"/>
    </xf>
    <xf numFmtId="49" fontId="8"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 fontId="3" fillId="4" borderId="6" xfId="3" applyNumberFormat="1" applyFont="1" applyFill="1" applyBorder="1" applyAlignment="1" applyProtection="1">
      <alignment horizontal="center" vertical="center" wrapText="1"/>
      <protection locked="0"/>
    </xf>
    <xf numFmtId="4" fontId="3" fillId="0" borderId="7" xfId="0" applyNumberFormat="1" applyFont="1" applyBorder="1" applyAlignment="1">
      <alignment horizontal="center" vertical="center" wrapText="1"/>
    </xf>
    <xf numFmtId="4" fontId="6" fillId="0" borderId="15" xfId="0" applyNumberFormat="1" applyFont="1" applyBorder="1" applyAlignment="1" applyProtection="1">
      <alignment horizontal="center" vertical="center" wrapText="1"/>
      <protection locked="0"/>
    </xf>
    <xf numFmtId="4" fontId="6" fillId="0" borderId="16" xfId="0" applyNumberFormat="1" applyFont="1" applyBorder="1" applyAlignment="1" applyProtection="1">
      <alignment horizontal="center" vertical="center"/>
      <protection locked="0"/>
    </xf>
    <xf numFmtId="49" fontId="8" fillId="0" borderId="17" xfId="0" applyNumberFormat="1" applyFont="1" applyBorder="1" applyAlignment="1">
      <alignment horizontal="center" vertical="center" wrapText="1"/>
    </xf>
    <xf numFmtId="0" fontId="3" fillId="0" borderId="12" xfId="0" applyFont="1" applyBorder="1" applyAlignment="1">
      <alignment vertical="center" wrapText="1"/>
    </xf>
    <xf numFmtId="4" fontId="7" fillId="4" borderId="12" xfId="3" applyNumberFormat="1" applyFont="1" applyFill="1" applyBorder="1" applyAlignment="1" applyProtection="1">
      <alignment horizontal="center" vertical="center" wrapText="1"/>
      <protection locked="0"/>
    </xf>
    <xf numFmtId="4" fontId="3" fillId="0" borderId="19" xfId="0" applyNumberFormat="1" applyFont="1" applyBorder="1" applyAlignment="1">
      <alignment horizontal="center" vertical="center" wrapText="1"/>
    </xf>
    <xf numFmtId="0" fontId="9" fillId="0" borderId="0" xfId="0" applyFont="1" applyAlignment="1" applyProtection="1">
      <alignment wrapText="1"/>
      <protection locked="0"/>
    </xf>
    <xf numFmtId="4" fontId="7" fillId="0" borderId="0" xfId="0" applyNumberFormat="1" applyFont="1" applyAlignment="1" applyProtection="1">
      <alignment horizontal="center" vertical="center"/>
      <protection locked="0"/>
    </xf>
    <xf numFmtId="49" fontId="3" fillId="0" borderId="14" xfId="0" applyNumberFormat="1" applyFont="1" applyBorder="1" applyAlignment="1">
      <alignment horizontal="center" vertical="center" wrapText="1"/>
    </xf>
    <xf numFmtId="49" fontId="3" fillId="0" borderId="5" xfId="0" applyNumberFormat="1" applyFont="1" applyBorder="1" applyAlignment="1">
      <alignment horizontal="center" vertical="center"/>
    </xf>
    <xf numFmtId="49" fontId="3" fillId="0" borderId="23" xfId="0" applyNumberFormat="1" applyFont="1" applyBorder="1" applyAlignment="1">
      <alignment horizontal="center" vertical="center" wrapText="1"/>
    </xf>
    <xf numFmtId="4" fontId="7" fillId="4" borderId="23" xfId="3" applyNumberFormat="1" applyFont="1" applyFill="1" applyBorder="1" applyAlignment="1" applyProtection="1">
      <alignment horizontal="center" vertical="center" wrapText="1"/>
      <protection locked="0"/>
    </xf>
    <xf numFmtId="4" fontId="3" fillId="0" borderId="24" xfId="0" applyNumberFormat="1" applyFont="1" applyBorder="1" applyAlignment="1">
      <alignment horizontal="center" vertical="center" wrapText="1"/>
    </xf>
    <xf numFmtId="0" fontId="3" fillId="0" borderId="9" xfId="0" applyFont="1" applyBorder="1" applyAlignment="1">
      <alignment vertical="center" wrapText="1"/>
    </xf>
    <xf numFmtId="4" fontId="7" fillId="4" borderId="9" xfId="3" applyNumberFormat="1" applyFont="1" applyFill="1" applyBorder="1" applyAlignment="1" applyProtection="1">
      <alignment horizontal="center" vertical="center" wrapText="1"/>
      <protection locked="0"/>
    </xf>
    <xf numFmtId="0" fontId="3" fillId="0" borderId="14" xfId="0" applyFont="1" applyBorder="1" applyAlignment="1">
      <alignment vertical="center" wrapText="1"/>
    </xf>
    <xf numFmtId="4" fontId="7" fillId="4" borderId="14" xfId="3" applyNumberFormat="1" applyFont="1" applyFill="1" applyBorder="1" applyAlignment="1" applyProtection="1">
      <alignment horizontal="center" vertical="center" wrapText="1"/>
      <protection locked="0"/>
    </xf>
    <xf numFmtId="49" fontId="8" fillId="0" borderId="26" xfId="0" applyNumberFormat="1" applyFont="1" applyBorder="1" applyAlignment="1">
      <alignment horizontal="center" vertical="center" wrapText="1"/>
    </xf>
    <xf numFmtId="0" fontId="3" fillId="0" borderId="6" xfId="0" applyFont="1" applyBorder="1" applyAlignment="1">
      <alignment vertical="center" wrapText="1"/>
    </xf>
    <xf numFmtId="49" fontId="3" fillId="0" borderId="6" xfId="0" applyNumberFormat="1" applyFont="1" applyBorder="1" applyAlignment="1">
      <alignment horizontal="center" vertical="center" wrapText="1"/>
    </xf>
    <xf numFmtId="4" fontId="7" fillId="4" borderId="6" xfId="3" applyNumberFormat="1" applyFont="1" applyFill="1" applyBorder="1" applyAlignment="1" applyProtection="1">
      <alignment horizontal="center" vertical="center" wrapText="1"/>
      <protection locked="0"/>
    </xf>
    <xf numFmtId="49" fontId="8" fillId="0" borderId="27" xfId="0" applyNumberFormat="1" applyFont="1" applyBorder="1" applyAlignment="1">
      <alignment horizontal="center" vertical="center" wrapText="1"/>
    </xf>
    <xf numFmtId="4" fontId="6" fillId="0" borderId="29" xfId="0" applyNumberFormat="1" applyFont="1" applyBorder="1" applyAlignment="1" applyProtection="1">
      <alignment horizontal="center" vertical="center" wrapText="1"/>
      <protection locked="0"/>
    </xf>
    <xf numFmtId="49" fontId="3" fillId="0" borderId="28" xfId="0" applyNumberFormat="1" applyFont="1" applyBorder="1" applyAlignment="1">
      <alignment horizontal="center" vertical="center"/>
    </xf>
    <xf numFmtId="0" fontId="9" fillId="0" borderId="22" xfId="0" applyFont="1" applyBorder="1" applyAlignment="1" applyProtection="1">
      <alignment vertical="center" wrapText="1"/>
      <protection locked="0"/>
    </xf>
    <xf numFmtId="49" fontId="3" fillId="0" borderId="14" xfId="0" applyNumberFormat="1" applyFont="1" applyBorder="1" applyAlignment="1">
      <alignment horizontal="left" vertical="center" wrapText="1"/>
    </xf>
    <xf numFmtId="0" fontId="3" fillId="0" borderId="6" xfId="0" applyFont="1" applyBorder="1" applyAlignment="1" applyProtection="1">
      <alignment horizontal="left" vertical="center" wrapText="1"/>
      <protection locked="0"/>
    </xf>
    <xf numFmtId="4" fontId="9" fillId="4" borderId="6" xfId="0" applyNumberFormat="1" applyFont="1" applyFill="1" applyBorder="1" applyAlignment="1" applyProtection="1">
      <alignment horizontal="center" vertical="center" wrapText="1"/>
      <protection locked="0"/>
    </xf>
    <xf numFmtId="4"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 fontId="7" fillId="0" borderId="0" xfId="0" applyNumberFormat="1" applyFont="1" applyAlignment="1" applyProtection="1">
      <alignment horizontal="center" vertical="center" wrapText="1"/>
      <protection locked="0"/>
    </xf>
    <xf numFmtId="0" fontId="7" fillId="0" borderId="0" xfId="0" applyFont="1" applyAlignment="1" applyProtection="1">
      <alignment wrapText="1"/>
      <protection locked="0"/>
    </xf>
    <xf numFmtId="0" fontId="9" fillId="0" borderId="0" xfId="0" applyFont="1" applyProtection="1">
      <protection locked="0"/>
    </xf>
    <xf numFmtId="49" fontId="3" fillId="0" borderId="6" xfId="0" applyNumberFormat="1" applyFont="1" applyBorder="1" applyAlignment="1">
      <alignment horizontal="left" vertical="center" wrapText="1"/>
    </xf>
    <xf numFmtId="4" fontId="6" fillId="0" borderId="32" xfId="0" applyNumberFormat="1" applyFont="1" applyBorder="1" applyAlignment="1" applyProtection="1">
      <alignment horizontal="center" vertical="center"/>
      <protection locked="0"/>
    </xf>
    <xf numFmtId="49" fontId="3" fillId="0" borderId="18" xfId="0" applyNumberFormat="1" applyFont="1" applyBorder="1" applyAlignment="1">
      <alignment horizontal="left" vertical="center" wrapText="1"/>
    </xf>
    <xf numFmtId="0" fontId="3" fillId="0" borderId="14" xfId="0" applyFont="1" applyBorder="1" applyAlignment="1" applyProtection="1">
      <alignment horizontal="center" vertical="center" wrapText="1"/>
      <protection locked="0"/>
    </xf>
    <xf numFmtId="0" fontId="7" fillId="0" borderId="0" xfId="3" applyFont="1" applyAlignment="1">
      <alignment vertical="center" wrapText="1"/>
    </xf>
    <xf numFmtId="0" fontId="7" fillId="0" borderId="0" xfId="3" applyFont="1" applyAlignment="1">
      <alignment vertical="center"/>
    </xf>
    <xf numFmtId="0" fontId="6" fillId="0" borderId="35" xfId="4" applyFont="1" applyBorder="1" applyAlignment="1">
      <alignment horizontal="center" vertical="center" wrapText="1"/>
    </xf>
    <xf numFmtId="4" fontId="6" fillId="0" borderId="30" xfId="4" applyNumberFormat="1" applyFont="1" applyBorder="1" applyAlignment="1">
      <alignment horizontal="center" vertical="center" wrapText="1"/>
    </xf>
    <xf numFmtId="0" fontId="4" fillId="0" borderId="0" xfId="0" applyFont="1" applyAlignment="1">
      <alignment wrapText="1"/>
    </xf>
    <xf numFmtId="0" fontId="3" fillId="0" borderId="0" xfId="0" applyFont="1"/>
    <xf numFmtId="0" fontId="4" fillId="0" borderId="0" xfId="0" applyFont="1" applyAlignment="1">
      <alignment vertical="center" wrapText="1"/>
    </xf>
    <xf numFmtId="0" fontId="4" fillId="0" borderId="0" xfId="0" applyFont="1"/>
    <xf numFmtId="0" fontId="4" fillId="0" borderId="0" xfId="0" applyFont="1" applyAlignment="1" applyProtection="1">
      <alignment horizontal="center" vertical="center"/>
      <protection locked="0"/>
    </xf>
    <xf numFmtId="0" fontId="3" fillId="0" borderId="14" xfId="0" applyFont="1" applyBorder="1" applyAlignment="1">
      <alignment horizontal="center" vertical="center"/>
    </xf>
    <xf numFmtId="2" fontId="3" fillId="0" borderId="14" xfId="0" applyNumberFormat="1" applyFont="1" applyBorder="1" applyAlignment="1">
      <alignment horizontal="center" vertical="center"/>
    </xf>
    <xf numFmtId="0" fontId="10" fillId="0" borderId="14" xfId="0" applyFont="1" applyBorder="1" applyAlignment="1">
      <alignment horizontal="center" vertical="center"/>
    </xf>
    <xf numFmtId="4" fontId="6" fillId="0" borderId="20" xfId="0" applyNumberFormat="1" applyFont="1" applyBorder="1" applyAlignment="1" applyProtection="1">
      <alignment horizontal="center" vertical="center" wrapText="1"/>
      <protection locked="0"/>
    </xf>
    <xf numFmtId="4" fontId="6" fillId="0" borderId="20" xfId="0" applyNumberFormat="1" applyFont="1" applyBorder="1" applyAlignment="1" applyProtection="1">
      <alignment horizontal="center" vertical="center"/>
      <protection locked="0"/>
    </xf>
    <xf numFmtId="4" fontId="6" fillId="0" borderId="0" xfId="0" applyNumberFormat="1" applyFont="1" applyAlignment="1" applyProtection="1">
      <alignment horizontal="center" vertical="center" wrapText="1"/>
      <protection locked="0"/>
    </xf>
    <xf numFmtId="4" fontId="6" fillId="0" borderId="0" xfId="0" applyNumberFormat="1" applyFont="1" applyAlignment="1" applyProtection="1">
      <alignment horizontal="center" vertical="center"/>
      <protection locked="0"/>
    </xf>
    <xf numFmtId="0" fontId="3" fillId="0" borderId="14" xfId="0" applyFont="1" applyBorder="1" applyAlignment="1" applyProtection="1">
      <alignment vertical="center" wrapText="1"/>
      <protection locked="0"/>
    </xf>
    <xf numFmtId="0" fontId="3" fillId="0" borderId="9" xfId="2" applyFont="1" applyBorder="1" applyAlignment="1" applyProtection="1">
      <alignment horizontal="center" vertical="center" wrapText="1"/>
    </xf>
    <xf numFmtId="2" fontId="3" fillId="0" borderId="9" xfId="0" applyNumberFormat="1" applyFont="1" applyBorder="1" applyAlignment="1">
      <alignment horizontal="center" vertical="center"/>
    </xf>
    <xf numFmtId="2" fontId="3" fillId="0" borderId="6" xfId="0" applyNumberFormat="1" applyFont="1" applyBorder="1" applyAlignment="1">
      <alignment horizontal="center" vertical="center"/>
    </xf>
    <xf numFmtId="0" fontId="3" fillId="0" borderId="14" xfId="0" applyFont="1" applyBorder="1" applyAlignment="1">
      <alignment wrapText="1"/>
    </xf>
    <xf numFmtId="164" fontId="3" fillId="0" borderId="14" xfId="0" applyNumberFormat="1" applyFont="1" applyBorder="1" applyAlignment="1">
      <alignment horizontal="center" vertical="center"/>
    </xf>
    <xf numFmtId="2" fontId="3" fillId="0" borderId="5" xfId="0" applyNumberFormat="1" applyFont="1" applyBorder="1" applyAlignment="1">
      <alignment horizontal="center" vertical="center" wrapText="1"/>
    </xf>
    <xf numFmtId="49" fontId="3" fillId="0" borderId="31" xfId="0" applyNumberFormat="1" applyFont="1" applyBorder="1" applyAlignment="1">
      <alignment horizontal="center" vertical="center"/>
    </xf>
    <xf numFmtId="164" fontId="3" fillId="0" borderId="28"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2" fontId="3" fillId="0" borderId="14"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0" fontId="3" fillId="0" borderId="14"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9" xfId="0" applyFont="1" applyBorder="1" applyAlignment="1" applyProtection="1">
      <alignment horizontal="center" vertical="center" wrapText="1"/>
      <protection locked="0"/>
    </xf>
    <xf numFmtId="164" fontId="3" fillId="0" borderId="9" xfId="0" applyNumberFormat="1" applyFont="1" applyBorder="1" applyAlignment="1">
      <alignment horizontal="center" vertical="center" wrapText="1"/>
    </xf>
    <xf numFmtId="0" fontId="5" fillId="0" borderId="5" xfId="2" applyFont="1" applyBorder="1" applyAlignment="1" applyProtection="1">
      <alignment horizontal="center" vertical="center" wrapText="1"/>
    </xf>
    <xf numFmtId="49" fontId="3" fillId="0" borderId="2" xfId="0" applyNumberFormat="1" applyFont="1" applyBorder="1" applyAlignment="1">
      <alignment horizontal="center" vertical="center"/>
    </xf>
    <xf numFmtId="4" fontId="6" fillId="4" borderId="9" xfId="4" applyNumberFormat="1" applyFont="1" applyFill="1" applyBorder="1" applyAlignment="1" applyProtection="1">
      <alignment horizontal="center" vertical="center" wrapText="1"/>
      <protection locked="0"/>
    </xf>
    <xf numFmtId="0" fontId="12" fillId="0" borderId="0" xfId="0" applyFont="1"/>
    <xf numFmtId="49" fontId="3" fillId="0" borderId="33" xfId="0" applyNumberFormat="1" applyFont="1" applyBorder="1" applyAlignment="1">
      <alignment horizontal="center" vertical="center"/>
    </xf>
    <xf numFmtId="4" fontId="6" fillId="4" borderId="14" xfId="4"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3" fillId="0" borderId="37" xfId="0" applyFont="1" applyBorder="1" applyAlignment="1">
      <alignment vertical="center" wrapText="1"/>
    </xf>
    <xf numFmtId="4" fontId="6" fillId="0" borderId="29" xfId="0" applyNumberFormat="1" applyFont="1" applyBorder="1" applyAlignment="1">
      <alignment horizontal="center" vertical="center" wrapText="1"/>
    </xf>
    <xf numFmtId="4" fontId="6" fillId="0" borderId="16" xfId="0" applyNumberFormat="1" applyFont="1" applyBorder="1" applyAlignment="1">
      <alignment horizontal="center" vertical="center"/>
    </xf>
    <xf numFmtId="49" fontId="3" fillId="0" borderId="28" xfId="0" applyNumberFormat="1" applyFont="1" applyBorder="1" applyAlignment="1">
      <alignment horizontal="center" vertical="center" wrapText="1"/>
    </xf>
    <xf numFmtId="165" fontId="3" fillId="4" borderId="9" xfId="0" applyNumberFormat="1" applyFont="1" applyFill="1" applyBorder="1" applyAlignment="1" applyProtection="1">
      <alignment horizontal="center" vertical="center"/>
      <protection locked="0"/>
    </xf>
    <xf numFmtId="0" fontId="3" fillId="0" borderId="0" xfId="0" applyFont="1" applyAlignment="1">
      <alignment wrapText="1"/>
    </xf>
    <xf numFmtId="0" fontId="9" fillId="0" borderId="0" xfId="0" applyFont="1" applyAlignment="1">
      <alignment wrapText="1"/>
    </xf>
    <xf numFmtId="165" fontId="3" fillId="4" borderId="14" xfId="0" applyNumberFormat="1" applyFont="1" applyFill="1" applyBorder="1" applyAlignment="1" applyProtection="1">
      <alignment horizontal="center" vertical="center"/>
      <protection locked="0"/>
    </xf>
    <xf numFmtId="49" fontId="3" fillId="0" borderId="23" xfId="0" applyNumberFormat="1" applyFont="1" applyBorder="1" applyAlignment="1">
      <alignment horizontal="left" vertical="center" wrapText="1"/>
    </xf>
    <xf numFmtId="4" fontId="6" fillId="0" borderId="0" xfId="0" applyNumberFormat="1" applyFont="1" applyAlignment="1">
      <alignment horizontal="center" vertical="center"/>
    </xf>
    <xf numFmtId="4" fontId="6" fillId="4" borderId="9" xfId="3" applyNumberFormat="1" applyFont="1" applyFill="1" applyBorder="1" applyAlignment="1" applyProtection="1">
      <alignment horizontal="center" vertical="center" wrapText="1"/>
      <protection locked="0"/>
    </xf>
    <xf numFmtId="4" fontId="6" fillId="4" borderId="12" xfId="3" applyNumberFormat="1" applyFont="1" applyFill="1" applyBorder="1" applyAlignment="1" applyProtection="1">
      <alignment horizontal="center" vertical="center" wrapText="1"/>
      <protection locked="0"/>
    </xf>
    <xf numFmtId="4" fontId="6" fillId="4" borderId="14" xfId="3" applyNumberFormat="1" applyFont="1" applyFill="1" applyBorder="1" applyAlignment="1" applyProtection="1">
      <alignment horizontal="center" vertical="center" wrapText="1"/>
      <protection locked="0"/>
    </xf>
    <xf numFmtId="4" fontId="6" fillId="4" borderId="6" xfId="3" applyNumberFormat="1" applyFont="1" applyFill="1" applyBorder="1" applyAlignment="1" applyProtection="1">
      <alignment horizontal="center" vertical="center" wrapText="1"/>
      <protection locked="0"/>
    </xf>
    <xf numFmtId="49" fontId="3" fillId="0" borderId="36" xfId="0" applyNumberFormat="1" applyFont="1" applyBorder="1" applyAlignment="1">
      <alignment horizontal="left" vertical="center" wrapText="1"/>
    </xf>
    <xf numFmtId="49" fontId="3" fillId="0" borderId="36" xfId="0" applyNumberFormat="1" applyFont="1" applyBorder="1" applyAlignment="1">
      <alignment horizontal="center" vertical="center" wrapText="1"/>
    </xf>
    <xf numFmtId="4" fontId="6" fillId="4" borderId="36" xfId="3" applyNumberFormat="1" applyFont="1" applyFill="1" applyBorder="1" applyAlignment="1" applyProtection="1">
      <alignment horizontal="center" vertical="center" wrapText="1"/>
      <protection locked="0"/>
    </xf>
    <xf numFmtId="4" fontId="3" fillId="4" borderId="14" xfId="0" applyNumberFormat="1" applyFont="1" applyFill="1" applyBorder="1" applyAlignment="1" applyProtection="1">
      <alignment horizontal="center" vertical="center" wrapText="1"/>
      <protection locked="0"/>
    </xf>
    <xf numFmtId="4" fontId="6" fillId="0" borderId="32" xfId="0" applyNumberFormat="1" applyFont="1" applyBorder="1" applyAlignment="1">
      <alignment horizontal="center" vertical="center"/>
    </xf>
    <xf numFmtId="0" fontId="6" fillId="0" borderId="0" xfId="3" applyFont="1" applyAlignment="1">
      <alignment vertical="center" wrapText="1"/>
    </xf>
    <xf numFmtId="0" fontId="6" fillId="0" borderId="0" xfId="3" applyFont="1" applyAlignment="1">
      <alignment vertical="center"/>
    </xf>
    <xf numFmtId="4" fontId="6" fillId="0" borderId="0" xfId="3" applyNumberFormat="1" applyFont="1" applyAlignment="1">
      <alignment horizontal="right" vertical="center" wrapText="1"/>
    </xf>
    <xf numFmtId="4" fontId="6" fillId="0" borderId="0" xfId="3" applyNumberFormat="1" applyFont="1" applyAlignment="1">
      <alignment horizontal="right" vertical="center"/>
    </xf>
    <xf numFmtId="0" fontId="6" fillId="0" borderId="0" xfId="3" applyFont="1" applyAlignment="1">
      <alignment horizontal="right" vertical="center"/>
    </xf>
    <xf numFmtId="4" fontId="6" fillId="0" borderId="0" xfId="4" applyNumberFormat="1" applyFont="1" applyAlignment="1">
      <alignment horizontal="center" vertical="center" wrapText="1"/>
    </xf>
    <xf numFmtId="0" fontId="6" fillId="0" borderId="0" xfId="3" applyFont="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xf>
    <xf numFmtId="49" fontId="3" fillId="0" borderId="25" xfId="0" applyNumberFormat="1" applyFont="1" applyBorder="1" applyAlignment="1">
      <alignment horizontal="center" vertical="center"/>
    </xf>
    <xf numFmtId="4" fontId="3" fillId="4" borderId="23" xfId="0" applyNumberFormat="1" applyFont="1" applyFill="1" applyBorder="1" applyAlignment="1" applyProtection="1">
      <alignment horizontal="center" vertical="center" wrapText="1"/>
      <protection locked="0"/>
    </xf>
    <xf numFmtId="4" fontId="9" fillId="4" borderId="12" xfId="3" applyNumberFormat="1" applyFont="1" applyFill="1" applyBorder="1" applyAlignment="1" applyProtection="1">
      <alignment horizontal="center" vertical="center" wrapText="1"/>
      <protection locked="0"/>
    </xf>
    <xf numFmtId="0" fontId="9" fillId="0" borderId="0" xfId="0" applyFont="1"/>
    <xf numFmtId="4" fontId="9" fillId="4" borderId="9" xfId="3" applyNumberFormat="1" applyFont="1" applyFill="1" applyBorder="1" applyAlignment="1" applyProtection="1">
      <alignment horizontal="center" vertical="center" wrapText="1"/>
      <protection locked="0"/>
    </xf>
    <xf numFmtId="4" fontId="9" fillId="4" borderId="6" xfId="3" applyNumberFormat="1" applyFont="1" applyFill="1" applyBorder="1" applyAlignment="1" applyProtection="1">
      <alignment horizontal="center" vertical="center" wrapText="1"/>
      <protection locked="0"/>
    </xf>
    <xf numFmtId="4" fontId="7" fillId="0" borderId="0" xfId="0" applyNumberFormat="1" applyFont="1" applyAlignment="1">
      <alignment horizontal="center" vertical="center" wrapText="1"/>
    </xf>
    <xf numFmtId="4" fontId="7" fillId="0" borderId="0" xfId="0" applyNumberFormat="1" applyFont="1" applyAlignment="1">
      <alignment horizontal="center" vertical="center"/>
    </xf>
    <xf numFmtId="4" fontId="9" fillId="4" borderId="14" xfId="3" applyNumberFormat="1" applyFont="1" applyFill="1" applyBorder="1" applyAlignment="1" applyProtection="1">
      <alignment horizontal="center" vertical="center" wrapText="1"/>
      <protection locked="0"/>
    </xf>
    <xf numFmtId="0" fontId="8" fillId="0" borderId="0" xfId="0" applyFont="1" applyAlignment="1">
      <alignment vertical="center"/>
    </xf>
    <xf numFmtId="0" fontId="8" fillId="0" borderId="0" xfId="0" applyFont="1" applyAlignment="1">
      <alignment horizontal="left" vertical="center" wrapText="1"/>
    </xf>
    <xf numFmtId="164" fontId="3" fillId="0" borderId="9" xfId="0" applyNumberFormat="1" applyFont="1" applyBorder="1" applyAlignment="1">
      <alignment horizontal="center" vertical="center"/>
    </xf>
    <xf numFmtId="49" fontId="3" fillId="0" borderId="36" xfId="0" applyNumberFormat="1" applyFont="1" applyBorder="1" applyAlignment="1">
      <alignment horizontal="center" vertical="center"/>
    </xf>
    <xf numFmtId="0" fontId="7" fillId="0" borderId="0" xfId="0" applyFont="1" applyAlignment="1">
      <alignment horizontal="center" vertical="center" wrapText="1"/>
    </xf>
    <xf numFmtId="0" fontId="15" fillId="0" borderId="14" xfId="0" applyFont="1" applyBorder="1" applyAlignment="1">
      <alignment horizontal="center" vertical="center" wrapText="1"/>
    </xf>
    <xf numFmtId="0" fontId="10" fillId="0" borderId="14" xfId="0" applyFont="1" applyBorder="1" applyAlignment="1">
      <alignment vertical="center"/>
    </xf>
    <xf numFmtId="4" fontId="16" fillId="0" borderId="14" xfId="0" applyNumberFormat="1" applyFont="1" applyBorder="1" applyAlignment="1">
      <alignment horizontal="center" vertical="center"/>
    </xf>
    <xf numFmtId="0" fontId="15" fillId="0" borderId="14" xfId="0" applyFont="1" applyBorder="1" applyAlignment="1">
      <alignment horizontal="right" vertical="center"/>
    </xf>
    <xf numFmtId="2" fontId="3" fillId="0" borderId="23" xfId="0" applyNumberFormat="1" applyFont="1" applyBorder="1" applyAlignment="1">
      <alignment horizontal="center" vertical="center"/>
    </xf>
    <xf numFmtId="0" fontId="3" fillId="0" borderId="12" xfId="0" applyFont="1" applyBorder="1" applyAlignment="1" applyProtection="1">
      <alignment vertical="center" wrapText="1"/>
      <protection locked="0"/>
    </xf>
    <xf numFmtId="0" fontId="3" fillId="0" borderId="12" xfId="2" applyFont="1" applyBorder="1" applyAlignment="1" applyProtection="1">
      <alignment horizontal="center" vertical="center" wrapText="1"/>
    </xf>
    <xf numFmtId="2" fontId="3" fillId="0" borderId="12" xfId="0" applyNumberFormat="1" applyFont="1" applyBorder="1" applyAlignment="1">
      <alignment horizontal="center" vertical="center"/>
    </xf>
    <xf numFmtId="164" fontId="3" fillId="0" borderId="12" xfId="0" applyNumberFormat="1" applyFont="1" applyBorder="1" applyAlignment="1">
      <alignment horizontal="center" vertical="center"/>
    </xf>
    <xf numFmtId="4" fontId="7" fillId="4" borderId="40" xfId="3" applyNumberFormat="1" applyFont="1" applyFill="1" applyBorder="1" applyAlignment="1" applyProtection="1">
      <alignment horizontal="center" vertical="center" wrapText="1"/>
      <protection locked="0"/>
    </xf>
    <xf numFmtId="4" fontId="3" fillId="0" borderId="41"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0" fontId="3" fillId="0" borderId="23"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wrapText="1"/>
      <protection locked="0"/>
    </xf>
    <xf numFmtId="2" fontId="3" fillId="0" borderId="12" xfId="0" applyNumberFormat="1" applyFont="1" applyBorder="1" applyAlignment="1">
      <alignment horizontal="center" vertical="center" wrapText="1"/>
    </xf>
    <xf numFmtId="2" fontId="3" fillId="0" borderId="9" xfId="2" applyNumberFormat="1" applyFont="1" applyBorder="1" applyAlignment="1" applyProtection="1">
      <alignment horizontal="center" vertical="center" wrapText="1"/>
    </xf>
    <xf numFmtId="2" fontId="3" fillId="0" borderId="12" xfId="2" applyNumberFormat="1" applyFont="1" applyBorder="1" applyAlignment="1" applyProtection="1">
      <alignment horizontal="center" vertical="center" wrapText="1"/>
    </xf>
    <xf numFmtId="2" fontId="3" fillId="0" borderId="14" xfId="2" applyNumberFormat="1" applyFont="1" applyBorder="1" applyAlignment="1" applyProtection="1">
      <alignment horizontal="center" vertical="center" wrapText="1"/>
    </xf>
    <xf numFmtId="2" fontId="3" fillId="0" borderId="14" xfId="0" applyNumberFormat="1" applyFont="1" applyBorder="1" applyAlignment="1">
      <alignment horizontal="center"/>
    </xf>
    <xf numFmtId="2" fontId="3" fillId="0" borderId="6" xfId="0" applyNumberFormat="1" applyFont="1" applyBorder="1" applyAlignment="1">
      <alignment horizontal="center" vertical="center" wrapText="1"/>
    </xf>
    <xf numFmtId="2" fontId="3" fillId="0" borderId="9" xfId="0" applyNumberFormat="1" applyFont="1" applyBorder="1" applyAlignment="1">
      <alignment horizontal="center" vertical="center" wrapText="1"/>
    </xf>
    <xf numFmtId="2" fontId="3" fillId="0" borderId="9" xfId="0" applyNumberFormat="1" applyFont="1" applyBorder="1" applyAlignment="1" applyProtection="1">
      <alignment horizontal="center" vertical="center" wrapText="1"/>
      <protection locked="0"/>
    </xf>
    <xf numFmtId="2" fontId="3" fillId="0" borderId="14" xfId="0" applyNumberFormat="1" applyFont="1" applyBorder="1" applyAlignment="1" applyProtection="1">
      <alignment horizontal="center" vertical="center" wrapText="1"/>
      <protection locked="0"/>
    </xf>
    <xf numFmtId="2" fontId="3" fillId="0" borderId="23" xfId="0" applyNumberFormat="1" applyFont="1" applyBorder="1" applyAlignment="1" applyProtection="1">
      <alignment horizontal="center" vertical="center" wrapText="1"/>
      <protection locked="0"/>
    </xf>
    <xf numFmtId="0" fontId="5" fillId="0" borderId="26" xfId="2" applyFont="1" applyBorder="1" applyAlignment="1" applyProtection="1">
      <alignment horizontal="center" vertical="center" wrapText="1"/>
    </xf>
    <xf numFmtId="0" fontId="6" fillId="0" borderId="25" xfId="2" applyFont="1" applyBorder="1" applyAlignment="1" applyProtection="1">
      <alignment horizontal="center" vertical="center" wrapText="1"/>
    </xf>
    <xf numFmtId="0" fontId="5" fillId="0" borderId="23" xfId="2" applyFont="1" applyBorder="1" applyAlignment="1" applyProtection="1">
      <alignment horizontal="center" vertical="center" wrapText="1"/>
    </xf>
    <xf numFmtId="0" fontId="5" fillId="0" borderId="23" xfId="2" applyNumberFormat="1" applyFont="1" applyBorder="1" applyAlignment="1" applyProtection="1">
      <alignment horizontal="center" vertical="center" wrapText="1"/>
    </xf>
    <xf numFmtId="0" fontId="5" fillId="0" borderId="23" xfId="1" applyFont="1" applyBorder="1" applyAlignment="1" applyProtection="1">
      <alignment horizontal="center" vertical="center" wrapText="1"/>
    </xf>
    <xf numFmtId="0" fontId="6" fillId="0" borderId="24" xfId="1" applyFont="1" applyBorder="1" applyAlignment="1" applyProtection="1">
      <alignment horizontal="center" vertical="center" wrapText="1"/>
    </xf>
    <xf numFmtId="0" fontId="3" fillId="0" borderId="6" xfId="0" applyFont="1" applyBorder="1" applyAlignment="1" applyProtection="1">
      <alignment vertical="center" wrapText="1"/>
      <protection locked="0"/>
    </xf>
    <xf numFmtId="0" fontId="3" fillId="0" borderId="6" xfId="2" applyFont="1" applyBorder="1" applyAlignment="1" applyProtection="1">
      <alignment horizontal="center" vertical="center" wrapText="1"/>
    </xf>
    <xf numFmtId="2" fontId="3" fillId="0" borderId="6" xfId="2" applyNumberFormat="1" applyFont="1" applyBorder="1" applyAlignment="1" applyProtection="1">
      <alignment horizontal="center" vertical="center" wrapText="1"/>
    </xf>
    <xf numFmtId="0" fontId="3" fillId="0" borderId="14" xfId="0" applyFont="1" applyBorder="1" applyAlignment="1">
      <alignment horizontal="left" vertical="center" wrapText="1"/>
    </xf>
    <xf numFmtId="49" fontId="8" fillId="0" borderId="42" xfId="3" applyNumberFormat="1" applyFont="1" applyBorder="1" applyAlignment="1">
      <alignment horizontal="center" vertical="center" wrapText="1"/>
    </xf>
    <xf numFmtId="0" fontId="3" fillId="0" borderId="42" xfId="3" applyFont="1" applyBorder="1" applyAlignment="1">
      <alignment horizontal="left" vertical="center" wrapText="1"/>
    </xf>
    <xf numFmtId="0" fontId="3" fillId="0" borderId="42" xfId="0" applyFont="1" applyBorder="1" applyAlignment="1">
      <alignment horizontal="center" vertical="center" wrapText="1"/>
    </xf>
    <xf numFmtId="2" fontId="3" fillId="0" borderId="42" xfId="0" applyNumberFormat="1" applyFont="1" applyBorder="1" applyAlignment="1">
      <alignment horizontal="center" vertical="center" wrapText="1"/>
    </xf>
    <xf numFmtId="4" fontId="3" fillId="4" borderId="42" xfId="3" applyNumberFormat="1" applyFont="1" applyFill="1" applyBorder="1" applyAlignment="1" applyProtection="1">
      <alignment horizontal="center" vertical="center" wrapText="1"/>
      <protection locked="0"/>
    </xf>
    <xf numFmtId="4" fontId="3" fillId="0" borderId="16" xfId="0" applyNumberFormat="1" applyFont="1" applyBorder="1" applyAlignment="1">
      <alignment horizontal="center" vertical="center" wrapText="1"/>
    </xf>
    <xf numFmtId="4" fontId="18" fillId="0" borderId="16" xfId="0" applyNumberFormat="1" applyFont="1" applyBorder="1" applyAlignment="1" applyProtection="1">
      <alignment horizontal="center" vertical="center"/>
      <protection locked="0"/>
    </xf>
    <xf numFmtId="0" fontId="4" fillId="0" borderId="0" xfId="0" applyFont="1" applyAlignment="1" applyProtection="1">
      <alignment wrapText="1"/>
      <protection locked="0"/>
    </xf>
    <xf numFmtId="2" fontId="3" fillId="0" borderId="36" xfId="0" applyNumberFormat="1" applyFont="1" applyBorder="1" applyAlignment="1">
      <alignment horizontal="center" vertical="center"/>
    </xf>
    <xf numFmtId="165" fontId="3" fillId="4" borderId="23" xfId="0" applyNumberFormat="1" applyFont="1" applyFill="1" applyBorder="1" applyAlignment="1" applyProtection="1">
      <alignment horizontal="center" vertical="center"/>
      <protection locked="0"/>
    </xf>
    <xf numFmtId="164" fontId="3" fillId="0" borderId="6" xfId="0" applyNumberFormat="1" applyFont="1" applyBorder="1" applyAlignment="1">
      <alignment horizontal="center" vertical="center"/>
    </xf>
    <xf numFmtId="4" fontId="6" fillId="0" borderId="15" xfId="0" applyNumberFormat="1" applyFont="1" applyBorder="1" applyAlignment="1">
      <alignment horizontal="center" vertical="center" wrapText="1"/>
    </xf>
    <xf numFmtId="164" fontId="3" fillId="0" borderId="23" xfId="0" applyNumberFormat="1" applyFont="1" applyBorder="1" applyAlignment="1">
      <alignment horizontal="center" vertical="center"/>
    </xf>
    <xf numFmtId="49" fontId="3" fillId="0" borderId="23" xfId="0" applyNumberFormat="1" applyFont="1" applyBorder="1" applyAlignment="1">
      <alignment horizontal="center" vertical="center"/>
    </xf>
    <xf numFmtId="4" fontId="9" fillId="4" borderId="23" xfId="3" applyNumberFormat="1" applyFont="1" applyFill="1" applyBorder="1" applyAlignment="1" applyProtection="1">
      <alignment horizontal="center" vertical="center" wrapText="1"/>
      <protection locked="0"/>
    </xf>
    <xf numFmtId="0" fontId="10" fillId="0" borderId="0" xfId="0" applyFont="1"/>
    <xf numFmtId="0" fontId="20" fillId="0" borderId="0" xfId="0" applyFont="1"/>
    <xf numFmtId="0" fontId="2" fillId="2" borderId="0" xfId="1" applyFont="1" applyFill="1" applyAlignment="1" applyProtection="1">
      <alignment horizontal="center" vertical="center"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horizontal="center" vertical="center"/>
    </xf>
    <xf numFmtId="0" fontId="6" fillId="3" borderId="3" xfId="1" applyFont="1" applyFill="1" applyBorder="1" applyAlignment="1" applyProtection="1">
      <alignment horizontal="center" vertical="center"/>
    </xf>
    <xf numFmtId="0" fontId="11" fillId="2" borderId="0" xfId="1" applyFont="1" applyFill="1" applyAlignment="1" applyProtection="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14" fillId="3" borderId="14" xfId="0" applyFont="1" applyFill="1" applyBorder="1" applyAlignment="1">
      <alignment horizontal="center" vertical="center" wrapText="1"/>
    </xf>
    <xf numFmtId="0" fontId="15" fillId="5" borderId="37"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21" xfId="0" applyFont="1" applyFill="1" applyBorder="1" applyAlignment="1">
      <alignment horizontal="center" vertical="center"/>
    </xf>
    <xf numFmtId="0" fontId="15" fillId="0" borderId="3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8" xfId="0" applyFont="1" applyBorder="1" applyAlignment="1">
      <alignment horizontal="center"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wrapText="1"/>
    </xf>
    <xf numFmtId="0" fontId="10" fillId="0" borderId="0" xfId="0" applyFont="1" applyAlignment="1">
      <alignment horizontal="left"/>
    </xf>
    <xf numFmtId="164" fontId="3" fillId="6" borderId="23" xfId="0" applyNumberFormat="1" applyFont="1" applyFill="1" applyBorder="1" applyAlignment="1">
      <alignment horizontal="center" vertical="center" wrapText="1"/>
    </xf>
    <xf numFmtId="164" fontId="3" fillId="6" borderId="21" xfId="0" applyNumberFormat="1" applyFont="1" applyFill="1" applyBorder="1" applyAlignment="1">
      <alignment horizontal="center" vertical="center" wrapText="1"/>
    </xf>
    <xf numFmtId="164" fontId="3" fillId="6" borderId="6" xfId="0" applyNumberFormat="1" applyFont="1" applyFill="1" applyBorder="1" applyAlignment="1">
      <alignment horizontal="center" vertical="center" wrapText="1"/>
    </xf>
  </cellXfs>
  <cellStyles count="5">
    <cellStyle name="Įprastas" xfId="0" builtinId="0"/>
    <cellStyle name="Normal 2 2" xfId="1" xr:uid="{824E46B0-C34A-4367-83BF-7EAEDD0B4375}"/>
    <cellStyle name="Normal 3" xfId="3" xr:uid="{96E876E2-5CB4-4B02-B6E0-E3F175BCC2FC}"/>
    <cellStyle name="TableStyleLight1" xfId="4" xr:uid="{49BC1FE8-C82B-4218-9AB9-6EEA50932B38}"/>
    <cellStyle name="TableStyleLight1 2" xfId="2" xr:uid="{98366CF9-8291-4AF5-95D8-7E564D57C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2D4C-1E4C-4EC6-B999-06B47F67B311}">
  <dimension ref="A1:N169"/>
  <sheetViews>
    <sheetView tabSelected="1" topLeftCell="B158" zoomScale="85" zoomScaleNormal="85" workbookViewId="0">
      <selection activeCell="J167" sqref="J167"/>
    </sheetView>
  </sheetViews>
  <sheetFormatPr defaultColWidth="8" defaultRowHeight="14" x14ac:dyDescent="0.3"/>
  <cols>
    <col min="1" max="1" width="34.75" style="73" customWidth="1"/>
    <col min="2" max="2" width="9.25" style="74" customWidth="1"/>
    <col min="3" max="3" width="62.75" style="75" customWidth="1"/>
    <col min="4" max="4" width="8" style="76"/>
    <col min="5" max="5" width="14.25" style="76" customWidth="1"/>
    <col min="6" max="6" width="18.08203125" style="77" customWidth="1"/>
    <col min="7" max="7" width="12.83203125" style="76" customWidth="1"/>
    <col min="8" max="8" width="18.83203125" style="1" customWidth="1"/>
    <col min="9" max="9" width="18.08203125" style="1" customWidth="1"/>
    <col min="10" max="10" width="12.25" style="2" customWidth="1"/>
    <col min="11" max="16384" width="8" style="2"/>
  </cols>
  <sheetData>
    <row r="1" spans="1:7" ht="15" x14ac:dyDescent="0.3">
      <c r="A1" s="206" t="s">
        <v>211</v>
      </c>
      <c r="B1" s="206"/>
      <c r="C1" s="206"/>
      <c r="D1" s="206"/>
      <c r="E1" s="206"/>
      <c r="F1" s="206"/>
      <c r="G1" s="206"/>
    </row>
    <row r="2" spans="1:7" ht="21.75" customHeight="1" thickBot="1" x14ac:dyDescent="0.35">
      <c r="A2" s="3"/>
      <c r="B2" s="4"/>
      <c r="C2" s="3"/>
      <c r="D2" s="3"/>
      <c r="E2" s="5"/>
      <c r="F2" s="3"/>
      <c r="G2" s="3"/>
    </row>
    <row r="3" spans="1:7" x14ac:dyDescent="0.3">
      <c r="A3" s="207" t="s">
        <v>163</v>
      </c>
      <c r="B3" s="208"/>
      <c r="C3" s="208"/>
      <c r="D3" s="208"/>
      <c r="E3" s="208"/>
      <c r="F3" s="208"/>
      <c r="G3" s="209"/>
    </row>
    <row r="4" spans="1:7" ht="42.65" customHeight="1" thickBot="1" x14ac:dyDescent="0.35">
      <c r="A4" s="179" t="s">
        <v>0</v>
      </c>
      <c r="B4" s="180" t="s">
        <v>1</v>
      </c>
      <c r="C4" s="181" t="s">
        <v>2</v>
      </c>
      <c r="D4" s="181" t="s">
        <v>3</v>
      </c>
      <c r="E4" s="182" t="s">
        <v>4</v>
      </c>
      <c r="F4" s="183" t="s">
        <v>5</v>
      </c>
      <c r="G4" s="184" t="s">
        <v>6</v>
      </c>
    </row>
    <row r="5" spans="1:7" ht="30" customHeight="1" x14ac:dyDescent="0.3">
      <c r="A5" s="11" t="s">
        <v>7</v>
      </c>
      <c r="B5" s="15" t="s">
        <v>8</v>
      </c>
      <c r="C5" s="13" t="s">
        <v>164</v>
      </c>
      <c r="D5" s="14" t="s">
        <v>9</v>
      </c>
      <c r="E5" s="87">
        <v>281</v>
      </c>
      <c r="F5" s="16"/>
      <c r="G5" s="17">
        <f t="shared" ref="G5:G41" si="0">ROUND((E5*F5),2)</f>
        <v>0</v>
      </c>
    </row>
    <row r="6" spans="1:7" ht="30" customHeight="1" x14ac:dyDescent="0.3">
      <c r="A6" s="18" t="s">
        <v>7</v>
      </c>
      <c r="B6" s="78" t="s">
        <v>10</v>
      </c>
      <c r="C6" s="56" t="s">
        <v>60</v>
      </c>
      <c r="D6" s="39" t="s">
        <v>20</v>
      </c>
      <c r="E6" s="79">
        <v>100</v>
      </c>
      <c r="F6" s="26"/>
      <c r="G6" s="23">
        <f t="shared" si="0"/>
        <v>0</v>
      </c>
    </row>
    <row r="7" spans="1:7" ht="30" customHeight="1" x14ac:dyDescent="0.3">
      <c r="A7" s="18" t="s">
        <v>7</v>
      </c>
      <c r="B7" s="78" t="s">
        <v>11</v>
      </c>
      <c r="C7" s="56" t="s">
        <v>231</v>
      </c>
      <c r="D7" s="39" t="s">
        <v>9</v>
      </c>
      <c r="E7" s="79">
        <v>20</v>
      </c>
      <c r="F7" s="26"/>
      <c r="G7" s="23">
        <f t="shared" ref="G7:G19" si="1">ROUND((E7*F7),2)</f>
        <v>0</v>
      </c>
    </row>
    <row r="8" spans="1:7" ht="30" customHeight="1" x14ac:dyDescent="0.3">
      <c r="A8" s="18" t="s">
        <v>7</v>
      </c>
      <c r="B8" s="78" t="s">
        <v>12</v>
      </c>
      <c r="C8" s="56" t="s">
        <v>232</v>
      </c>
      <c r="D8" s="39" t="s">
        <v>59</v>
      </c>
      <c r="E8" s="95">
        <v>1</v>
      </c>
      <c r="F8" s="26"/>
      <c r="G8" s="23">
        <f>ROUND((E8*F8),2)</f>
        <v>0</v>
      </c>
    </row>
    <row r="9" spans="1:7" ht="30" customHeight="1" x14ac:dyDescent="0.3">
      <c r="A9" s="18" t="s">
        <v>7</v>
      </c>
      <c r="B9" s="78" t="s">
        <v>98</v>
      </c>
      <c r="C9" s="56" t="s">
        <v>236</v>
      </c>
      <c r="D9" s="39" t="s">
        <v>59</v>
      </c>
      <c r="E9" s="79">
        <v>1</v>
      </c>
      <c r="F9" s="26"/>
      <c r="G9" s="23">
        <f t="shared" si="1"/>
        <v>0</v>
      </c>
    </row>
    <row r="10" spans="1:7" ht="30" customHeight="1" x14ac:dyDescent="0.3">
      <c r="A10" s="18" t="s">
        <v>7</v>
      </c>
      <c r="B10" s="78" t="s">
        <v>99</v>
      </c>
      <c r="C10" s="56" t="s">
        <v>233</v>
      </c>
      <c r="D10" s="39" t="s">
        <v>20</v>
      </c>
      <c r="E10" s="79">
        <v>121</v>
      </c>
      <c r="F10" s="26"/>
      <c r="G10" s="23">
        <f t="shared" si="1"/>
        <v>0</v>
      </c>
    </row>
    <row r="11" spans="1:7" ht="30" customHeight="1" x14ac:dyDescent="0.3">
      <c r="A11" s="18" t="s">
        <v>7</v>
      </c>
      <c r="B11" s="78" t="s">
        <v>100</v>
      </c>
      <c r="C11" s="56" t="s">
        <v>234</v>
      </c>
      <c r="D11" s="39" t="s">
        <v>13</v>
      </c>
      <c r="E11" s="95">
        <v>14</v>
      </c>
      <c r="F11" s="26"/>
      <c r="G11" s="23">
        <f t="shared" si="1"/>
        <v>0</v>
      </c>
    </row>
    <row r="12" spans="1:7" ht="30" customHeight="1" x14ac:dyDescent="0.3">
      <c r="A12" s="18" t="s">
        <v>7</v>
      </c>
      <c r="B12" s="78" t="s">
        <v>101</v>
      </c>
      <c r="C12" s="56" t="s">
        <v>235</v>
      </c>
      <c r="D12" s="39" t="s">
        <v>35</v>
      </c>
      <c r="E12" s="95">
        <v>26</v>
      </c>
      <c r="F12" s="26"/>
      <c r="G12" s="23">
        <f t="shared" si="1"/>
        <v>0</v>
      </c>
    </row>
    <row r="13" spans="1:7" ht="30" customHeight="1" x14ac:dyDescent="0.3">
      <c r="A13" s="18" t="s">
        <v>7</v>
      </c>
      <c r="B13" s="78" t="s">
        <v>102</v>
      </c>
      <c r="C13" s="56" t="s">
        <v>237</v>
      </c>
      <c r="D13" s="39" t="s">
        <v>59</v>
      </c>
      <c r="E13" s="79">
        <v>1</v>
      </c>
      <c r="F13" s="26"/>
      <c r="G13" s="23">
        <f t="shared" si="1"/>
        <v>0</v>
      </c>
    </row>
    <row r="14" spans="1:7" ht="30" customHeight="1" x14ac:dyDescent="0.3">
      <c r="A14" s="18" t="s">
        <v>7</v>
      </c>
      <c r="B14" s="78" t="s">
        <v>103</v>
      </c>
      <c r="C14" s="56" t="s">
        <v>238</v>
      </c>
      <c r="D14" s="39" t="s">
        <v>13</v>
      </c>
      <c r="E14" s="79">
        <v>2</v>
      </c>
      <c r="F14" s="26"/>
      <c r="G14" s="23">
        <f>ROUND((E14*F14),2)</f>
        <v>0</v>
      </c>
    </row>
    <row r="15" spans="1:7" ht="30" customHeight="1" x14ac:dyDescent="0.3">
      <c r="A15" s="18" t="s">
        <v>7</v>
      </c>
      <c r="B15" s="78" t="s">
        <v>61</v>
      </c>
      <c r="C15" s="56" t="s">
        <v>165</v>
      </c>
      <c r="D15" s="39" t="s">
        <v>13</v>
      </c>
      <c r="E15" s="79">
        <v>2</v>
      </c>
      <c r="F15" s="26"/>
      <c r="G15" s="23">
        <f>ROUND((E15*F15),2)</f>
        <v>0</v>
      </c>
    </row>
    <row r="16" spans="1:7" ht="30" customHeight="1" x14ac:dyDescent="0.3">
      <c r="A16" s="18" t="s">
        <v>7</v>
      </c>
      <c r="B16" s="78" t="s">
        <v>104</v>
      </c>
      <c r="C16" s="56" t="s">
        <v>239</v>
      </c>
      <c r="D16" s="39" t="s">
        <v>20</v>
      </c>
      <c r="E16" s="79">
        <v>96</v>
      </c>
      <c r="F16" s="26"/>
      <c r="G16" s="23">
        <f t="shared" si="1"/>
        <v>0</v>
      </c>
    </row>
    <row r="17" spans="1:9" ht="30" customHeight="1" x14ac:dyDescent="0.3">
      <c r="A17" s="18" t="s">
        <v>7</v>
      </c>
      <c r="B17" s="78" t="s">
        <v>105</v>
      </c>
      <c r="C17" s="56" t="s">
        <v>240</v>
      </c>
      <c r="D17" s="39" t="s">
        <v>9</v>
      </c>
      <c r="E17" s="79">
        <v>24</v>
      </c>
      <c r="F17" s="26"/>
      <c r="G17" s="23">
        <f t="shared" si="1"/>
        <v>0</v>
      </c>
    </row>
    <row r="18" spans="1:9" ht="30" customHeight="1" x14ac:dyDescent="0.3">
      <c r="A18" s="18" t="s">
        <v>7</v>
      </c>
      <c r="B18" s="78" t="s">
        <v>106</v>
      </c>
      <c r="C18" s="56" t="s">
        <v>241</v>
      </c>
      <c r="D18" s="39" t="s">
        <v>62</v>
      </c>
      <c r="E18" s="79">
        <v>32</v>
      </c>
      <c r="F18" s="26"/>
      <c r="G18" s="23">
        <f t="shared" si="1"/>
        <v>0</v>
      </c>
    </row>
    <row r="19" spans="1:9" ht="30" customHeight="1" thickBot="1" x14ac:dyDescent="0.35">
      <c r="A19" s="18" t="s">
        <v>7</v>
      </c>
      <c r="B19" s="78" t="s">
        <v>107</v>
      </c>
      <c r="C19" s="56" t="s">
        <v>64</v>
      </c>
      <c r="D19" s="39" t="s">
        <v>63</v>
      </c>
      <c r="E19" s="79">
        <v>80</v>
      </c>
      <c r="F19" s="26"/>
      <c r="G19" s="23">
        <f t="shared" si="1"/>
        <v>0</v>
      </c>
    </row>
    <row r="20" spans="1:9" ht="30" customHeight="1" thickBot="1" x14ac:dyDescent="0.35">
      <c r="A20" s="27" t="s">
        <v>7</v>
      </c>
      <c r="B20" s="88" t="s">
        <v>108</v>
      </c>
      <c r="C20" s="185" t="s">
        <v>242</v>
      </c>
      <c r="D20" s="186" t="s">
        <v>59</v>
      </c>
      <c r="E20" s="187">
        <v>1</v>
      </c>
      <c r="F20" s="29"/>
      <c r="G20" s="30">
        <f t="shared" si="0"/>
        <v>0</v>
      </c>
      <c r="H20" s="31" t="s">
        <v>14</v>
      </c>
      <c r="I20" s="32">
        <f>ROUND(SUM(G5:G20),2)</f>
        <v>0</v>
      </c>
    </row>
    <row r="21" spans="1:9" ht="30" customHeight="1" x14ac:dyDescent="0.3">
      <c r="A21" s="33" t="s">
        <v>65</v>
      </c>
      <c r="B21" s="162" t="s">
        <v>15</v>
      </c>
      <c r="C21" s="160" t="s">
        <v>245</v>
      </c>
      <c r="D21" s="161" t="s">
        <v>66</v>
      </c>
      <c r="E21" s="171">
        <v>4010</v>
      </c>
      <c r="F21" s="22"/>
      <c r="G21" s="36">
        <f t="shared" si="0"/>
        <v>0</v>
      </c>
      <c r="H21" s="81"/>
      <c r="I21" s="82"/>
    </row>
    <row r="22" spans="1:9" ht="30" customHeight="1" x14ac:dyDescent="0.3">
      <c r="A22" s="33" t="s">
        <v>65</v>
      </c>
      <c r="B22" s="90" t="s">
        <v>16</v>
      </c>
      <c r="C22" s="160" t="s">
        <v>246</v>
      </c>
      <c r="D22" s="161" t="s">
        <v>66</v>
      </c>
      <c r="E22" s="171">
        <v>1820</v>
      </c>
      <c r="F22" s="22"/>
      <c r="G22" s="36">
        <f t="shared" si="0"/>
        <v>0</v>
      </c>
      <c r="H22" s="83"/>
      <c r="I22" s="84"/>
    </row>
    <row r="23" spans="1:9" ht="30" customHeight="1" x14ac:dyDescent="0.3">
      <c r="A23" s="33" t="s">
        <v>65</v>
      </c>
      <c r="B23" s="163" t="s">
        <v>17</v>
      </c>
      <c r="C23" s="85" t="s">
        <v>249</v>
      </c>
      <c r="D23" s="21" t="s">
        <v>9</v>
      </c>
      <c r="E23" s="171">
        <v>18.25</v>
      </c>
      <c r="F23" s="22"/>
      <c r="G23" s="36">
        <f t="shared" ref="G23" si="2">ROUND((E23*F23),2)</f>
        <v>0</v>
      </c>
      <c r="H23" s="83"/>
      <c r="I23" s="84"/>
    </row>
    <row r="24" spans="1:9" ht="30" customHeight="1" x14ac:dyDescent="0.3">
      <c r="A24" s="33" t="s">
        <v>65</v>
      </c>
      <c r="B24" s="163" t="s">
        <v>18</v>
      </c>
      <c r="C24" s="188" t="s">
        <v>247</v>
      </c>
      <c r="D24" s="21" t="s">
        <v>9</v>
      </c>
      <c r="E24" s="171">
        <v>18.25</v>
      </c>
      <c r="F24" s="22"/>
      <c r="G24" s="36">
        <f t="shared" si="0"/>
        <v>0</v>
      </c>
      <c r="H24" s="83"/>
      <c r="I24" s="84"/>
    </row>
    <row r="25" spans="1:9" ht="30" customHeight="1" x14ac:dyDescent="0.3">
      <c r="A25" s="33" t="s">
        <v>65</v>
      </c>
      <c r="B25" s="90" t="s">
        <v>21</v>
      </c>
      <c r="C25" s="85" t="s">
        <v>248</v>
      </c>
      <c r="D25" s="21" t="s">
        <v>9</v>
      </c>
      <c r="E25" s="171">
        <v>145</v>
      </c>
      <c r="F25" s="22"/>
      <c r="G25" s="36">
        <f t="shared" si="0"/>
        <v>0</v>
      </c>
      <c r="H25" s="83"/>
      <c r="I25" s="84"/>
    </row>
    <row r="26" spans="1:9" ht="30" customHeight="1" x14ac:dyDescent="0.3">
      <c r="A26" s="33" t="s">
        <v>65</v>
      </c>
      <c r="B26" s="163" t="s">
        <v>22</v>
      </c>
      <c r="C26" s="34" t="s">
        <v>250</v>
      </c>
      <c r="D26" s="21" t="s">
        <v>20</v>
      </c>
      <c r="E26" s="171">
        <v>522</v>
      </c>
      <c r="F26" s="22"/>
      <c r="G26" s="36">
        <f t="shared" si="0"/>
        <v>0</v>
      </c>
      <c r="H26" s="83"/>
      <c r="I26" s="84"/>
    </row>
    <row r="27" spans="1:9" ht="30" customHeight="1" x14ac:dyDescent="0.3">
      <c r="A27" s="33" t="s">
        <v>65</v>
      </c>
      <c r="B27" s="163" t="s">
        <v>23</v>
      </c>
      <c r="C27" s="188" t="s">
        <v>247</v>
      </c>
      <c r="D27" s="21" t="s">
        <v>9</v>
      </c>
      <c r="E27" s="171">
        <v>52.2</v>
      </c>
      <c r="F27" s="22"/>
      <c r="G27" s="36">
        <f t="shared" ref="G27" si="3">ROUND((E27*F27),2)</f>
        <v>0</v>
      </c>
      <c r="H27" s="83"/>
      <c r="I27" s="84"/>
    </row>
    <row r="28" spans="1:9" ht="30" customHeight="1" x14ac:dyDescent="0.3">
      <c r="A28" s="33" t="s">
        <v>65</v>
      </c>
      <c r="B28" s="90" t="s">
        <v>24</v>
      </c>
      <c r="C28" s="34" t="s">
        <v>251</v>
      </c>
      <c r="D28" s="21" t="s">
        <v>20</v>
      </c>
      <c r="E28" s="171">
        <v>522</v>
      </c>
      <c r="F28" s="22"/>
      <c r="G28" s="36">
        <f t="shared" si="0"/>
        <v>0</v>
      </c>
      <c r="H28" s="83"/>
      <c r="I28" s="84"/>
    </row>
    <row r="29" spans="1:9" ht="30" customHeight="1" x14ac:dyDescent="0.3">
      <c r="A29" s="33" t="s">
        <v>65</v>
      </c>
      <c r="B29" s="163" t="s">
        <v>25</v>
      </c>
      <c r="C29" s="34" t="s">
        <v>252</v>
      </c>
      <c r="D29" s="21" t="s">
        <v>20</v>
      </c>
      <c r="E29" s="171">
        <v>522</v>
      </c>
      <c r="F29" s="22"/>
      <c r="G29" s="36">
        <f t="shared" ref="G29" si="4">ROUND((E29*F29),2)</f>
        <v>0</v>
      </c>
      <c r="H29" s="83"/>
      <c r="I29" s="84"/>
    </row>
    <row r="30" spans="1:9" ht="30" customHeight="1" x14ac:dyDescent="0.3">
      <c r="A30" s="33" t="s">
        <v>65</v>
      </c>
      <c r="B30" s="163" t="s">
        <v>26</v>
      </c>
      <c r="C30" s="85" t="s">
        <v>253</v>
      </c>
      <c r="D30" s="21" t="s">
        <v>9</v>
      </c>
      <c r="E30" s="171">
        <v>188</v>
      </c>
      <c r="F30" s="22"/>
      <c r="G30" s="36">
        <f t="shared" si="0"/>
        <v>0</v>
      </c>
      <c r="H30" s="83"/>
      <c r="I30" s="84"/>
    </row>
    <row r="31" spans="1:9" ht="30" customHeight="1" x14ac:dyDescent="0.3">
      <c r="A31" s="33" t="s">
        <v>65</v>
      </c>
      <c r="B31" s="90" t="s">
        <v>27</v>
      </c>
      <c r="C31" s="85" t="s">
        <v>254</v>
      </c>
      <c r="D31" s="25" t="s">
        <v>9</v>
      </c>
      <c r="E31" s="171">
        <v>25</v>
      </c>
      <c r="F31" s="22"/>
      <c r="G31" s="36">
        <f t="shared" si="0"/>
        <v>0</v>
      </c>
      <c r="H31" s="83"/>
      <c r="I31" s="84"/>
    </row>
    <row r="32" spans="1:9" ht="30" customHeight="1" x14ac:dyDescent="0.3">
      <c r="A32" s="33" t="s">
        <v>65</v>
      </c>
      <c r="B32" s="163" t="s">
        <v>28</v>
      </c>
      <c r="C32" s="85" t="s">
        <v>255</v>
      </c>
      <c r="D32" s="25" t="s">
        <v>9</v>
      </c>
      <c r="E32" s="171">
        <v>1.8</v>
      </c>
      <c r="F32" s="22"/>
      <c r="G32" s="36">
        <f t="shared" si="0"/>
        <v>0</v>
      </c>
      <c r="H32" s="83"/>
      <c r="I32" s="84"/>
    </row>
    <row r="33" spans="1:9" ht="30" customHeight="1" x14ac:dyDescent="0.3">
      <c r="A33" s="33" t="s">
        <v>65</v>
      </c>
      <c r="B33" s="163" t="s">
        <v>29</v>
      </c>
      <c r="C33" s="34" t="s">
        <v>256</v>
      </c>
      <c r="D33" s="21" t="s">
        <v>20</v>
      </c>
      <c r="E33" s="171">
        <v>128</v>
      </c>
      <c r="F33" s="22"/>
      <c r="G33" s="36">
        <f t="shared" ref="G33" si="5">ROUND((E33*F33),2)</f>
        <v>0</v>
      </c>
      <c r="H33" s="83"/>
      <c r="I33" s="84"/>
    </row>
    <row r="34" spans="1:9" ht="30" customHeight="1" x14ac:dyDescent="0.3">
      <c r="A34" s="33" t="s">
        <v>65</v>
      </c>
      <c r="B34" s="90" t="s">
        <v>30</v>
      </c>
      <c r="C34" s="188" t="s">
        <v>247</v>
      </c>
      <c r="D34" s="21" t="s">
        <v>9</v>
      </c>
      <c r="E34" s="171">
        <v>12.8</v>
      </c>
      <c r="F34" s="22"/>
      <c r="G34" s="36">
        <f t="shared" si="0"/>
        <v>0</v>
      </c>
      <c r="H34" s="83"/>
      <c r="I34" s="84"/>
    </row>
    <row r="35" spans="1:9" ht="30" customHeight="1" x14ac:dyDescent="0.3">
      <c r="A35" s="33" t="s">
        <v>65</v>
      </c>
      <c r="B35" s="163" t="s">
        <v>31</v>
      </c>
      <c r="C35" s="34" t="s">
        <v>257</v>
      </c>
      <c r="D35" s="21" t="s">
        <v>20</v>
      </c>
      <c r="E35" s="171">
        <v>128</v>
      </c>
      <c r="F35" s="22"/>
      <c r="G35" s="36">
        <f t="shared" ref="G35" si="6">ROUND((E35*F35),2)</f>
        <v>0</v>
      </c>
      <c r="H35" s="83"/>
      <c r="I35" s="84"/>
    </row>
    <row r="36" spans="1:9" ht="30" customHeight="1" x14ac:dyDescent="0.3">
      <c r="A36" s="33" t="s">
        <v>65</v>
      </c>
      <c r="B36" s="163" t="s">
        <v>32</v>
      </c>
      <c r="C36" s="34" t="s">
        <v>258</v>
      </c>
      <c r="D36" s="21" t="s">
        <v>20</v>
      </c>
      <c r="E36" s="171">
        <v>128</v>
      </c>
      <c r="F36" s="22"/>
      <c r="G36" s="36">
        <f t="shared" si="0"/>
        <v>0</v>
      </c>
      <c r="H36" s="83"/>
      <c r="I36" s="84"/>
    </row>
    <row r="37" spans="1:9" ht="30" customHeight="1" x14ac:dyDescent="0.3">
      <c r="A37" s="33" t="s">
        <v>65</v>
      </c>
      <c r="B37" s="90" t="s">
        <v>33</v>
      </c>
      <c r="C37" s="85" t="s">
        <v>259</v>
      </c>
      <c r="D37" s="25" t="s">
        <v>13</v>
      </c>
      <c r="E37" s="171">
        <v>32</v>
      </c>
      <c r="F37" s="22"/>
      <c r="G37" s="36">
        <f t="shared" si="0"/>
        <v>0</v>
      </c>
      <c r="H37" s="83"/>
      <c r="I37" s="84"/>
    </row>
    <row r="38" spans="1:9" ht="30" customHeight="1" x14ac:dyDescent="0.3">
      <c r="A38" s="33" t="s">
        <v>65</v>
      </c>
      <c r="B38" s="163" t="s">
        <v>34</v>
      </c>
      <c r="C38" s="160" t="s">
        <v>260</v>
      </c>
      <c r="D38" s="25" t="s">
        <v>9</v>
      </c>
      <c r="E38" s="171">
        <v>4</v>
      </c>
      <c r="F38" s="22"/>
      <c r="G38" s="36">
        <f t="shared" si="0"/>
        <v>0</v>
      </c>
      <c r="H38" s="83"/>
      <c r="I38" s="84"/>
    </row>
    <row r="39" spans="1:9" ht="30" customHeight="1" x14ac:dyDescent="0.3">
      <c r="A39" s="33" t="s">
        <v>65</v>
      </c>
      <c r="B39" s="163" t="s">
        <v>243</v>
      </c>
      <c r="C39" s="160" t="s">
        <v>261</v>
      </c>
      <c r="D39" s="161" t="s">
        <v>66</v>
      </c>
      <c r="E39" s="171">
        <v>323</v>
      </c>
      <c r="F39" s="22"/>
      <c r="G39" s="36">
        <f t="shared" si="0"/>
        <v>0</v>
      </c>
      <c r="H39" s="83"/>
      <c r="I39" s="84"/>
    </row>
    <row r="40" spans="1:9" ht="30" customHeight="1" x14ac:dyDescent="0.3">
      <c r="A40" s="33" t="s">
        <v>65</v>
      </c>
      <c r="B40" s="90" t="s">
        <v>244</v>
      </c>
      <c r="C40" s="160" t="s">
        <v>262</v>
      </c>
      <c r="D40" s="25" t="s">
        <v>9</v>
      </c>
      <c r="E40" s="171">
        <v>7</v>
      </c>
      <c r="F40" s="22"/>
      <c r="G40" s="36">
        <f t="shared" si="0"/>
        <v>0</v>
      </c>
      <c r="H40" s="83"/>
      <c r="I40" s="84"/>
    </row>
    <row r="41" spans="1:9" ht="30" customHeight="1" x14ac:dyDescent="0.3">
      <c r="A41" s="33" t="s">
        <v>65</v>
      </c>
      <c r="B41" s="163" t="s">
        <v>266</v>
      </c>
      <c r="C41" s="85" t="s">
        <v>263</v>
      </c>
      <c r="D41" s="25" t="s">
        <v>9</v>
      </c>
      <c r="E41" s="171">
        <v>9.6999999999999993</v>
      </c>
      <c r="F41" s="22"/>
      <c r="G41" s="36">
        <f t="shared" si="0"/>
        <v>0</v>
      </c>
      <c r="H41" s="83"/>
      <c r="I41" s="84"/>
    </row>
    <row r="42" spans="1:9" ht="30" customHeight="1" x14ac:dyDescent="0.3">
      <c r="A42" s="18" t="s">
        <v>65</v>
      </c>
      <c r="B42" s="163" t="s">
        <v>267</v>
      </c>
      <c r="C42" s="85" t="s">
        <v>67</v>
      </c>
      <c r="D42" s="25" t="s">
        <v>9</v>
      </c>
      <c r="E42" s="172">
        <v>820</v>
      </c>
      <c r="F42" s="26"/>
      <c r="G42" s="23">
        <f t="shared" ref="G42:G54" si="7">ROUND((E42*F42),2)</f>
        <v>0</v>
      </c>
      <c r="H42" s="83"/>
      <c r="I42" s="84"/>
    </row>
    <row r="43" spans="1:9" ht="30" customHeight="1" thickBot="1" x14ac:dyDescent="0.35">
      <c r="A43" s="18" t="s">
        <v>65</v>
      </c>
      <c r="B43" s="90" t="s">
        <v>268</v>
      </c>
      <c r="C43" s="85" t="s">
        <v>264</v>
      </c>
      <c r="D43" s="25" t="s">
        <v>9</v>
      </c>
      <c r="E43" s="173">
        <v>45</v>
      </c>
      <c r="F43" s="26"/>
      <c r="G43" s="23">
        <f t="shared" si="7"/>
        <v>0</v>
      </c>
      <c r="H43" s="83"/>
      <c r="I43" s="84"/>
    </row>
    <row r="44" spans="1:9" ht="30" customHeight="1" thickBot="1" x14ac:dyDescent="0.35">
      <c r="A44" s="18" t="s">
        <v>65</v>
      </c>
      <c r="B44" s="163" t="s">
        <v>269</v>
      </c>
      <c r="C44" s="89" t="s">
        <v>265</v>
      </c>
      <c r="D44" s="25" t="s">
        <v>20</v>
      </c>
      <c r="E44" s="172">
        <v>368</v>
      </c>
      <c r="F44" s="26"/>
      <c r="G44" s="23">
        <f>ROUND((E44*F44),2)</f>
        <v>0</v>
      </c>
      <c r="H44" s="31" t="s">
        <v>39</v>
      </c>
      <c r="I44" s="32">
        <f>ROUND(SUM(G21:G44),2)</f>
        <v>0</v>
      </c>
    </row>
    <row r="45" spans="1:9" ht="30" customHeight="1" x14ac:dyDescent="0.3">
      <c r="A45" s="11" t="s">
        <v>68</v>
      </c>
      <c r="B45" s="87" t="s">
        <v>40</v>
      </c>
      <c r="C45" s="44" t="s">
        <v>293</v>
      </c>
      <c r="D45" s="86" t="s">
        <v>20</v>
      </c>
      <c r="E45" s="170">
        <v>3.8</v>
      </c>
      <c r="F45" s="16"/>
      <c r="G45" s="17">
        <f t="shared" si="7"/>
        <v>0</v>
      </c>
      <c r="H45" s="83"/>
      <c r="I45" s="84"/>
    </row>
    <row r="46" spans="1:9" ht="30" customHeight="1" x14ac:dyDescent="0.3">
      <c r="A46" s="18" t="s">
        <v>68</v>
      </c>
      <c r="B46" s="90" t="s">
        <v>270</v>
      </c>
      <c r="C46" s="20" t="s">
        <v>294</v>
      </c>
      <c r="D46" s="21" t="s">
        <v>35</v>
      </c>
      <c r="E46" s="162">
        <v>384</v>
      </c>
      <c r="F46" s="26"/>
      <c r="G46" s="23">
        <f t="shared" si="7"/>
        <v>0</v>
      </c>
      <c r="H46" s="83"/>
      <c r="I46" s="84"/>
    </row>
    <row r="47" spans="1:9" ht="30" customHeight="1" x14ac:dyDescent="0.3">
      <c r="A47" s="18" t="s">
        <v>68</v>
      </c>
      <c r="B47" s="90" t="s">
        <v>271</v>
      </c>
      <c r="C47" s="46" t="s">
        <v>19</v>
      </c>
      <c r="D47" s="39" t="s">
        <v>20</v>
      </c>
      <c r="E47" s="172">
        <v>127</v>
      </c>
      <c r="F47" s="26"/>
      <c r="G47" s="23">
        <f t="shared" si="7"/>
        <v>0</v>
      </c>
      <c r="H47" s="83"/>
      <c r="I47" s="84"/>
    </row>
    <row r="48" spans="1:9" ht="30" customHeight="1" x14ac:dyDescent="0.3">
      <c r="A48" s="18" t="s">
        <v>68</v>
      </c>
      <c r="B48" s="90" t="s">
        <v>272</v>
      </c>
      <c r="C48" s="34" t="s">
        <v>69</v>
      </c>
      <c r="D48" s="21" t="s">
        <v>9</v>
      </c>
      <c r="E48" s="172">
        <v>28.4</v>
      </c>
      <c r="F48" s="26"/>
      <c r="G48" s="23">
        <f t="shared" si="7"/>
        <v>0</v>
      </c>
      <c r="H48" s="83"/>
      <c r="I48" s="84"/>
    </row>
    <row r="49" spans="1:9" ht="30" customHeight="1" x14ac:dyDescent="0.3">
      <c r="A49" s="18" t="s">
        <v>68</v>
      </c>
      <c r="B49" s="90" t="s">
        <v>273</v>
      </c>
      <c r="C49" s="34" t="s">
        <v>295</v>
      </c>
      <c r="D49" s="39" t="s">
        <v>9</v>
      </c>
      <c r="E49" s="172">
        <v>7.5</v>
      </c>
      <c r="F49" s="26"/>
      <c r="G49" s="23">
        <f t="shared" si="7"/>
        <v>0</v>
      </c>
      <c r="H49" s="83"/>
      <c r="I49" s="84"/>
    </row>
    <row r="50" spans="1:9" ht="30" customHeight="1" x14ac:dyDescent="0.3">
      <c r="A50" s="18" t="s">
        <v>68</v>
      </c>
      <c r="B50" s="90" t="s">
        <v>274</v>
      </c>
      <c r="C50" s="34" t="s">
        <v>296</v>
      </c>
      <c r="D50" s="25" t="s">
        <v>9</v>
      </c>
      <c r="E50" s="172">
        <v>91.24</v>
      </c>
      <c r="F50" s="26"/>
      <c r="G50" s="23">
        <f t="shared" ref="G50" si="8">ROUND((E50*F50),2)</f>
        <v>0</v>
      </c>
      <c r="H50" s="83"/>
      <c r="I50" s="84"/>
    </row>
    <row r="51" spans="1:9" ht="30" customHeight="1" x14ac:dyDescent="0.3">
      <c r="A51" s="18" t="s">
        <v>68</v>
      </c>
      <c r="B51" s="90" t="s">
        <v>275</v>
      </c>
      <c r="C51" s="188" t="s">
        <v>297</v>
      </c>
      <c r="D51" s="25" t="s">
        <v>66</v>
      </c>
      <c r="E51" s="172">
        <v>14263.1</v>
      </c>
      <c r="F51" s="26"/>
      <c r="G51" s="23">
        <f t="shared" si="7"/>
        <v>0</v>
      </c>
      <c r="H51" s="83"/>
      <c r="I51" s="84"/>
    </row>
    <row r="52" spans="1:9" ht="30" customHeight="1" x14ac:dyDescent="0.3">
      <c r="A52" s="18" t="s">
        <v>68</v>
      </c>
      <c r="B52" s="90" t="s">
        <v>276</v>
      </c>
      <c r="C52" s="34" t="s">
        <v>70</v>
      </c>
      <c r="D52" s="21" t="s">
        <v>20</v>
      </c>
      <c r="E52" s="172">
        <v>111</v>
      </c>
      <c r="F52" s="26"/>
      <c r="G52" s="23">
        <f t="shared" si="7"/>
        <v>0</v>
      </c>
      <c r="H52" s="83"/>
      <c r="I52" s="84"/>
    </row>
    <row r="53" spans="1:9" ht="30" customHeight="1" x14ac:dyDescent="0.3">
      <c r="A53" s="18" t="s">
        <v>68</v>
      </c>
      <c r="B53" s="90" t="s">
        <v>277</v>
      </c>
      <c r="C53" s="34" t="s">
        <v>71</v>
      </c>
      <c r="D53" s="21" t="s">
        <v>20</v>
      </c>
      <c r="E53" s="172">
        <v>111</v>
      </c>
      <c r="F53" s="26"/>
      <c r="G53" s="23">
        <f t="shared" si="7"/>
        <v>0</v>
      </c>
      <c r="H53" s="83"/>
      <c r="I53" s="84"/>
    </row>
    <row r="54" spans="1:9" ht="30" customHeight="1" x14ac:dyDescent="0.3">
      <c r="A54" s="18" t="s">
        <v>68</v>
      </c>
      <c r="B54" s="90" t="s">
        <v>41</v>
      </c>
      <c r="C54" s="34" t="s">
        <v>72</v>
      </c>
      <c r="D54" s="21" t="s">
        <v>9</v>
      </c>
      <c r="E54" s="172">
        <v>276</v>
      </c>
      <c r="F54" s="26"/>
      <c r="G54" s="23">
        <f t="shared" si="7"/>
        <v>0</v>
      </c>
      <c r="H54" s="83"/>
      <c r="I54" s="84"/>
    </row>
    <row r="55" spans="1:9" s="37" customFormat="1" ht="30" customHeight="1" x14ac:dyDescent="0.3">
      <c r="A55" s="18" t="s">
        <v>68</v>
      </c>
      <c r="B55" s="90" t="s">
        <v>278</v>
      </c>
      <c r="C55" s="34" t="s">
        <v>36</v>
      </c>
      <c r="D55" s="21" t="s">
        <v>9</v>
      </c>
      <c r="E55" s="95">
        <v>14</v>
      </c>
      <c r="F55" s="47"/>
      <c r="G55" s="23">
        <f t="shared" ref="G55:G92" si="9">ROUND((E55*F55),2)</f>
        <v>0</v>
      </c>
      <c r="H55" s="62"/>
      <c r="I55" s="38"/>
    </row>
    <row r="56" spans="1:9" s="37" customFormat="1" ht="30" customHeight="1" x14ac:dyDescent="0.3">
      <c r="A56" s="18" t="s">
        <v>68</v>
      </c>
      <c r="B56" s="90" t="s">
        <v>279</v>
      </c>
      <c r="C56" s="34" t="s">
        <v>298</v>
      </c>
      <c r="D56" s="21" t="s">
        <v>13</v>
      </c>
      <c r="E56" s="169">
        <v>4</v>
      </c>
      <c r="F56" s="35"/>
      <c r="G56" s="36">
        <f t="shared" si="9"/>
        <v>0</v>
      </c>
      <c r="H56" s="62"/>
      <c r="I56" s="38"/>
    </row>
    <row r="57" spans="1:9" s="37" customFormat="1" ht="30" customHeight="1" x14ac:dyDescent="0.3">
      <c r="A57" s="18" t="s">
        <v>68</v>
      </c>
      <c r="B57" s="90" t="s">
        <v>280</v>
      </c>
      <c r="C57" s="34" t="s">
        <v>299</v>
      </c>
      <c r="D57" s="21" t="s">
        <v>9</v>
      </c>
      <c r="E57" s="95">
        <v>0.32</v>
      </c>
      <c r="F57" s="35"/>
      <c r="G57" s="36">
        <f t="shared" si="9"/>
        <v>0</v>
      </c>
      <c r="H57" s="62"/>
      <c r="I57" s="38"/>
    </row>
    <row r="58" spans="1:9" s="37" customFormat="1" ht="30" customHeight="1" x14ac:dyDescent="0.3">
      <c r="A58" s="18" t="s">
        <v>68</v>
      </c>
      <c r="B58" s="90" t="s">
        <v>281</v>
      </c>
      <c r="C58" s="34" t="s">
        <v>300</v>
      </c>
      <c r="D58" s="21" t="s">
        <v>13</v>
      </c>
      <c r="E58" s="95">
        <v>20</v>
      </c>
      <c r="F58" s="35"/>
      <c r="G58" s="36">
        <f t="shared" si="9"/>
        <v>0</v>
      </c>
      <c r="H58" s="62"/>
      <c r="I58" s="38"/>
    </row>
    <row r="59" spans="1:9" s="37" customFormat="1" ht="30" customHeight="1" x14ac:dyDescent="0.3">
      <c r="A59" s="18" t="s">
        <v>68</v>
      </c>
      <c r="B59" s="90" t="s">
        <v>282</v>
      </c>
      <c r="C59" s="34" t="s">
        <v>301</v>
      </c>
      <c r="D59" s="39" t="s">
        <v>9</v>
      </c>
      <c r="E59" s="95">
        <v>1.73</v>
      </c>
      <c r="F59" s="35"/>
      <c r="G59" s="36">
        <f t="shared" ref="G59" si="10">ROUND((E59*F59),2)</f>
        <v>0</v>
      </c>
      <c r="H59" s="62"/>
      <c r="I59" s="38"/>
    </row>
    <row r="60" spans="1:9" s="37" customFormat="1" ht="30" customHeight="1" x14ac:dyDescent="0.3">
      <c r="A60" s="18" t="s">
        <v>68</v>
      </c>
      <c r="B60" s="90" t="s">
        <v>283</v>
      </c>
      <c r="C60" s="188" t="s">
        <v>297</v>
      </c>
      <c r="D60" s="39" t="s">
        <v>66</v>
      </c>
      <c r="E60" s="95">
        <v>193.9</v>
      </c>
      <c r="F60" s="35"/>
      <c r="G60" s="36">
        <f t="shared" si="9"/>
        <v>0</v>
      </c>
      <c r="H60" s="62"/>
      <c r="I60" s="38"/>
    </row>
    <row r="61" spans="1:9" s="37" customFormat="1" ht="30" customHeight="1" x14ac:dyDescent="0.3">
      <c r="A61" s="18" t="s">
        <v>68</v>
      </c>
      <c r="B61" s="90" t="s">
        <v>284</v>
      </c>
      <c r="C61" s="34" t="s">
        <v>302</v>
      </c>
      <c r="D61" s="39" t="s">
        <v>9</v>
      </c>
      <c r="E61" s="169">
        <v>1.8</v>
      </c>
      <c r="F61" s="35"/>
      <c r="G61" s="36">
        <f t="shared" ref="G61" si="11">ROUND((E61*F61),2)</f>
        <v>0</v>
      </c>
      <c r="H61" s="62"/>
      <c r="I61" s="38"/>
    </row>
    <row r="62" spans="1:9" s="37" customFormat="1" ht="30" customHeight="1" x14ac:dyDescent="0.3">
      <c r="A62" s="18" t="s">
        <v>68</v>
      </c>
      <c r="B62" s="90" t="s">
        <v>285</v>
      </c>
      <c r="C62" s="188" t="s">
        <v>297</v>
      </c>
      <c r="D62" s="39" t="s">
        <v>66</v>
      </c>
      <c r="E62" s="169">
        <v>39.24</v>
      </c>
      <c r="F62" s="35"/>
      <c r="G62" s="36">
        <f t="shared" si="9"/>
        <v>0</v>
      </c>
      <c r="H62" s="62"/>
      <c r="I62" s="38"/>
    </row>
    <row r="63" spans="1:9" s="37" customFormat="1" ht="30" customHeight="1" x14ac:dyDescent="0.3">
      <c r="A63" s="18" t="s">
        <v>68</v>
      </c>
      <c r="B63" s="90" t="s">
        <v>286</v>
      </c>
      <c r="C63" s="34" t="s">
        <v>73</v>
      </c>
      <c r="D63" s="21" t="s">
        <v>9</v>
      </c>
      <c r="E63" s="169">
        <v>4.5</v>
      </c>
      <c r="F63" s="35"/>
      <c r="G63" s="36">
        <f t="shared" si="9"/>
        <v>0</v>
      </c>
      <c r="H63" s="62"/>
      <c r="I63" s="38"/>
    </row>
    <row r="64" spans="1:9" s="37" customFormat="1" ht="30" customHeight="1" x14ac:dyDescent="0.3">
      <c r="A64" s="18" t="s">
        <v>68</v>
      </c>
      <c r="B64" s="90" t="s">
        <v>287</v>
      </c>
      <c r="C64" s="34" t="s">
        <v>303</v>
      </c>
      <c r="D64" s="39" t="s">
        <v>9</v>
      </c>
      <c r="E64" s="169">
        <v>5.9</v>
      </c>
      <c r="F64" s="35"/>
      <c r="G64" s="36">
        <f t="shared" ref="G64" si="12">ROUND((E64*F64),2)</f>
        <v>0</v>
      </c>
      <c r="H64" s="62"/>
      <c r="I64" s="38"/>
    </row>
    <row r="65" spans="1:9" s="37" customFormat="1" ht="30" customHeight="1" x14ac:dyDescent="0.3">
      <c r="A65" s="18" t="s">
        <v>68</v>
      </c>
      <c r="B65" s="90" t="s">
        <v>288</v>
      </c>
      <c r="C65" s="188" t="s">
        <v>297</v>
      </c>
      <c r="D65" s="39" t="s">
        <v>66</v>
      </c>
      <c r="E65" s="169">
        <v>349.6</v>
      </c>
      <c r="F65" s="35"/>
      <c r="G65" s="36">
        <f t="shared" si="9"/>
        <v>0</v>
      </c>
      <c r="H65" s="62"/>
      <c r="I65" s="38"/>
    </row>
    <row r="66" spans="1:9" s="37" customFormat="1" ht="30" customHeight="1" x14ac:dyDescent="0.3">
      <c r="A66" s="18" t="s">
        <v>68</v>
      </c>
      <c r="B66" s="90" t="s">
        <v>289</v>
      </c>
      <c r="C66" s="34" t="s">
        <v>166</v>
      </c>
      <c r="D66" s="21" t="s">
        <v>20</v>
      </c>
      <c r="E66" s="169">
        <v>156</v>
      </c>
      <c r="F66" s="35"/>
      <c r="G66" s="36">
        <f t="shared" si="9"/>
        <v>0</v>
      </c>
      <c r="H66" s="62"/>
      <c r="I66" s="38"/>
    </row>
    <row r="67" spans="1:9" s="37" customFormat="1" ht="30" customHeight="1" x14ac:dyDescent="0.3">
      <c r="A67" s="18" t="s">
        <v>68</v>
      </c>
      <c r="B67" s="90" t="s">
        <v>290</v>
      </c>
      <c r="C67" s="34" t="s">
        <v>304</v>
      </c>
      <c r="D67" s="21" t="s">
        <v>9</v>
      </c>
      <c r="E67" s="169">
        <v>6.3</v>
      </c>
      <c r="F67" s="35"/>
      <c r="G67" s="36">
        <f t="shared" si="9"/>
        <v>0</v>
      </c>
      <c r="H67" s="62"/>
      <c r="I67" s="38"/>
    </row>
    <row r="68" spans="1:9" s="37" customFormat="1" ht="30" customHeight="1" x14ac:dyDescent="0.3">
      <c r="A68" s="18" t="s">
        <v>68</v>
      </c>
      <c r="B68" s="90" t="s">
        <v>291</v>
      </c>
      <c r="C68" s="34" t="s">
        <v>305</v>
      </c>
      <c r="D68" s="21" t="s">
        <v>20</v>
      </c>
      <c r="E68" s="169">
        <v>156</v>
      </c>
      <c r="F68" s="35"/>
      <c r="G68" s="36">
        <f t="shared" si="9"/>
        <v>0</v>
      </c>
      <c r="H68" s="62"/>
      <c r="I68" s="38"/>
    </row>
    <row r="69" spans="1:9" s="37" customFormat="1" ht="30" customHeight="1" x14ac:dyDescent="0.3">
      <c r="A69" s="18" t="s">
        <v>68</v>
      </c>
      <c r="B69" s="90" t="s">
        <v>292</v>
      </c>
      <c r="C69" s="34" t="s">
        <v>167</v>
      </c>
      <c r="D69" s="21" t="s">
        <v>20</v>
      </c>
      <c r="E69" s="169">
        <v>156</v>
      </c>
      <c r="F69" s="35"/>
      <c r="G69" s="36">
        <f t="shared" si="9"/>
        <v>0</v>
      </c>
      <c r="H69" s="62"/>
      <c r="I69" s="38"/>
    </row>
    <row r="70" spans="1:9" s="37" customFormat="1" ht="30" customHeight="1" x14ac:dyDescent="0.3">
      <c r="A70" s="18" t="s">
        <v>68</v>
      </c>
      <c r="B70" s="90" t="s">
        <v>313</v>
      </c>
      <c r="C70" s="34" t="s">
        <v>37</v>
      </c>
      <c r="D70" s="21" t="s">
        <v>20</v>
      </c>
      <c r="E70" s="95">
        <v>156</v>
      </c>
      <c r="F70" s="35"/>
      <c r="G70" s="36">
        <f t="shared" si="9"/>
        <v>0</v>
      </c>
      <c r="H70" s="62"/>
      <c r="I70" s="38"/>
    </row>
    <row r="71" spans="1:9" s="37" customFormat="1" ht="30" customHeight="1" x14ac:dyDescent="0.3">
      <c r="A71" s="18" t="s">
        <v>68</v>
      </c>
      <c r="B71" s="90" t="s">
        <v>314</v>
      </c>
      <c r="C71" s="34" t="s">
        <v>307</v>
      </c>
      <c r="D71" s="39" t="s">
        <v>9</v>
      </c>
      <c r="E71" s="169">
        <v>14</v>
      </c>
      <c r="F71" s="35"/>
      <c r="G71" s="36">
        <f t="shared" ref="G71" si="13">ROUND((E71*F71),2)</f>
        <v>0</v>
      </c>
      <c r="H71" s="62"/>
      <c r="I71" s="38"/>
    </row>
    <row r="72" spans="1:9" s="37" customFormat="1" ht="30" customHeight="1" x14ac:dyDescent="0.3">
      <c r="A72" s="18" t="s">
        <v>68</v>
      </c>
      <c r="B72" s="90" t="s">
        <v>315</v>
      </c>
      <c r="C72" s="34" t="s">
        <v>306</v>
      </c>
      <c r="D72" s="39" t="s">
        <v>20</v>
      </c>
      <c r="E72" s="169">
        <v>156</v>
      </c>
      <c r="F72" s="35"/>
      <c r="G72" s="36">
        <f t="shared" si="9"/>
        <v>0</v>
      </c>
      <c r="H72" s="62"/>
      <c r="I72" s="38"/>
    </row>
    <row r="73" spans="1:9" s="37" customFormat="1" ht="30" customHeight="1" x14ac:dyDescent="0.3">
      <c r="A73" s="18" t="s">
        <v>68</v>
      </c>
      <c r="B73" s="90" t="s">
        <v>316</v>
      </c>
      <c r="C73" s="34" t="s">
        <v>308</v>
      </c>
      <c r="D73" s="39" t="s">
        <v>20</v>
      </c>
      <c r="E73" s="169">
        <v>48</v>
      </c>
      <c r="F73" s="35"/>
      <c r="G73" s="36">
        <f t="shared" ref="G73" si="14">ROUND((E73*F73),2)</f>
        <v>0</v>
      </c>
      <c r="H73" s="62"/>
      <c r="I73" s="38"/>
    </row>
    <row r="74" spans="1:9" s="37" customFormat="1" ht="30" customHeight="1" x14ac:dyDescent="0.3">
      <c r="A74" s="18" t="s">
        <v>68</v>
      </c>
      <c r="B74" s="90" t="s">
        <v>317</v>
      </c>
      <c r="C74" s="34" t="s">
        <v>309</v>
      </c>
      <c r="D74" s="39" t="s">
        <v>20</v>
      </c>
      <c r="E74" s="169">
        <v>48</v>
      </c>
      <c r="F74" s="35"/>
      <c r="G74" s="36">
        <f t="shared" si="9"/>
        <v>0</v>
      </c>
      <c r="H74" s="62"/>
      <c r="I74" s="38"/>
    </row>
    <row r="75" spans="1:9" s="37" customFormat="1" ht="30" customHeight="1" x14ac:dyDescent="0.3">
      <c r="A75" s="18" t="s">
        <v>68</v>
      </c>
      <c r="B75" s="90" t="s">
        <v>318</v>
      </c>
      <c r="C75" s="34" t="s">
        <v>310</v>
      </c>
      <c r="D75" s="39" t="s">
        <v>20</v>
      </c>
      <c r="E75" s="169">
        <v>123</v>
      </c>
      <c r="F75" s="35"/>
      <c r="G75" s="36">
        <f t="shared" si="9"/>
        <v>0</v>
      </c>
      <c r="H75" s="62"/>
      <c r="I75" s="38"/>
    </row>
    <row r="76" spans="1:9" s="37" customFormat="1" ht="30" customHeight="1" x14ac:dyDescent="0.3">
      <c r="A76" s="18" t="s">
        <v>68</v>
      </c>
      <c r="B76" s="90" t="s">
        <v>319</v>
      </c>
      <c r="C76" s="34" t="s">
        <v>311</v>
      </c>
      <c r="D76" s="39" t="s">
        <v>20</v>
      </c>
      <c r="E76" s="169">
        <v>123</v>
      </c>
      <c r="F76" s="35"/>
      <c r="G76" s="36">
        <f t="shared" si="9"/>
        <v>0</v>
      </c>
      <c r="H76" s="62"/>
      <c r="I76" s="38"/>
    </row>
    <row r="77" spans="1:9" s="37" customFormat="1" ht="30" customHeight="1" x14ac:dyDescent="0.3">
      <c r="A77" s="18" t="s">
        <v>68</v>
      </c>
      <c r="B77" s="90" t="s">
        <v>320</v>
      </c>
      <c r="C77" s="34" t="s">
        <v>312</v>
      </c>
      <c r="D77" s="39" t="s">
        <v>20</v>
      </c>
      <c r="E77" s="169">
        <v>156</v>
      </c>
      <c r="F77" s="35"/>
      <c r="G77" s="36">
        <f t="shared" ref="G77" si="15">ROUND((E77*F77),2)</f>
        <v>0</v>
      </c>
      <c r="H77" s="62"/>
      <c r="I77" s="38"/>
    </row>
    <row r="78" spans="1:9" s="37" customFormat="1" ht="30" customHeight="1" thickBot="1" x14ac:dyDescent="0.35">
      <c r="A78" s="18" t="s">
        <v>68</v>
      </c>
      <c r="B78" s="90" t="s">
        <v>321</v>
      </c>
      <c r="C78" s="34" t="s">
        <v>74</v>
      </c>
      <c r="D78" s="21" t="s">
        <v>20</v>
      </c>
      <c r="E78" s="95">
        <v>124</v>
      </c>
      <c r="F78" s="35"/>
      <c r="G78" s="36">
        <f>ROUND((E78*F78),2)</f>
        <v>0</v>
      </c>
      <c r="H78" s="62"/>
      <c r="I78" s="38"/>
    </row>
    <row r="79" spans="1:9" s="37" customFormat="1" ht="30" customHeight="1" thickBot="1" x14ac:dyDescent="0.35">
      <c r="A79" s="27" t="s">
        <v>68</v>
      </c>
      <c r="B79" s="40" t="s">
        <v>322</v>
      </c>
      <c r="C79" s="49" t="s">
        <v>323</v>
      </c>
      <c r="D79" s="50" t="s">
        <v>20</v>
      </c>
      <c r="E79" s="174">
        <v>124</v>
      </c>
      <c r="F79" s="51"/>
      <c r="G79" s="30">
        <f t="shared" si="9"/>
        <v>0</v>
      </c>
      <c r="H79" s="53" t="s">
        <v>42</v>
      </c>
      <c r="I79" s="32">
        <f>ROUND(SUM(G45:G79),2)</f>
        <v>0</v>
      </c>
    </row>
    <row r="80" spans="1:9" s="37" customFormat="1" ht="30" customHeight="1" x14ac:dyDescent="0.3">
      <c r="A80" s="11" t="s">
        <v>75</v>
      </c>
      <c r="B80" s="92" t="s">
        <v>43</v>
      </c>
      <c r="C80" s="13" t="s">
        <v>79</v>
      </c>
      <c r="D80" s="14" t="s">
        <v>20</v>
      </c>
      <c r="E80" s="175">
        <v>120</v>
      </c>
      <c r="F80" s="45"/>
      <c r="G80" s="17">
        <f t="shared" si="9"/>
        <v>0</v>
      </c>
      <c r="H80" s="55"/>
    </row>
    <row r="81" spans="1:8" s="37" customFormat="1" ht="30" customHeight="1" x14ac:dyDescent="0.3">
      <c r="A81" s="33" t="s">
        <v>75</v>
      </c>
      <c r="B81" s="90" t="s">
        <v>44</v>
      </c>
      <c r="C81" s="20" t="s">
        <v>336</v>
      </c>
      <c r="D81" s="21" t="s">
        <v>35</v>
      </c>
      <c r="E81" s="169">
        <v>640</v>
      </c>
      <c r="F81" s="35"/>
      <c r="G81" s="36">
        <f t="shared" si="9"/>
        <v>0</v>
      </c>
      <c r="H81" s="55"/>
    </row>
    <row r="82" spans="1:8" s="37" customFormat="1" ht="30" customHeight="1" x14ac:dyDescent="0.3">
      <c r="A82" s="33" t="s">
        <v>75</v>
      </c>
      <c r="B82" s="54" t="s">
        <v>324</v>
      </c>
      <c r="C82" s="46" t="s">
        <v>19</v>
      </c>
      <c r="D82" s="39" t="s">
        <v>20</v>
      </c>
      <c r="E82" s="169">
        <v>94</v>
      </c>
      <c r="F82" s="35"/>
      <c r="G82" s="36">
        <f t="shared" si="9"/>
        <v>0</v>
      </c>
      <c r="H82" s="55"/>
    </row>
    <row r="83" spans="1:8" s="37" customFormat="1" ht="30" customHeight="1" x14ac:dyDescent="0.3">
      <c r="A83" s="33" t="s">
        <v>75</v>
      </c>
      <c r="B83" s="90" t="s">
        <v>325</v>
      </c>
      <c r="C83" s="34" t="s">
        <v>69</v>
      </c>
      <c r="D83" s="21" t="s">
        <v>9</v>
      </c>
      <c r="E83" s="169">
        <v>21</v>
      </c>
      <c r="F83" s="35"/>
      <c r="G83" s="36">
        <f t="shared" si="9"/>
        <v>0</v>
      </c>
      <c r="H83" s="55"/>
    </row>
    <row r="84" spans="1:8" s="37" customFormat="1" ht="30" customHeight="1" x14ac:dyDescent="0.3">
      <c r="A84" s="33" t="s">
        <v>75</v>
      </c>
      <c r="B84" s="54" t="s">
        <v>326</v>
      </c>
      <c r="C84" s="34" t="s">
        <v>337</v>
      </c>
      <c r="D84" s="39" t="s">
        <v>9</v>
      </c>
      <c r="E84" s="169">
        <v>5.2</v>
      </c>
      <c r="F84" s="35"/>
      <c r="G84" s="36">
        <f t="shared" si="9"/>
        <v>0</v>
      </c>
      <c r="H84" s="55"/>
    </row>
    <row r="85" spans="1:8" s="37" customFormat="1" ht="30" customHeight="1" x14ac:dyDescent="0.3">
      <c r="A85" s="33" t="s">
        <v>75</v>
      </c>
      <c r="B85" s="54" t="s">
        <v>327</v>
      </c>
      <c r="C85" s="20" t="s">
        <v>339</v>
      </c>
      <c r="D85" s="39" t="s">
        <v>13</v>
      </c>
      <c r="E85" s="169">
        <v>1580</v>
      </c>
      <c r="F85" s="35"/>
      <c r="G85" s="36">
        <f t="shared" si="9"/>
        <v>0</v>
      </c>
      <c r="H85" s="55"/>
    </row>
    <row r="86" spans="1:8" s="37" customFormat="1" ht="30" customHeight="1" x14ac:dyDescent="0.3">
      <c r="A86" s="33" t="s">
        <v>75</v>
      </c>
      <c r="B86" s="90" t="s">
        <v>328</v>
      </c>
      <c r="C86" s="20" t="s">
        <v>338</v>
      </c>
      <c r="D86" s="39" t="s">
        <v>13</v>
      </c>
      <c r="E86" s="169">
        <v>1284</v>
      </c>
      <c r="F86" s="35"/>
      <c r="G86" s="36">
        <f t="shared" ref="G86" si="16">ROUND((E86*F86),2)</f>
        <v>0</v>
      </c>
      <c r="H86" s="55"/>
    </row>
    <row r="87" spans="1:8" s="37" customFormat="1" ht="30" customHeight="1" x14ac:dyDescent="0.3">
      <c r="A87" s="33" t="s">
        <v>75</v>
      </c>
      <c r="B87" s="54" t="s">
        <v>329</v>
      </c>
      <c r="C87" s="20" t="s">
        <v>340</v>
      </c>
      <c r="D87" s="39" t="s">
        <v>13</v>
      </c>
      <c r="E87" s="169">
        <v>348</v>
      </c>
      <c r="F87" s="35"/>
      <c r="G87" s="36">
        <f t="shared" si="9"/>
        <v>0</v>
      </c>
      <c r="H87" s="55"/>
    </row>
    <row r="88" spans="1:8" s="37" customFormat="1" ht="30" customHeight="1" x14ac:dyDescent="0.3">
      <c r="A88" s="33" t="s">
        <v>75</v>
      </c>
      <c r="B88" s="54" t="s">
        <v>330</v>
      </c>
      <c r="C88" s="20" t="s">
        <v>80</v>
      </c>
      <c r="D88" s="21" t="s">
        <v>66</v>
      </c>
      <c r="E88" s="169">
        <v>132</v>
      </c>
      <c r="F88" s="35"/>
      <c r="G88" s="36">
        <f t="shared" si="9"/>
        <v>0</v>
      </c>
      <c r="H88" s="55"/>
    </row>
    <row r="89" spans="1:8" s="37" customFormat="1" ht="30" customHeight="1" x14ac:dyDescent="0.3">
      <c r="A89" s="18" t="s">
        <v>75</v>
      </c>
      <c r="B89" s="90" t="s">
        <v>331</v>
      </c>
      <c r="C89" s="20" t="s">
        <v>341</v>
      </c>
      <c r="D89" s="39" t="s">
        <v>9</v>
      </c>
      <c r="E89" s="169">
        <v>76.5</v>
      </c>
      <c r="F89" s="35"/>
      <c r="G89" s="23">
        <f t="shared" ref="G89" si="17">ROUND((E89*F89),2)</f>
        <v>0</v>
      </c>
      <c r="H89" s="55"/>
    </row>
    <row r="90" spans="1:8" s="37" customFormat="1" ht="30" customHeight="1" x14ac:dyDescent="0.3">
      <c r="A90" s="18" t="s">
        <v>75</v>
      </c>
      <c r="B90" s="54" t="s">
        <v>332</v>
      </c>
      <c r="C90" s="188" t="s">
        <v>297</v>
      </c>
      <c r="D90" s="39" t="s">
        <v>66</v>
      </c>
      <c r="E90" s="169">
        <v>13549.8</v>
      </c>
      <c r="F90" s="35"/>
      <c r="G90" s="23">
        <f t="shared" si="9"/>
        <v>0</v>
      </c>
      <c r="H90" s="55"/>
    </row>
    <row r="91" spans="1:8" s="37" customFormat="1" ht="30" customHeight="1" x14ac:dyDescent="0.3">
      <c r="A91" s="18" t="s">
        <v>75</v>
      </c>
      <c r="B91" s="54" t="s">
        <v>333</v>
      </c>
      <c r="C91" s="20" t="s">
        <v>342</v>
      </c>
      <c r="D91" s="39" t="s">
        <v>9</v>
      </c>
      <c r="E91" s="169">
        <v>12.44</v>
      </c>
      <c r="F91" s="35"/>
      <c r="G91" s="23">
        <f t="shared" ref="G91" si="18">ROUND((E91*F91),2)</f>
        <v>0</v>
      </c>
      <c r="H91" s="55"/>
    </row>
    <row r="92" spans="1:8" s="37" customFormat="1" ht="30" customHeight="1" x14ac:dyDescent="0.3">
      <c r="A92" s="18" t="s">
        <v>75</v>
      </c>
      <c r="B92" s="90" t="s">
        <v>334</v>
      </c>
      <c r="C92" s="188" t="s">
        <v>297</v>
      </c>
      <c r="D92" s="39" t="s">
        <v>66</v>
      </c>
      <c r="E92" s="169">
        <v>3002.4</v>
      </c>
      <c r="F92" s="35"/>
      <c r="G92" s="23">
        <f t="shared" si="9"/>
        <v>0</v>
      </c>
      <c r="H92" s="55"/>
    </row>
    <row r="93" spans="1:8" s="37" customFormat="1" ht="30" customHeight="1" x14ac:dyDescent="0.3">
      <c r="A93" s="18" t="s">
        <v>75</v>
      </c>
      <c r="B93" s="54" t="s">
        <v>335</v>
      </c>
      <c r="C93" s="20" t="s">
        <v>81</v>
      </c>
      <c r="D93" s="39" t="s">
        <v>9</v>
      </c>
      <c r="E93" s="169">
        <v>500</v>
      </c>
      <c r="F93" s="35"/>
      <c r="G93" s="23">
        <f t="shared" ref="G93:G98" si="19">ROUND((E93*F93),2)</f>
        <v>0</v>
      </c>
      <c r="H93" s="55"/>
    </row>
    <row r="94" spans="1:8" s="37" customFormat="1" ht="30" customHeight="1" x14ac:dyDescent="0.3">
      <c r="A94" s="18" t="s">
        <v>75</v>
      </c>
      <c r="B94" s="54" t="s">
        <v>344</v>
      </c>
      <c r="C94" s="20" t="s">
        <v>343</v>
      </c>
      <c r="D94" s="39" t="s">
        <v>9</v>
      </c>
      <c r="E94" s="169">
        <v>40.56</v>
      </c>
      <c r="F94" s="35"/>
      <c r="G94" s="23">
        <f t="shared" ref="G94" si="20">ROUND((E94*F94),2)</f>
        <v>0</v>
      </c>
      <c r="H94" s="55"/>
    </row>
    <row r="95" spans="1:8" s="37" customFormat="1" ht="30" customHeight="1" x14ac:dyDescent="0.3">
      <c r="A95" s="18" t="s">
        <v>75</v>
      </c>
      <c r="B95" s="90" t="s">
        <v>345</v>
      </c>
      <c r="C95" s="188" t="s">
        <v>297</v>
      </c>
      <c r="D95" s="39" t="s">
        <v>66</v>
      </c>
      <c r="E95" s="169">
        <v>9327.2000000000007</v>
      </c>
      <c r="F95" s="35"/>
      <c r="G95" s="23">
        <f t="shared" si="19"/>
        <v>0</v>
      </c>
      <c r="H95" s="55"/>
    </row>
    <row r="96" spans="1:8" s="37" customFormat="1" ht="30" customHeight="1" x14ac:dyDescent="0.3">
      <c r="A96" s="18" t="s">
        <v>75</v>
      </c>
      <c r="B96" s="54" t="s">
        <v>346</v>
      </c>
      <c r="C96" s="56" t="s">
        <v>82</v>
      </c>
      <c r="D96" s="39" t="s">
        <v>20</v>
      </c>
      <c r="E96" s="95">
        <v>459</v>
      </c>
      <c r="F96" s="47"/>
      <c r="G96" s="23">
        <f t="shared" si="19"/>
        <v>0</v>
      </c>
      <c r="H96" s="55"/>
    </row>
    <row r="97" spans="1:14" s="37" customFormat="1" ht="30" customHeight="1" thickBot="1" x14ac:dyDescent="0.35">
      <c r="A97" s="18" t="s">
        <v>75</v>
      </c>
      <c r="B97" s="54" t="s">
        <v>347</v>
      </c>
      <c r="C97" s="56" t="s">
        <v>71</v>
      </c>
      <c r="D97" s="39" t="s">
        <v>20</v>
      </c>
      <c r="E97" s="95">
        <v>195</v>
      </c>
      <c r="F97" s="47"/>
      <c r="G97" s="23">
        <f t="shared" si="19"/>
        <v>0</v>
      </c>
      <c r="H97" s="55"/>
    </row>
    <row r="98" spans="1:14" s="37" customFormat="1" ht="30" customHeight="1" thickBot="1" x14ac:dyDescent="0.35">
      <c r="A98" s="27" t="s">
        <v>75</v>
      </c>
      <c r="B98" s="88" t="s">
        <v>348</v>
      </c>
      <c r="C98" s="57" t="s">
        <v>83</v>
      </c>
      <c r="D98" s="50" t="s">
        <v>20</v>
      </c>
      <c r="E98" s="174">
        <v>264</v>
      </c>
      <c r="F98" s="58"/>
      <c r="G98" s="59">
        <f t="shared" si="19"/>
        <v>0</v>
      </c>
      <c r="H98" s="53" t="s">
        <v>49</v>
      </c>
      <c r="I98" s="66">
        <f>ROUND(SUM(G80:G98),2)</f>
        <v>0</v>
      </c>
    </row>
    <row r="99" spans="1:14" s="37" customFormat="1" ht="30" customHeight="1" x14ac:dyDescent="0.3">
      <c r="A99" s="33" t="s">
        <v>76</v>
      </c>
      <c r="B99" s="93" t="s">
        <v>50</v>
      </c>
      <c r="C99" s="20" t="s">
        <v>380</v>
      </c>
      <c r="D99" s="21" t="s">
        <v>13</v>
      </c>
      <c r="E99" s="169">
        <v>36</v>
      </c>
      <c r="F99" s="35"/>
      <c r="G99" s="36">
        <f t="shared" ref="G99:G121" si="21">ROUND((E99*F99),2)</f>
        <v>0</v>
      </c>
    </row>
    <row r="100" spans="1:14" s="37" customFormat="1" ht="30" customHeight="1" x14ac:dyDescent="0.3">
      <c r="A100" s="18" t="s">
        <v>76</v>
      </c>
      <c r="B100" s="94" t="s">
        <v>51</v>
      </c>
      <c r="C100" s="34" t="s">
        <v>381</v>
      </c>
      <c r="D100" s="161" t="s">
        <v>13</v>
      </c>
      <c r="E100" s="169">
        <v>42</v>
      </c>
      <c r="F100" s="35"/>
      <c r="G100" s="36">
        <f t="shared" si="21"/>
        <v>0</v>
      </c>
      <c r="H100" s="62"/>
      <c r="I100" s="38"/>
      <c r="N100" s="63"/>
    </row>
    <row r="101" spans="1:14" s="37" customFormat="1" ht="30" customHeight="1" x14ac:dyDescent="0.3">
      <c r="A101" s="18" t="s">
        <v>76</v>
      </c>
      <c r="B101" s="94" t="s">
        <v>52</v>
      </c>
      <c r="C101" s="20" t="s">
        <v>382</v>
      </c>
      <c r="D101" s="39" t="s">
        <v>9</v>
      </c>
      <c r="E101" s="169">
        <v>213.26</v>
      </c>
      <c r="F101" s="35"/>
      <c r="G101" s="36">
        <f t="shared" ref="G101:G103" si="22">ROUND((E101*F101),2)</f>
        <v>0</v>
      </c>
      <c r="H101" s="62"/>
      <c r="I101" s="38"/>
    </row>
    <row r="102" spans="1:14" s="37" customFormat="1" ht="30" customHeight="1" x14ac:dyDescent="0.3">
      <c r="A102" s="18" t="s">
        <v>76</v>
      </c>
      <c r="B102" s="94" t="s">
        <v>53</v>
      </c>
      <c r="C102" s="188" t="s">
        <v>297</v>
      </c>
      <c r="D102" s="39" t="s">
        <v>66</v>
      </c>
      <c r="E102" s="169">
        <v>51160.1</v>
      </c>
      <c r="F102" s="35"/>
      <c r="G102" s="36">
        <f t="shared" si="22"/>
        <v>0</v>
      </c>
      <c r="H102" s="62"/>
      <c r="I102" s="38"/>
    </row>
    <row r="103" spans="1:14" s="37" customFormat="1" ht="30" customHeight="1" x14ac:dyDescent="0.3">
      <c r="A103" s="18" t="s">
        <v>76</v>
      </c>
      <c r="B103" s="94" t="s">
        <v>349</v>
      </c>
      <c r="C103" s="20" t="s">
        <v>383</v>
      </c>
      <c r="D103" s="39" t="s">
        <v>13</v>
      </c>
      <c r="E103" s="169">
        <v>747</v>
      </c>
      <c r="F103" s="35"/>
      <c r="G103" s="36">
        <f t="shared" si="22"/>
        <v>0</v>
      </c>
      <c r="H103" s="62"/>
      <c r="I103" s="38"/>
    </row>
    <row r="104" spans="1:14" s="37" customFormat="1" ht="30" customHeight="1" x14ac:dyDescent="0.3">
      <c r="A104" s="18" t="s">
        <v>76</v>
      </c>
      <c r="B104" s="94" t="s">
        <v>350</v>
      </c>
      <c r="C104" s="20" t="s">
        <v>387</v>
      </c>
      <c r="D104" s="39" t="s">
        <v>66</v>
      </c>
      <c r="E104" s="169">
        <v>212</v>
      </c>
      <c r="F104" s="35"/>
      <c r="G104" s="36">
        <f t="shared" si="21"/>
        <v>0</v>
      </c>
      <c r="H104" s="62"/>
      <c r="I104" s="38"/>
    </row>
    <row r="105" spans="1:14" s="37" customFormat="1" ht="30" customHeight="1" x14ac:dyDescent="0.3">
      <c r="A105" s="18" t="s">
        <v>76</v>
      </c>
      <c r="B105" s="94" t="s">
        <v>351</v>
      </c>
      <c r="C105" s="20" t="s">
        <v>385</v>
      </c>
      <c r="D105" s="39" t="s">
        <v>9</v>
      </c>
      <c r="E105" s="169">
        <v>0.22</v>
      </c>
      <c r="F105" s="35"/>
      <c r="G105" s="36">
        <f t="shared" si="21"/>
        <v>0</v>
      </c>
      <c r="H105" s="62"/>
      <c r="I105" s="38"/>
    </row>
    <row r="106" spans="1:14" s="37" customFormat="1" ht="30" customHeight="1" x14ac:dyDescent="0.3">
      <c r="A106" s="18" t="s">
        <v>76</v>
      </c>
      <c r="B106" s="94" t="s">
        <v>352</v>
      </c>
      <c r="C106" s="188" t="s">
        <v>297</v>
      </c>
      <c r="D106" s="39" t="s">
        <v>66</v>
      </c>
      <c r="E106" s="169">
        <v>55.9</v>
      </c>
      <c r="F106" s="35"/>
      <c r="G106" s="36">
        <f t="shared" ref="G106:G107" si="23">ROUND((E106*F106),2)</f>
        <v>0</v>
      </c>
      <c r="H106" s="62"/>
      <c r="I106" s="38"/>
    </row>
    <row r="107" spans="1:14" s="37" customFormat="1" ht="30" customHeight="1" x14ac:dyDescent="0.3">
      <c r="A107" s="18" t="s">
        <v>76</v>
      </c>
      <c r="B107" s="94" t="s">
        <v>353</v>
      </c>
      <c r="C107" s="20" t="s">
        <v>386</v>
      </c>
      <c r="D107" s="39" t="s">
        <v>13</v>
      </c>
      <c r="E107" s="169">
        <v>8</v>
      </c>
      <c r="F107" s="35"/>
      <c r="G107" s="36">
        <f t="shared" si="23"/>
        <v>0</v>
      </c>
      <c r="H107" s="62"/>
      <c r="I107" s="38"/>
    </row>
    <row r="108" spans="1:14" s="37" customFormat="1" ht="30" customHeight="1" x14ac:dyDescent="0.3">
      <c r="A108" s="18" t="s">
        <v>76</v>
      </c>
      <c r="B108" s="94" t="s">
        <v>354</v>
      </c>
      <c r="C108" s="20" t="s">
        <v>387</v>
      </c>
      <c r="D108" s="39" t="s">
        <v>66</v>
      </c>
      <c r="E108" s="169">
        <v>0.2</v>
      </c>
      <c r="F108" s="35"/>
      <c r="G108" s="36">
        <f t="shared" si="21"/>
        <v>0</v>
      </c>
      <c r="H108" s="62"/>
      <c r="I108" s="38"/>
    </row>
    <row r="109" spans="1:14" s="37" customFormat="1" ht="30" customHeight="1" x14ac:dyDescent="0.3">
      <c r="A109" s="18" t="s">
        <v>76</v>
      </c>
      <c r="B109" s="94" t="s">
        <v>355</v>
      </c>
      <c r="C109" s="20" t="s">
        <v>384</v>
      </c>
      <c r="D109" s="39" t="s">
        <v>13</v>
      </c>
      <c r="E109" s="169">
        <v>30</v>
      </c>
      <c r="F109" s="35"/>
      <c r="G109" s="36">
        <f t="shared" si="21"/>
        <v>0</v>
      </c>
      <c r="H109" s="62"/>
      <c r="I109" s="38"/>
    </row>
    <row r="110" spans="1:14" s="37" customFormat="1" ht="30" customHeight="1" x14ac:dyDescent="0.3">
      <c r="A110" s="18" t="s">
        <v>76</v>
      </c>
      <c r="B110" s="94" t="s">
        <v>356</v>
      </c>
      <c r="C110" s="20" t="s">
        <v>84</v>
      </c>
      <c r="D110" s="21" t="s">
        <v>35</v>
      </c>
      <c r="E110" s="169">
        <v>36.4</v>
      </c>
      <c r="F110" s="35"/>
      <c r="G110" s="36">
        <f t="shared" si="21"/>
        <v>0</v>
      </c>
      <c r="H110" s="62"/>
      <c r="I110" s="38"/>
    </row>
    <row r="111" spans="1:14" s="37" customFormat="1" ht="30" customHeight="1" x14ac:dyDescent="0.3">
      <c r="A111" s="18" t="s">
        <v>76</v>
      </c>
      <c r="B111" s="94" t="s">
        <v>357</v>
      </c>
      <c r="C111" s="20" t="s">
        <v>388</v>
      </c>
      <c r="D111" s="39" t="s">
        <v>59</v>
      </c>
      <c r="E111" s="169">
        <v>2</v>
      </c>
      <c r="F111" s="35"/>
      <c r="G111" s="36">
        <f t="shared" si="21"/>
        <v>0</v>
      </c>
      <c r="H111" s="62"/>
      <c r="I111" s="38"/>
    </row>
    <row r="112" spans="1:14" s="37" customFormat="1" ht="30" customHeight="1" x14ac:dyDescent="0.3">
      <c r="A112" s="18" t="s">
        <v>76</v>
      </c>
      <c r="B112" s="94" t="s">
        <v>358</v>
      </c>
      <c r="C112" s="20" t="s">
        <v>85</v>
      </c>
      <c r="D112" s="21" t="s">
        <v>20</v>
      </c>
      <c r="E112" s="169">
        <v>883</v>
      </c>
      <c r="F112" s="35"/>
      <c r="G112" s="36">
        <f t="shared" si="21"/>
        <v>0</v>
      </c>
      <c r="H112" s="62"/>
      <c r="I112" s="38"/>
    </row>
    <row r="113" spans="1:9" s="37" customFormat="1" ht="30" customHeight="1" x14ac:dyDescent="0.3">
      <c r="A113" s="18" t="s">
        <v>76</v>
      </c>
      <c r="B113" s="94" t="s">
        <v>359</v>
      </c>
      <c r="C113" s="20" t="s">
        <v>389</v>
      </c>
      <c r="D113" s="39" t="s">
        <v>9</v>
      </c>
      <c r="E113" s="169">
        <v>127</v>
      </c>
      <c r="F113" s="35"/>
      <c r="G113" s="36">
        <f t="shared" ref="G113" si="24">ROUND((E113*F113),2)</f>
        <v>0</v>
      </c>
      <c r="H113" s="62"/>
      <c r="I113" s="38"/>
    </row>
    <row r="114" spans="1:9" s="37" customFormat="1" ht="30" customHeight="1" x14ac:dyDescent="0.3">
      <c r="A114" s="18" t="s">
        <v>76</v>
      </c>
      <c r="B114" s="94" t="s">
        <v>360</v>
      </c>
      <c r="C114" s="188" t="s">
        <v>297</v>
      </c>
      <c r="D114" s="39" t="s">
        <v>66</v>
      </c>
      <c r="E114" s="169">
        <v>2627</v>
      </c>
      <c r="F114" s="35"/>
      <c r="G114" s="36">
        <f t="shared" si="21"/>
        <v>0</v>
      </c>
      <c r="H114" s="62"/>
      <c r="I114" s="38"/>
    </row>
    <row r="115" spans="1:9" s="37" customFormat="1" ht="30" customHeight="1" x14ac:dyDescent="0.3">
      <c r="A115" s="18" t="s">
        <v>76</v>
      </c>
      <c r="B115" s="94" t="s">
        <v>361</v>
      </c>
      <c r="C115" s="20" t="s">
        <v>45</v>
      </c>
      <c r="D115" s="21" t="s">
        <v>20</v>
      </c>
      <c r="E115" s="169">
        <v>893</v>
      </c>
      <c r="F115" s="35"/>
      <c r="G115" s="36">
        <f t="shared" ref="G115" si="25">ROUND((E115*F115),2)</f>
        <v>0</v>
      </c>
      <c r="H115" s="62"/>
      <c r="I115" s="38"/>
    </row>
    <row r="116" spans="1:9" s="37" customFormat="1" ht="30" customHeight="1" x14ac:dyDescent="0.3">
      <c r="A116" s="18" t="s">
        <v>76</v>
      </c>
      <c r="B116" s="94" t="s">
        <v>362</v>
      </c>
      <c r="C116" s="20" t="s">
        <v>46</v>
      </c>
      <c r="D116" s="21" t="s">
        <v>20</v>
      </c>
      <c r="E116" s="169">
        <v>883</v>
      </c>
      <c r="F116" s="35"/>
      <c r="G116" s="36">
        <f>ROUND((E116*F116),2)</f>
        <v>0</v>
      </c>
      <c r="H116" s="62"/>
      <c r="I116" s="38"/>
    </row>
    <row r="117" spans="1:9" s="37" customFormat="1" ht="30" customHeight="1" x14ac:dyDescent="0.3">
      <c r="A117" s="18" t="s">
        <v>76</v>
      </c>
      <c r="B117" s="94" t="s">
        <v>363</v>
      </c>
      <c r="C117" s="20" t="s">
        <v>47</v>
      </c>
      <c r="D117" s="21" t="s">
        <v>20</v>
      </c>
      <c r="E117" s="169">
        <v>893</v>
      </c>
      <c r="F117" s="35"/>
      <c r="G117" s="36">
        <f t="shared" si="21"/>
        <v>0</v>
      </c>
      <c r="H117" s="62"/>
      <c r="I117" s="38"/>
    </row>
    <row r="118" spans="1:9" s="37" customFormat="1" ht="30" customHeight="1" x14ac:dyDescent="0.3">
      <c r="A118" s="18" t="s">
        <v>76</v>
      </c>
      <c r="B118" s="94" t="s">
        <v>364</v>
      </c>
      <c r="C118" s="20" t="s">
        <v>48</v>
      </c>
      <c r="D118" s="21" t="s">
        <v>35</v>
      </c>
      <c r="E118" s="169">
        <v>127.9</v>
      </c>
      <c r="F118" s="35"/>
      <c r="G118" s="36">
        <f t="shared" si="21"/>
        <v>0</v>
      </c>
      <c r="H118" s="62"/>
      <c r="I118" s="38"/>
    </row>
    <row r="119" spans="1:9" s="37" customFormat="1" ht="30" customHeight="1" x14ac:dyDescent="0.3">
      <c r="A119" s="18" t="s">
        <v>76</v>
      </c>
      <c r="B119" s="94" t="s">
        <v>365</v>
      </c>
      <c r="C119" s="20" t="s">
        <v>168</v>
      </c>
      <c r="D119" s="21" t="s">
        <v>59</v>
      </c>
      <c r="E119" s="169">
        <v>12</v>
      </c>
      <c r="F119" s="35"/>
      <c r="G119" s="36">
        <f t="shared" si="21"/>
        <v>0</v>
      </c>
      <c r="H119" s="62"/>
      <c r="I119" s="38"/>
    </row>
    <row r="120" spans="1:9" s="37" customFormat="1" ht="30" customHeight="1" x14ac:dyDescent="0.3">
      <c r="A120" s="18" t="s">
        <v>76</v>
      </c>
      <c r="B120" s="94" t="s">
        <v>366</v>
      </c>
      <c r="C120" s="20" t="s">
        <v>390</v>
      </c>
      <c r="D120" s="39" t="s">
        <v>59</v>
      </c>
      <c r="E120" s="169">
        <v>1</v>
      </c>
      <c r="F120" s="35"/>
      <c r="G120" s="36">
        <f t="shared" si="21"/>
        <v>0</v>
      </c>
      <c r="H120" s="62"/>
      <c r="I120" s="38"/>
    </row>
    <row r="121" spans="1:9" s="37" customFormat="1" ht="30" customHeight="1" x14ac:dyDescent="0.3">
      <c r="A121" s="18" t="s">
        <v>76</v>
      </c>
      <c r="B121" s="94" t="s">
        <v>367</v>
      </c>
      <c r="C121" s="20" t="s">
        <v>391</v>
      </c>
      <c r="D121" s="39" t="s">
        <v>59</v>
      </c>
      <c r="E121" s="169">
        <v>4</v>
      </c>
      <c r="F121" s="35"/>
      <c r="G121" s="36">
        <f t="shared" si="21"/>
        <v>0</v>
      </c>
      <c r="H121" s="62"/>
      <c r="I121" s="38"/>
    </row>
    <row r="122" spans="1:9" s="37" customFormat="1" ht="30" customHeight="1" x14ac:dyDescent="0.3">
      <c r="A122" s="18" t="s">
        <v>76</v>
      </c>
      <c r="B122" s="94" t="s">
        <v>368</v>
      </c>
      <c r="C122" s="20" t="s">
        <v>392</v>
      </c>
      <c r="D122" s="39" t="s">
        <v>9</v>
      </c>
      <c r="E122" s="169">
        <v>34.090000000000003</v>
      </c>
      <c r="F122" s="35"/>
      <c r="G122" s="36">
        <f>ROUND((E122*F122),2)</f>
        <v>0</v>
      </c>
      <c r="H122" s="62"/>
      <c r="I122" s="38"/>
    </row>
    <row r="123" spans="1:9" s="37" customFormat="1" ht="30" customHeight="1" x14ac:dyDescent="0.3">
      <c r="A123" s="18" t="s">
        <v>76</v>
      </c>
      <c r="B123" s="94" t="s">
        <v>369</v>
      </c>
      <c r="C123" s="188" t="s">
        <v>297</v>
      </c>
      <c r="D123" s="39" t="s">
        <v>66</v>
      </c>
      <c r="E123" s="169">
        <v>3408</v>
      </c>
      <c r="F123" s="35"/>
      <c r="G123" s="36">
        <f>ROUND((E123*F123),2)</f>
        <v>0</v>
      </c>
      <c r="H123" s="62"/>
      <c r="I123" s="38"/>
    </row>
    <row r="124" spans="1:9" s="37" customFormat="1" ht="30" customHeight="1" x14ac:dyDescent="0.3">
      <c r="A124" s="18" t="s">
        <v>76</v>
      </c>
      <c r="B124" s="94" t="s">
        <v>370</v>
      </c>
      <c r="C124" s="20" t="s">
        <v>86</v>
      </c>
      <c r="D124" s="39" t="s">
        <v>35</v>
      </c>
      <c r="E124" s="169">
        <v>19.2</v>
      </c>
      <c r="F124" s="35"/>
      <c r="G124" s="36">
        <f t="shared" ref="G124:G128" si="26">ROUND((E124*F124),2)</f>
        <v>0</v>
      </c>
      <c r="H124" s="62"/>
      <c r="I124" s="38"/>
    </row>
    <row r="125" spans="1:9" s="37" customFormat="1" ht="30" customHeight="1" x14ac:dyDescent="0.3">
      <c r="A125" s="18" t="s">
        <v>76</v>
      </c>
      <c r="B125" s="94" t="s">
        <v>371</v>
      </c>
      <c r="C125" s="20" t="s">
        <v>87</v>
      </c>
      <c r="D125" s="39" t="s">
        <v>35</v>
      </c>
      <c r="E125" s="169">
        <v>19.2</v>
      </c>
      <c r="F125" s="35"/>
      <c r="G125" s="36">
        <f t="shared" si="26"/>
        <v>0</v>
      </c>
      <c r="H125" s="62"/>
      <c r="I125" s="38"/>
    </row>
    <row r="126" spans="1:9" s="37" customFormat="1" ht="30" customHeight="1" x14ac:dyDescent="0.3">
      <c r="A126" s="18" t="s">
        <v>76</v>
      </c>
      <c r="B126" s="94" t="s">
        <v>372</v>
      </c>
      <c r="C126" s="20" t="s">
        <v>88</v>
      </c>
      <c r="D126" s="39" t="s">
        <v>20</v>
      </c>
      <c r="E126" s="169">
        <v>284</v>
      </c>
      <c r="F126" s="35"/>
      <c r="G126" s="36">
        <f t="shared" si="26"/>
        <v>0</v>
      </c>
    </row>
    <row r="127" spans="1:9" s="37" customFormat="1" ht="30" customHeight="1" x14ac:dyDescent="0.3">
      <c r="A127" s="18" t="s">
        <v>76</v>
      </c>
      <c r="B127" s="94" t="s">
        <v>373</v>
      </c>
      <c r="C127" s="20" t="s">
        <v>89</v>
      </c>
      <c r="D127" s="39" t="s">
        <v>20</v>
      </c>
      <c r="E127" s="169">
        <v>284</v>
      </c>
      <c r="F127" s="35"/>
      <c r="G127" s="36">
        <f t="shared" si="26"/>
        <v>0</v>
      </c>
    </row>
    <row r="128" spans="1:9" s="37" customFormat="1" ht="30" customHeight="1" x14ac:dyDescent="0.3">
      <c r="A128" s="18" t="s">
        <v>76</v>
      </c>
      <c r="B128" s="94" t="s">
        <v>374</v>
      </c>
      <c r="C128" s="20" t="s">
        <v>90</v>
      </c>
      <c r="D128" s="21" t="s">
        <v>35</v>
      </c>
      <c r="E128" s="169">
        <v>95.8</v>
      </c>
      <c r="F128" s="35"/>
      <c r="G128" s="36">
        <f t="shared" si="26"/>
        <v>0</v>
      </c>
    </row>
    <row r="129" spans="1:9" s="37" customFormat="1" ht="30" customHeight="1" x14ac:dyDescent="0.3">
      <c r="A129" s="18" t="s">
        <v>76</v>
      </c>
      <c r="B129" s="94" t="s">
        <v>375</v>
      </c>
      <c r="C129" s="20" t="s">
        <v>169</v>
      </c>
      <c r="D129" s="21" t="s">
        <v>20</v>
      </c>
      <c r="E129" s="169">
        <v>516</v>
      </c>
      <c r="F129" s="35"/>
      <c r="G129" s="36">
        <f>ROUND((E129*F129),2)</f>
        <v>0</v>
      </c>
    </row>
    <row r="130" spans="1:9" s="37" customFormat="1" ht="30" customHeight="1" x14ac:dyDescent="0.3">
      <c r="A130" s="18" t="s">
        <v>76</v>
      </c>
      <c r="B130" s="94" t="s">
        <v>376</v>
      </c>
      <c r="C130" s="20" t="s">
        <v>393</v>
      </c>
      <c r="D130" s="21" t="s">
        <v>20</v>
      </c>
      <c r="E130" s="169">
        <v>516</v>
      </c>
      <c r="F130" s="35"/>
      <c r="G130" s="36">
        <f t="shared" ref="G130" si="27">ROUND((E130*F130),2)</f>
        <v>0</v>
      </c>
    </row>
    <row r="131" spans="1:9" s="37" customFormat="1" ht="30" customHeight="1" x14ac:dyDescent="0.3">
      <c r="A131" s="18" t="s">
        <v>76</v>
      </c>
      <c r="B131" s="94" t="s">
        <v>377</v>
      </c>
      <c r="C131" s="20" t="s">
        <v>394</v>
      </c>
      <c r="D131" s="21" t="s">
        <v>20</v>
      </c>
      <c r="E131" s="169">
        <v>516</v>
      </c>
      <c r="F131" s="35"/>
      <c r="G131" s="36">
        <f t="shared" ref="G131" si="28">ROUND((E131*F131),2)</f>
        <v>0</v>
      </c>
    </row>
    <row r="132" spans="1:9" s="37" customFormat="1" ht="30" customHeight="1" x14ac:dyDescent="0.3">
      <c r="A132" s="18" t="s">
        <v>76</v>
      </c>
      <c r="B132" s="94" t="s">
        <v>378</v>
      </c>
      <c r="C132" s="20" t="s">
        <v>395</v>
      </c>
      <c r="D132" s="21" t="s">
        <v>20</v>
      </c>
      <c r="E132" s="169">
        <v>516</v>
      </c>
      <c r="F132" s="35"/>
      <c r="G132" s="36">
        <f t="shared" ref="G132:G134" si="29">ROUND((E132*F132),2)</f>
        <v>0</v>
      </c>
    </row>
    <row r="133" spans="1:9" s="37" customFormat="1" ht="30" customHeight="1" x14ac:dyDescent="0.3">
      <c r="A133" s="18" t="s">
        <v>76</v>
      </c>
      <c r="B133" s="94" t="s">
        <v>379</v>
      </c>
      <c r="C133" s="20" t="s">
        <v>396</v>
      </c>
      <c r="D133" s="21" t="s">
        <v>20</v>
      </c>
      <c r="E133" s="169">
        <v>496</v>
      </c>
      <c r="F133" s="35"/>
      <c r="G133" s="36">
        <f t="shared" ref="G133" si="30">ROUND((E133*F133),2)</f>
        <v>0</v>
      </c>
    </row>
    <row r="134" spans="1:9" s="37" customFormat="1" ht="30" customHeight="1" x14ac:dyDescent="0.3">
      <c r="A134" s="18" t="s">
        <v>76</v>
      </c>
      <c r="B134" s="94" t="s">
        <v>403</v>
      </c>
      <c r="C134" s="20" t="s">
        <v>397</v>
      </c>
      <c r="D134" s="21" t="s">
        <v>20</v>
      </c>
      <c r="E134" s="169">
        <v>20</v>
      </c>
      <c r="F134" s="35"/>
      <c r="G134" s="36">
        <f t="shared" si="29"/>
        <v>0</v>
      </c>
    </row>
    <row r="135" spans="1:9" s="37" customFormat="1" ht="30" customHeight="1" x14ac:dyDescent="0.3">
      <c r="A135" s="18" t="s">
        <v>76</v>
      </c>
      <c r="B135" s="94" t="s">
        <v>404</v>
      </c>
      <c r="C135" s="20" t="s">
        <v>91</v>
      </c>
      <c r="D135" s="21" t="s">
        <v>20</v>
      </c>
      <c r="E135" s="169">
        <v>265</v>
      </c>
      <c r="F135" s="35"/>
      <c r="G135" s="36">
        <f t="shared" ref="G135:G136" si="31">ROUND((E135*F135),2)</f>
        <v>0</v>
      </c>
      <c r="H135" s="64"/>
      <c r="I135" s="64"/>
    </row>
    <row r="136" spans="1:9" s="37" customFormat="1" ht="30" customHeight="1" x14ac:dyDescent="0.3">
      <c r="A136" s="18" t="s">
        <v>76</v>
      </c>
      <c r="B136" s="94" t="s">
        <v>405</v>
      </c>
      <c r="C136" s="20" t="s">
        <v>92</v>
      </c>
      <c r="D136" s="21" t="s">
        <v>35</v>
      </c>
      <c r="E136" s="169">
        <v>100</v>
      </c>
      <c r="F136" s="35"/>
      <c r="G136" s="36">
        <f t="shared" si="31"/>
        <v>0</v>
      </c>
      <c r="H136" s="64"/>
      <c r="I136" s="64"/>
    </row>
    <row r="137" spans="1:9" s="37" customFormat="1" ht="30" customHeight="1" x14ac:dyDescent="0.3">
      <c r="A137" s="18" t="s">
        <v>76</v>
      </c>
      <c r="B137" s="94" t="s">
        <v>406</v>
      </c>
      <c r="C137" s="20" t="s">
        <v>398</v>
      </c>
      <c r="D137" s="39" t="s">
        <v>20</v>
      </c>
      <c r="E137" s="169">
        <v>266</v>
      </c>
      <c r="F137" s="35"/>
      <c r="G137" s="36">
        <f t="shared" ref="G137:G140" si="32">ROUND((E137*F137),2)</f>
        <v>0</v>
      </c>
      <c r="H137" s="64"/>
      <c r="I137" s="64"/>
    </row>
    <row r="138" spans="1:9" s="37" customFormat="1" ht="30" customHeight="1" x14ac:dyDescent="0.3">
      <c r="A138" s="18" t="s">
        <v>76</v>
      </c>
      <c r="B138" s="94" t="s">
        <v>407</v>
      </c>
      <c r="C138" s="20" t="s">
        <v>93</v>
      </c>
      <c r="D138" s="21" t="s">
        <v>20</v>
      </c>
      <c r="E138" s="169">
        <v>118</v>
      </c>
      <c r="F138" s="35"/>
      <c r="G138" s="36">
        <f>ROUND((E138*F138),2)</f>
        <v>0</v>
      </c>
      <c r="H138" s="64"/>
      <c r="I138" s="64"/>
    </row>
    <row r="139" spans="1:9" s="37" customFormat="1" ht="30" customHeight="1" x14ac:dyDescent="0.3">
      <c r="A139" s="18" t="s">
        <v>76</v>
      </c>
      <c r="B139" s="94" t="s">
        <v>408</v>
      </c>
      <c r="C139" s="20" t="s">
        <v>94</v>
      </c>
      <c r="D139" s="21" t="s">
        <v>20</v>
      </c>
      <c r="E139" s="169">
        <v>118</v>
      </c>
      <c r="F139" s="35"/>
      <c r="G139" s="36">
        <f t="shared" si="32"/>
        <v>0</v>
      </c>
      <c r="H139" s="64"/>
      <c r="I139" s="64"/>
    </row>
    <row r="140" spans="1:9" s="37" customFormat="1" ht="30" customHeight="1" x14ac:dyDescent="0.3">
      <c r="A140" s="18" t="s">
        <v>76</v>
      </c>
      <c r="B140" s="94" t="s">
        <v>409</v>
      </c>
      <c r="C140" s="20" t="s">
        <v>399</v>
      </c>
      <c r="D140" s="39" t="s">
        <v>66</v>
      </c>
      <c r="E140" s="169">
        <v>3998.25</v>
      </c>
      <c r="F140" s="35"/>
      <c r="G140" s="36">
        <f t="shared" si="32"/>
        <v>0</v>
      </c>
      <c r="H140" s="64"/>
      <c r="I140" s="64"/>
    </row>
    <row r="141" spans="1:9" s="37" customFormat="1" ht="30" customHeight="1" x14ac:dyDescent="0.3">
      <c r="A141" s="18" t="s">
        <v>76</v>
      </c>
      <c r="B141" s="94" t="s">
        <v>410</v>
      </c>
      <c r="C141" s="20" t="s">
        <v>400</v>
      </c>
      <c r="D141" s="39" t="s">
        <v>35</v>
      </c>
      <c r="E141" s="169">
        <v>60</v>
      </c>
      <c r="F141" s="35"/>
      <c r="G141" s="36">
        <f>ROUND((E141*F141),2)</f>
        <v>0</v>
      </c>
      <c r="H141" s="64"/>
      <c r="I141" s="64"/>
    </row>
    <row r="142" spans="1:9" s="37" customFormat="1" ht="30" customHeight="1" x14ac:dyDescent="0.3">
      <c r="A142" s="18" t="s">
        <v>76</v>
      </c>
      <c r="B142" s="94" t="s">
        <v>411</v>
      </c>
      <c r="C142" s="20" t="s">
        <v>401</v>
      </c>
      <c r="D142" s="39" t="s">
        <v>35</v>
      </c>
      <c r="E142" s="169">
        <v>44</v>
      </c>
      <c r="F142" s="35"/>
      <c r="G142" s="36">
        <f>ROUND((E142*F142),2)</f>
        <v>0</v>
      </c>
      <c r="H142" s="64"/>
      <c r="I142" s="64"/>
    </row>
    <row r="143" spans="1:9" s="37" customFormat="1" ht="30" customHeight="1" x14ac:dyDescent="0.3">
      <c r="A143" s="18" t="s">
        <v>76</v>
      </c>
      <c r="B143" s="94" t="s">
        <v>412</v>
      </c>
      <c r="C143" s="20" t="s">
        <v>402</v>
      </c>
      <c r="D143" s="39" t="s">
        <v>13</v>
      </c>
      <c r="E143" s="169">
        <v>4</v>
      </c>
      <c r="F143" s="35"/>
      <c r="G143" s="36">
        <f>ROUND((E143*F143),2)</f>
        <v>0</v>
      </c>
      <c r="H143" s="64"/>
      <c r="I143" s="64"/>
    </row>
    <row r="144" spans="1:9" s="37" customFormat="1" ht="30" customHeight="1" x14ac:dyDescent="0.3">
      <c r="A144" s="18" t="s">
        <v>76</v>
      </c>
      <c r="B144" s="94" t="s">
        <v>413</v>
      </c>
      <c r="C144" s="56" t="s">
        <v>170</v>
      </c>
      <c r="D144" s="21" t="s">
        <v>20</v>
      </c>
      <c r="E144" s="95">
        <v>1784</v>
      </c>
      <c r="F144" s="35"/>
      <c r="G144" s="36">
        <f t="shared" ref="G144:G146" si="33">ROUND((E144*F144),2)</f>
        <v>0</v>
      </c>
      <c r="H144" s="64"/>
      <c r="I144" s="64"/>
    </row>
    <row r="145" spans="1:9" s="37" customFormat="1" ht="30" customHeight="1" x14ac:dyDescent="0.3">
      <c r="A145" s="48" t="s">
        <v>76</v>
      </c>
      <c r="B145" s="94" t="s">
        <v>414</v>
      </c>
      <c r="C145" s="117" t="s">
        <v>171</v>
      </c>
      <c r="D145" s="21" t="s">
        <v>20</v>
      </c>
      <c r="E145" s="97">
        <v>1594</v>
      </c>
      <c r="F145" s="164"/>
      <c r="G145" s="165">
        <f t="shared" si="33"/>
        <v>0</v>
      </c>
      <c r="H145" s="64"/>
      <c r="I145" s="64"/>
    </row>
    <row r="146" spans="1:9" s="37" customFormat="1" ht="30" customHeight="1" thickBot="1" x14ac:dyDescent="0.35">
      <c r="A146" s="48" t="s">
        <v>76</v>
      </c>
      <c r="B146" s="94" t="s">
        <v>415</v>
      </c>
      <c r="C146" s="117" t="s">
        <v>172</v>
      </c>
      <c r="D146" s="21" t="s">
        <v>20</v>
      </c>
      <c r="E146" s="97">
        <v>190</v>
      </c>
      <c r="F146" s="164"/>
      <c r="G146" s="165">
        <f t="shared" si="33"/>
        <v>0</v>
      </c>
      <c r="H146" s="64"/>
      <c r="I146" s="64"/>
    </row>
    <row r="147" spans="1:9" s="37" customFormat="1" ht="30" customHeight="1" thickBot="1" x14ac:dyDescent="0.35">
      <c r="A147" s="27" t="s">
        <v>76</v>
      </c>
      <c r="B147" s="91" t="s">
        <v>416</v>
      </c>
      <c r="C147" s="65" t="s">
        <v>173</v>
      </c>
      <c r="D147" s="50" t="s">
        <v>35</v>
      </c>
      <c r="E147" s="174">
        <v>60</v>
      </c>
      <c r="F147" s="51"/>
      <c r="G147" s="30">
        <f>ROUND((E147*F147),2)</f>
        <v>0</v>
      </c>
      <c r="H147" s="53" t="s">
        <v>56</v>
      </c>
      <c r="I147" s="66">
        <f>ROUND(SUM(G99:G147),2)</f>
        <v>0</v>
      </c>
    </row>
    <row r="148" spans="1:9" s="37" customFormat="1" ht="30" customHeight="1" x14ac:dyDescent="0.3">
      <c r="A148" s="18" t="s">
        <v>77</v>
      </c>
      <c r="B148" s="96" t="s">
        <v>57</v>
      </c>
      <c r="C148" s="67" t="s">
        <v>427</v>
      </c>
      <c r="D148" s="21" t="s">
        <v>59</v>
      </c>
      <c r="E148" s="169">
        <v>5</v>
      </c>
      <c r="F148" s="35"/>
      <c r="G148" s="36">
        <f t="shared" ref="G148:G164" si="34">ROUND((E148*F148),2)</f>
        <v>0</v>
      </c>
      <c r="H148" s="64"/>
      <c r="I148" s="64"/>
    </row>
    <row r="149" spans="1:9" s="37" customFormat="1" ht="30" customHeight="1" x14ac:dyDescent="0.3">
      <c r="A149" s="18" t="s">
        <v>77</v>
      </c>
      <c r="B149" s="94" t="s">
        <v>417</v>
      </c>
      <c r="C149" s="67" t="s">
        <v>54</v>
      </c>
      <c r="D149" s="21" t="s">
        <v>35</v>
      </c>
      <c r="E149" s="169">
        <v>52</v>
      </c>
      <c r="F149" s="35"/>
      <c r="G149" s="36">
        <f t="shared" ref="G149:G156" si="35">ROUND((E149*F149),2)</f>
        <v>0</v>
      </c>
      <c r="H149" s="64"/>
      <c r="I149" s="64"/>
    </row>
    <row r="150" spans="1:9" s="37" customFormat="1" ht="30" customHeight="1" x14ac:dyDescent="0.3">
      <c r="A150" s="18" t="s">
        <v>77</v>
      </c>
      <c r="B150" s="94" t="s">
        <v>418</v>
      </c>
      <c r="C150" s="67" t="s">
        <v>174</v>
      </c>
      <c r="D150" s="21" t="s">
        <v>59</v>
      </c>
      <c r="E150" s="169">
        <v>2</v>
      </c>
      <c r="F150" s="35"/>
      <c r="G150" s="36">
        <f t="shared" si="35"/>
        <v>0</v>
      </c>
      <c r="H150" s="64"/>
      <c r="I150" s="64"/>
    </row>
    <row r="151" spans="1:9" s="37" customFormat="1" ht="30" customHeight="1" x14ac:dyDescent="0.3">
      <c r="A151" s="18" t="s">
        <v>77</v>
      </c>
      <c r="B151" s="94" t="s">
        <v>419</v>
      </c>
      <c r="C151" s="67" t="s">
        <v>428</v>
      </c>
      <c r="D151" s="21" t="s">
        <v>35</v>
      </c>
      <c r="E151" s="169">
        <v>35</v>
      </c>
      <c r="F151" s="35"/>
      <c r="G151" s="36">
        <f t="shared" si="35"/>
        <v>0</v>
      </c>
      <c r="H151" s="64"/>
      <c r="I151" s="64"/>
    </row>
    <row r="152" spans="1:9" s="37" customFormat="1" ht="30" customHeight="1" x14ac:dyDescent="0.3">
      <c r="A152" s="18" t="s">
        <v>77</v>
      </c>
      <c r="B152" s="94" t="s">
        <v>420</v>
      </c>
      <c r="C152" s="67" t="s">
        <v>429</v>
      </c>
      <c r="D152" s="21" t="s">
        <v>35</v>
      </c>
      <c r="E152" s="169">
        <v>37</v>
      </c>
      <c r="F152" s="35"/>
      <c r="G152" s="36">
        <f t="shared" si="35"/>
        <v>0</v>
      </c>
      <c r="H152" s="64"/>
      <c r="I152" s="64"/>
    </row>
    <row r="153" spans="1:9" s="37" customFormat="1" ht="30" customHeight="1" x14ac:dyDescent="0.3">
      <c r="A153" s="18" t="s">
        <v>77</v>
      </c>
      <c r="B153" s="94" t="s">
        <v>421</v>
      </c>
      <c r="C153" s="67" t="s">
        <v>430</v>
      </c>
      <c r="D153" s="21" t="s">
        <v>20</v>
      </c>
      <c r="E153" s="169">
        <v>370</v>
      </c>
      <c r="F153" s="35"/>
      <c r="G153" s="36">
        <f t="shared" si="35"/>
        <v>0</v>
      </c>
      <c r="H153" s="64"/>
      <c r="I153" s="64"/>
    </row>
    <row r="154" spans="1:9" s="37" customFormat="1" ht="30" customHeight="1" x14ac:dyDescent="0.3">
      <c r="A154" s="18" t="s">
        <v>77</v>
      </c>
      <c r="B154" s="94" t="s">
        <v>422</v>
      </c>
      <c r="C154" s="67" t="s">
        <v>175</v>
      </c>
      <c r="D154" s="21" t="s">
        <v>20</v>
      </c>
      <c r="E154" s="169">
        <v>8.25</v>
      </c>
      <c r="F154" s="35"/>
      <c r="G154" s="36">
        <f t="shared" si="35"/>
        <v>0</v>
      </c>
      <c r="H154" s="64"/>
      <c r="I154" s="64"/>
    </row>
    <row r="155" spans="1:9" s="37" customFormat="1" ht="30" customHeight="1" x14ac:dyDescent="0.3">
      <c r="A155" s="18" t="s">
        <v>77</v>
      </c>
      <c r="B155" s="94" t="s">
        <v>423</v>
      </c>
      <c r="C155" s="67" t="s">
        <v>176</v>
      </c>
      <c r="D155" s="21" t="s">
        <v>20</v>
      </c>
      <c r="E155" s="169">
        <v>45</v>
      </c>
      <c r="F155" s="35"/>
      <c r="G155" s="36">
        <f t="shared" si="35"/>
        <v>0</v>
      </c>
      <c r="H155" s="64"/>
      <c r="I155" s="64"/>
    </row>
    <row r="156" spans="1:9" s="37" customFormat="1" ht="30" customHeight="1" x14ac:dyDescent="0.3">
      <c r="A156" s="18" t="s">
        <v>77</v>
      </c>
      <c r="B156" s="94" t="s">
        <v>424</v>
      </c>
      <c r="C156" s="67" t="s">
        <v>431</v>
      </c>
      <c r="D156" s="39" t="s">
        <v>59</v>
      </c>
      <c r="E156" s="169">
        <v>1</v>
      </c>
      <c r="F156" s="35"/>
      <c r="G156" s="36">
        <f t="shared" si="35"/>
        <v>0</v>
      </c>
      <c r="H156" s="64"/>
      <c r="I156" s="64"/>
    </row>
    <row r="157" spans="1:9" s="37" customFormat="1" ht="30" customHeight="1" thickBot="1" x14ac:dyDescent="0.35">
      <c r="A157" s="18" t="s">
        <v>77</v>
      </c>
      <c r="B157" s="94" t="s">
        <v>425</v>
      </c>
      <c r="C157" s="67" t="s">
        <v>432</v>
      </c>
      <c r="D157" s="21" t="s">
        <v>66</v>
      </c>
      <c r="E157" s="169">
        <v>242.52</v>
      </c>
      <c r="F157" s="35"/>
      <c r="G157" s="36">
        <f t="shared" si="34"/>
        <v>0</v>
      </c>
      <c r="H157" s="64"/>
      <c r="I157" s="64"/>
    </row>
    <row r="158" spans="1:9" s="37" customFormat="1" ht="30" customHeight="1" thickBot="1" x14ac:dyDescent="0.35">
      <c r="A158" s="48" t="s">
        <v>77</v>
      </c>
      <c r="B158" s="94" t="s">
        <v>426</v>
      </c>
      <c r="C158" s="67" t="s">
        <v>433</v>
      </c>
      <c r="D158" s="21" t="s">
        <v>66</v>
      </c>
      <c r="E158" s="169">
        <v>287.42</v>
      </c>
      <c r="F158" s="42"/>
      <c r="G158" s="43">
        <f t="shared" si="34"/>
        <v>0</v>
      </c>
      <c r="H158" s="53" t="s">
        <v>58</v>
      </c>
      <c r="I158" s="32">
        <f>ROUND(SUM(G148:G158),2)</f>
        <v>0</v>
      </c>
    </row>
    <row r="159" spans="1:9" s="37" customFormat="1" ht="30" customHeight="1" x14ac:dyDescent="0.3">
      <c r="A159" s="11" t="s">
        <v>78</v>
      </c>
      <c r="B159" s="101" t="s">
        <v>434</v>
      </c>
      <c r="C159" s="99" t="s">
        <v>55</v>
      </c>
      <c r="D159" s="100" t="s">
        <v>20</v>
      </c>
      <c r="E159" s="176">
        <v>1870</v>
      </c>
      <c r="F159" s="45"/>
      <c r="G159" s="17">
        <f t="shared" si="34"/>
        <v>0</v>
      </c>
      <c r="H159" s="83"/>
      <c r="I159" s="84"/>
    </row>
    <row r="160" spans="1:9" s="37" customFormat="1" ht="30" customHeight="1" x14ac:dyDescent="0.3">
      <c r="A160" s="18" t="s">
        <v>78</v>
      </c>
      <c r="B160" s="94" t="s">
        <v>435</v>
      </c>
      <c r="C160" s="98" t="s">
        <v>177</v>
      </c>
      <c r="D160" s="68" t="s">
        <v>9</v>
      </c>
      <c r="E160" s="177">
        <v>150</v>
      </c>
      <c r="F160" s="47"/>
      <c r="G160" s="23">
        <f t="shared" si="34"/>
        <v>0</v>
      </c>
      <c r="H160" s="83"/>
      <c r="I160" s="84"/>
    </row>
    <row r="161" spans="1:9" s="37" customFormat="1" ht="30" customHeight="1" x14ac:dyDescent="0.3">
      <c r="A161" s="48" t="s">
        <v>78</v>
      </c>
      <c r="B161" s="166" t="s">
        <v>436</v>
      </c>
      <c r="C161" s="167" t="s">
        <v>178</v>
      </c>
      <c r="D161" s="168" t="s">
        <v>20</v>
      </c>
      <c r="E161" s="178">
        <v>100</v>
      </c>
      <c r="F161" s="42"/>
      <c r="G161" s="43">
        <f t="shared" si="34"/>
        <v>0</v>
      </c>
      <c r="H161" s="83"/>
      <c r="I161" s="84"/>
    </row>
    <row r="162" spans="1:9" s="37" customFormat="1" ht="30" customHeight="1" x14ac:dyDescent="0.3">
      <c r="A162" s="48" t="s">
        <v>78</v>
      </c>
      <c r="B162" s="94" t="s">
        <v>437</v>
      </c>
      <c r="C162" s="167" t="s">
        <v>179</v>
      </c>
      <c r="D162" s="168" t="s">
        <v>9</v>
      </c>
      <c r="E162" s="178">
        <v>131</v>
      </c>
      <c r="F162" s="42"/>
      <c r="G162" s="43">
        <f t="shared" si="34"/>
        <v>0</v>
      </c>
      <c r="H162" s="83"/>
      <c r="I162" s="84"/>
    </row>
    <row r="163" spans="1:9" s="37" customFormat="1" ht="30" customHeight="1" x14ac:dyDescent="0.3">
      <c r="A163" s="48" t="s">
        <v>78</v>
      </c>
      <c r="B163" s="166" t="s">
        <v>438</v>
      </c>
      <c r="C163" s="167" t="s">
        <v>442</v>
      </c>
      <c r="D163" s="168" t="s">
        <v>20</v>
      </c>
      <c r="E163" s="178">
        <v>3625</v>
      </c>
      <c r="F163" s="42"/>
      <c r="G163" s="43">
        <f t="shared" ref="G163" si="36">ROUND((E163*F163),2)</f>
        <v>0</v>
      </c>
      <c r="H163" s="83"/>
      <c r="I163" s="84"/>
    </row>
    <row r="164" spans="1:9" s="37" customFormat="1" ht="30" customHeight="1" x14ac:dyDescent="0.3">
      <c r="A164" s="48" t="s">
        <v>78</v>
      </c>
      <c r="B164" s="231" t="s">
        <v>439</v>
      </c>
      <c r="C164" s="188" t="s">
        <v>247</v>
      </c>
      <c r="D164" s="168" t="s">
        <v>9</v>
      </c>
      <c r="E164" s="178">
        <v>145</v>
      </c>
      <c r="F164" s="42"/>
      <c r="G164" s="43">
        <f t="shared" si="34"/>
        <v>0</v>
      </c>
      <c r="H164" s="83"/>
      <c r="I164" s="84"/>
    </row>
    <row r="165" spans="1:9" s="37" customFormat="1" ht="30" customHeight="1" x14ac:dyDescent="0.3">
      <c r="A165" s="48" t="s">
        <v>78</v>
      </c>
      <c r="B165" s="232" t="s">
        <v>440</v>
      </c>
      <c r="C165" s="167" t="s">
        <v>180</v>
      </c>
      <c r="D165" s="168" t="s">
        <v>20</v>
      </c>
      <c r="E165" s="178">
        <v>3625</v>
      </c>
      <c r="F165" s="42"/>
      <c r="G165" s="43">
        <f t="shared" ref="G165:G168" si="37">ROUND((E165*F165),2)</f>
        <v>0</v>
      </c>
      <c r="H165" s="83"/>
      <c r="I165" s="84"/>
    </row>
    <row r="166" spans="1:9" s="37" customFormat="1" ht="30" customHeight="1" thickBot="1" x14ac:dyDescent="0.35">
      <c r="A166" s="48" t="s">
        <v>78</v>
      </c>
      <c r="B166" s="231" t="s">
        <v>441</v>
      </c>
      <c r="C166" s="167" t="s">
        <v>181</v>
      </c>
      <c r="D166" s="168" t="s">
        <v>20</v>
      </c>
      <c r="E166" s="178">
        <v>3625</v>
      </c>
      <c r="F166" s="42"/>
      <c r="G166" s="43">
        <f t="shared" si="37"/>
        <v>0</v>
      </c>
      <c r="H166" s="83"/>
      <c r="I166" s="84"/>
    </row>
    <row r="167" spans="1:9" s="37" customFormat="1" ht="30" customHeight="1" thickBot="1" x14ac:dyDescent="0.35">
      <c r="A167" s="27" t="s">
        <v>78</v>
      </c>
      <c r="B167" s="233" t="s">
        <v>475</v>
      </c>
      <c r="C167" s="65" t="s">
        <v>119</v>
      </c>
      <c r="D167" s="50" t="s">
        <v>35</v>
      </c>
      <c r="E167" s="88">
        <v>525</v>
      </c>
      <c r="F167" s="51"/>
      <c r="G167" s="30">
        <f t="shared" si="37"/>
        <v>0</v>
      </c>
      <c r="H167" s="31" t="s">
        <v>95</v>
      </c>
      <c r="I167" s="32">
        <f>ROUND(SUM(G159:G167),2)</f>
        <v>0</v>
      </c>
    </row>
    <row r="168" spans="1:9" s="196" customFormat="1" ht="68.25" customHeight="1" thickBot="1" x14ac:dyDescent="0.35">
      <c r="A168" s="189" t="s">
        <v>443</v>
      </c>
      <c r="B168" s="189" t="s">
        <v>444</v>
      </c>
      <c r="C168" s="190" t="s">
        <v>445</v>
      </c>
      <c r="D168" s="191" t="s">
        <v>59</v>
      </c>
      <c r="E168" s="192">
        <v>1</v>
      </c>
      <c r="F168" s="193"/>
      <c r="G168" s="194">
        <f t="shared" si="37"/>
        <v>0</v>
      </c>
      <c r="H168" s="53" t="s">
        <v>446</v>
      </c>
      <c r="I168" s="195">
        <f>ROUND(SUM(G168),2)</f>
        <v>0</v>
      </c>
    </row>
    <row r="169" spans="1:9" s="37" customFormat="1" ht="42.5" thickBot="1" x14ac:dyDescent="0.35">
      <c r="A169" s="69"/>
      <c r="B169" s="70"/>
      <c r="C169" s="69"/>
      <c r="D169" s="70"/>
      <c r="E169" s="70"/>
      <c r="F169" s="71" t="s">
        <v>96</v>
      </c>
      <c r="G169" s="72">
        <f>SUM(G5:G168)</f>
        <v>0</v>
      </c>
      <c r="H169" s="64"/>
      <c r="I169" s="64"/>
    </row>
  </sheetData>
  <sheetProtection algorithmName="SHA-512" hashValue="OFvGhby3zYcna3D3eTewHOg5TRb3BgFSeMuQsBFr+k5QmMlBVjKZgbZ+rxKow8uAPsqPdDSCTz+DhvLN4nPRLw==" saltValue="Km1rHd+N3c47pLzgfGZhFA==" spinCount="100000" sheet="1" objects="1" scenarios="1"/>
  <mergeCells count="2">
    <mergeCell ref="A1:G1"/>
    <mergeCell ref="A3:G3"/>
  </mergeCells>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6A1D4-7975-440C-89C4-76A5EE41CEDC}">
  <dimension ref="A1:I62"/>
  <sheetViews>
    <sheetView topLeftCell="A12" zoomScaleNormal="100" workbookViewId="0">
      <selection activeCell="G56" sqref="G56"/>
    </sheetView>
  </sheetViews>
  <sheetFormatPr defaultColWidth="8" defaultRowHeight="14" x14ac:dyDescent="0.3"/>
  <cols>
    <col min="1" max="1" width="43" style="73" customWidth="1"/>
    <col min="2" max="2" width="9.25" style="76" customWidth="1"/>
    <col min="3" max="3" width="62.75" style="75" customWidth="1"/>
    <col min="4" max="4" width="8" style="76"/>
    <col min="5" max="5" width="14.25" style="76" customWidth="1"/>
    <col min="6" max="6" width="18.08203125" style="140" customWidth="1"/>
    <col min="7" max="7" width="12.83203125" style="76" customWidth="1"/>
    <col min="8" max="8" width="18.83203125" style="74" customWidth="1"/>
    <col min="9" max="9" width="18.08203125" style="74" customWidth="1"/>
    <col min="10" max="16384" width="8" style="76"/>
  </cols>
  <sheetData>
    <row r="1" spans="1:9" ht="15" x14ac:dyDescent="0.3">
      <c r="A1" s="210" t="s">
        <v>211</v>
      </c>
      <c r="B1" s="206"/>
      <c r="C1" s="206"/>
      <c r="D1" s="206"/>
      <c r="E1" s="206"/>
      <c r="F1" s="206"/>
      <c r="G1" s="206"/>
    </row>
    <row r="2" spans="1:9" ht="21.75" customHeight="1" thickBot="1" x14ac:dyDescent="0.35">
      <c r="A2" s="3"/>
      <c r="B2" s="3"/>
      <c r="C2" s="3"/>
      <c r="D2" s="3"/>
      <c r="E2" s="5"/>
      <c r="F2" s="3"/>
      <c r="G2" s="3"/>
    </row>
    <row r="3" spans="1:9" x14ac:dyDescent="0.3">
      <c r="A3" s="207" t="s">
        <v>126</v>
      </c>
      <c r="B3" s="208"/>
      <c r="C3" s="208"/>
      <c r="D3" s="208"/>
      <c r="E3" s="208"/>
      <c r="F3" s="208"/>
      <c r="G3" s="209"/>
    </row>
    <row r="4" spans="1:9" ht="42" customHeight="1" thickBot="1" x14ac:dyDescent="0.35">
      <c r="A4" s="6" t="s">
        <v>0</v>
      </c>
      <c r="B4" s="102" t="s">
        <v>1</v>
      </c>
      <c r="C4" s="7" t="s">
        <v>2</v>
      </c>
      <c r="D4" s="7" t="s">
        <v>3</v>
      </c>
      <c r="E4" s="8" t="s">
        <v>4</v>
      </c>
      <c r="F4" s="9" t="s">
        <v>5</v>
      </c>
      <c r="G4" s="10" t="s">
        <v>6</v>
      </c>
    </row>
    <row r="5" spans="1:9" s="105" customFormat="1" ht="30" customHeight="1" x14ac:dyDescent="0.3">
      <c r="A5" s="11" t="s">
        <v>7</v>
      </c>
      <c r="B5" s="103" t="s">
        <v>8</v>
      </c>
      <c r="C5" s="34" t="s">
        <v>109</v>
      </c>
      <c r="D5" s="60" t="s">
        <v>97</v>
      </c>
      <c r="E5" s="15">
        <v>9.0999999999999998E-2</v>
      </c>
      <c r="F5" s="104"/>
      <c r="G5" s="17">
        <f>ROUND((E5*F5),2)</f>
        <v>0</v>
      </c>
      <c r="H5" s="74"/>
      <c r="I5" s="74"/>
    </row>
    <row r="6" spans="1:9" s="105" customFormat="1" ht="30" customHeight="1" x14ac:dyDescent="0.3">
      <c r="A6" s="18" t="s">
        <v>7</v>
      </c>
      <c r="B6" s="106" t="s">
        <v>10</v>
      </c>
      <c r="C6" s="46" t="s">
        <v>110</v>
      </c>
      <c r="D6" s="61" t="s">
        <v>13</v>
      </c>
      <c r="E6" s="79">
        <v>5</v>
      </c>
      <c r="F6" s="107"/>
      <c r="G6" s="23">
        <f>ROUND((E6*F6),2)</f>
        <v>0</v>
      </c>
      <c r="H6" s="74"/>
      <c r="I6" s="74"/>
    </row>
    <row r="7" spans="1:9" s="105" customFormat="1" ht="30" customHeight="1" x14ac:dyDescent="0.3">
      <c r="A7" s="18" t="s">
        <v>7</v>
      </c>
      <c r="B7" s="106" t="s">
        <v>11</v>
      </c>
      <c r="C7" s="46" t="s">
        <v>447</v>
      </c>
      <c r="D7" s="61" t="s">
        <v>9</v>
      </c>
      <c r="E7" s="79">
        <v>0.3</v>
      </c>
      <c r="F7" s="107"/>
      <c r="G7" s="23">
        <f t="shared" ref="G7:G13" si="0">ROUND((E7*F7),2)</f>
        <v>0</v>
      </c>
      <c r="H7" s="74"/>
      <c r="I7" s="74"/>
    </row>
    <row r="8" spans="1:9" s="105" customFormat="1" ht="30" customHeight="1" x14ac:dyDescent="0.3">
      <c r="A8" s="18" t="s">
        <v>7</v>
      </c>
      <c r="B8" s="106" t="s">
        <v>12</v>
      </c>
      <c r="C8" s="46" t="s">
        <v>448</v>
      </c>
      <c r="D8" s="39" t="s">
        <v>20</v>
      </c>
      <c r="E8" s="79">
        <v>310</v>
      </c>
      <c r="F8" s="107"/>
      <c r="G8" s="23">
        <f t="shared" si="0"/>
        <v>0</v>
      </c>
      <c r="H8" s="74"/>
      <c r="I8" s="74"/>
    </row>
    <row r="9" spans="1:9" s="105" customFormat="1" ht="30" customHeight="1" x14ac:dyDescent="0.3">
      <c r="A9" s="18" t="s">
        <v>7</v>
      </c>
      <c r="B9" s="106" t="s">
        <v>98</v>
      </c>
      <c r="C9" s="188" t="s">
        <v>247</v>
      </c>
      <c r="D9" s="39" t="s">
        <v>9</v>
      </c>
      <c r="E9" s="79">
        <v>58.9</v>
      </c>
      <c r="F9" s="107"/>
      <c r="G9" s="23">
        <f t="shared" ref="G9:G10" si="1">ROUND((E9*F9),2)</f>
        <v>0</v>
      </c>
      <c r="H9" s="74"/>
      <c r="I9" s="74"/>
    </row>
    <row r="10" spans="1:9" s="105" customFormat="1" ht="30" customHeight="1" x14ac:dyDescent="0.3">
      <c r="A10" s="18" t="s">
        <v>7</v>
      </c>
      <c r="B10" s="106" t="s">
        <v>99</v>
      </c>
      <c r="C10" s="46" t="s">
        <v>449</v>
      </c>
      <c r="D10" s="39" t="s">
        <v>20</v>
      </c>
      <c r="E10" s="79">
        <v>96</v>
      </c>
      <c r="F10" s="107"/>
      <c r="G10" s="23">
        <f t="shared" si="1"/>
        <v>0</v>
      </c>
      <c r="H10" s="108"/>
      <c r="I10" s="74"/>
    </row>
    <row r="11" spans="1:9" s="105" customFormat="1" ht="30" customHeight="1" x14ac:dyDescent="0.3">
      <c r="A11" s="18" t="s">
        <v>7</v>
      </c>
      <c r="B11" s="106" t="s">
        <v>100</v>
      </c>
      <c r="C11" s="188" t="s">
        <v>247</v>
      </c>
      <c r="D11" s="39" t="s">
        <v>9</v>
      </c>
      <c r="E11" s="79">
        <v>3.9</v>
      </c>
      <c r="F11" s="107"/>
      <c r="G11" s="23">
        <f t="shared" si="0"/>
        <v>0</v>
      </c>
      <c r="H11" s="108"/>
      <c r="I11" s="74"/>
    </row>
    <row r="12" spans="1:9" s="105" customFormat="1" ht="30" customHeight="1" x14ac:dyDescent="0.3">
      <c r="A12" s="18" t="s">
        <v>7</v>
      </c>
      <c r="B12" s="106" t="s">
        <v>101</v>
      </c>
      <c r="C12" s="46" t="s">
        <v>182</v>
      </c>
      <c r="D12" s="39" t="s">
        <v>35</v>
      </c>
      <c r="E12" s="79">
        <v>112</v>
      </c>
      <c r="F12" s="107"/>
      <c r="G12" s="23">
        <f t="shared" si="0"/>
        <v>0</v>
      </c>
      <c r="H12" s="108"/>
      <c r="I12" s="74"/>
    </row>
    <row r="13" spans="1:9" s="105" customFormat="1" ht="30" customHeight="1" thickBot="1" x14ac:dyDescent="0.35">
      <c r="A13" s="18" t="s">
        <v>7</v>
      </c>
      <c r="B13" s="106" t="s">
        <v>102</v>
      </c>
      <c r="C13" s="109" t="s">
        <v>111</v>
      </c>
      <c r="D13" s="41" t="s">
        <v>20</v>
      </c>
      <c r="E13" s="79">
        <v>119</v>
      </c>
      <c r="F13" s="107"/>
      <c r="G13" s="23">
        <f t="shared" si="0"/>
        <v>0</v>
      </c>
      <c r="H13" s="74"/>
      <c r="I13" s="74"/>
    </row>
    <row r="14" spans="1:9" s="105" customFormat="1" ht="30" customHeight="1" thickBot="1" x14ac:dyDescent="0.35">
      <c r="A14" s="18" t="s">
        <v>7</v>
      </c>
      <c r="B14" s="106" t="s">
        <v>103</v>
      </c>
      <c r="C14" s="46" t="s">
        <v>450</v>
      </c>
      <c r="D14" s="61" t="s">
        <v>35</v>
      </c>
      <c r="E14" s="159">
        <v>197.8</v>
      </c>
      <c r="F14" s="107"/>
      <c r="G14" s="23">
        <f t="shared" ref="G14" si="2">ROUND((E14*F14),2)</f>
        <v>0</v>
      </c>
      <c r="H14" s="110" t="s">
        <v>14</v>
      </c>
      <c r="I14" s="111">
        <f>ROUND(SUM(G5:G14),2)</f>
        <v>0</v>
      </c>
    </row>
    <row r="15" spans="1:9" s="115" customFormat="1" ht="30" customHeight="1" thickBot="1" x14ac:dyDescent="0.35">
      <c r="A15" s="11" t="s">
        <v>112</v>
      </c>
      <c r="B15" s="92" t="s">
        <v>15</v>
      </c>
      <c r="C15" s="13" t="s">
        <v>451</v>
      </c>
      <c r="D15" s="14" t="s">
        <v>9</v>
      </c>
      <c r="E15" s="87">
        <v>1251</v>
      </c>
      <c r="F15" s="113"/>
      <c r="G15" s="17">
        <f t="shared" ref="G15:G18" si="3">ROUND((E15*F15),2)</f>
        <v>0</v>
      </c>
      <c r="H15" s="114"/>
      <c r="I15" s="114"/>
    </row>
    <row r="16" spans="1:9" s="115" customFormat="1" ht="30" customHeight="1" thickBot="1" x14ac:dyDescent="0.35">
      <c r="A16" s="48" t="s">
        <v>112</v>
      </c>
      <c r="B16" s="141" t="s">
        <v>16</v>
      </c>
      <c r="C16" s="117" t="s">
        <v>183</v>
      </c>
      <c r="D16" s="41" t="s">
        <v>9</v>
      </c>
      <c r="E16" s="159">
        <v>9</v>
      </c>
      <c r="F16" s="198"/>
      <c r="G16" s="43">
        <f t="shared" si="3"/>
        <v>0</v>
      </c>
      <c r="H16" s="110" t="s">
        <v>39</v>
      </c>
      <c r="I16" s="111">
        <f>ROUND(SUM(G15:G16),2)</f>
        <v>0</v>
      </c>
    </row>
    <row r="17" spans="1:9" s="115" customFormat="1" ht="30" customHeight="1" x14ac:dyDescent="0.3">
      <c r="A17" s="11" t="s">
        <v>113</v>
      </c>
      <c r="B17" s="12" t="s">
        <v>40</v>
      </c>
      <c r="C17" s="13" t="s">
        <v>184</v>
      </c>
      <c r="D17" s="14" t="s">
        <v>35</v>
      </c>
      <c r="E17" s="87">
        <v>73</v>
      </c>
      <c r="F17" s="113"/>
      <c r="G17" s="17">
        <f t="shared" si="3"/>
        <v>0</v>
      </c>
      <c r="H17" s="211" t="s">
        <v>38</v>
      </c>
      <c r="I17" s="118"/>
    </row>
    <row r="18" spans="1:9" s="115" customFormat="1" ht="30" customHeight="1" x14ac:dyDescent="0.3">
      <c r="A18" s="18" t="s">
        <v>113</v>
      </c>
      <c r="B18" s="90" t="s">
        <v>270</v>
      </c>
      <c r="C18" s="56" t="s">
        <v>185</v>
      </c>
      <c r="D18" s="39" t="s">
        <v>20</v>
      </c>
      <c r="E18" s="79">
        <v>372</v>
      </c>
      <c r="F18" s="116"/>
      <c r="G18" s="23">
        <f t="shared" si="3"/>
        <v>0</v>
      </c>
      <c r="H18" s="212"/>
      <c r="I18" s="118"/>
    </row>
    <row r="19" spans="1:9" s="115" customFormat="1" ht="30" customHeight="1" x14ac:dyDescent="0.3">
      <c r="A19" s="18" t="s">
        <v>113</v>
      </c>
      <c r="B19" s="90" t="s">
        <v>271</v>
      </c>
      <c r="C19" s="56" t="s">
        <v>452</v>
      </c>
      <c r="D19" s="39" t="s">
        <v>9</v>
      </c>
      <c r="E19" s="95">
        <v>514</v>
      </c>
      <c r="F19" s="121"/>
      <c r="G19" s="23">
        <f t="shared" ref="G19:G32" si="4">ROUND((E19*F19),2)</f>
        <v>0</v>
      </c>
      <c r="H19" s="212"/>
      <c r="I19" s="114"/>
    </row>
    <row r="20" spans="1:9" s="115" customFormat="1" ht="30" customHeight="1" x14ac:dyDescent="0.3">
      <c r="A20" s="18" t="s">
        <v>113</v>
      </c>
      <c r="B20" s="90" t="s">
        <v>272</v>
      </c>
      <c r="C20" s="56" t="s">
        <v>453</v>
      </c>
      <c r="D20" s="39" t="s">
        <v>20</v>
      </c>
      <c r="E20" s="95">
        <v>353.5</v>
      </c>
      <c r="F20" s="121"/>
      <c r="G20" s="23">
        <f t="shared" si="4"/>
        <v>0</v>
      </c>
      <c r="H20" s="212"/>
      <c r="I20" s="114"/>
    </row>
    <row r="21" spans="1:9" s="115" customFormat="1" ht="30" customHeight="1" x14ac:dyDescent="0.3">
      <c r="A21" s="18" t="s">
        <v>113</v>
      </c>
      <c r="B21" s="90" t="s">
        <v>273</v>
      </c>
      <c r="C21" s="56" t="s">
        <v>454</v>
      </c>
      <c r="D21" s="39" t="s">
        <v>20</v>
      </c>
      <c r="E21" s="95">
        <v>310</v>
      </c>
      <c r="F21" s="121"/>
      <c r="G21" s="23">
        <f t="shared" si="4"/>
        <v>0</v>
      </c>
      <c r="H21" s="212"/>
      <c r="I21" s="114"/>
    </row>
    <row r="22" spans="1:9" s="115" customFormat="1" ht="30" customHeight="1" x14ac:dyDescent="0.3">
      <c r="A22" s="18" t="s">
        <v>113</v>
      </c>
      <c r="B22" s="90" t="s">
        <v>274</v>
      </c>
      <c r="C22" s="56" t="s">
        <v>455</v>
      </c>
      <c r="D22" s="39" t="s">
        <v>20</v>
      </c>
      <c r="E22" s="95">
        <v>310</v>
      </c>
      <c r="F22" s="121"/>
      <c r="G22" s="23">
        <f t="shared" si="4"/>
        <v>0</v>
      </c>
      <c r="H22" s="212"/>
      <c r="I22" s="114"/>
    </row>
    <row r="23" spans="1:9" s="115" customFormat="1" ht="30" customHeight="1" x14ac:dyDescent="0.3">
      <c r="A23" s="18" t="s">
        <v>113</v>
      </c>
      <c r="B23" s="90" t="s">
        <v>275</v>
      </c>
      <c r="C23" s="56" t="s">
        <v>456</v>
      </c>
      <c r="D23" s="39" t="s">
        <v>20</v>
      </c>
      <c r="E23" s="95">
        <v>310</v>
      </c>
      <c r="F23" s="121"/>
      <c r="G23" s="23">
        <f t="shared" si="4"/>
        <v>0</v>
      </c>
      <c r="H23" s="212"/>
      <c r="I23" s="114"/>
    </row>
    <row r="24" spans="1:9" s="115" customFormat="1" ht="30" customHeight="1" x14ac:dyDescent="0.3">
      <c r="A24" s="18" t="s">
        <v>113</v>
      </c>
      <c r="B24" s="90" t="s">
        <v>276</v>
      </c>
      <c r="C24" s="56" t="s">
        <v>311</v>
      </c>
      <c r="D24" s="39" t="s">
        <v>20</v>
      </c>
      <c r="E24" s="95">
        <v>310</v>
      </c>
      <c r="F24" s="121"/>
      <c r="G24" s="23">
        <f t="shared" si="4"/>
        <v>0</v>
      </c>
      <c r="H24" s="212"/>
      <c r="I24" s="114"/>
    </row>
    <row r="25" spans="1:9" s="115" customFormat="1" ht="30" customHeight="1" x14ac:dyDescent="0.3">
      <c r="A25" s="18" t="s">
        <v>113</v>
      </c>
      <c r="B25" s="90" t="s">
        <v>277</v>
      </c>
      <c r="C25" s="56" t="s">
        <v>457</v>
      </c>
      <c r="D25" s="39" t="s">
        <v>20</v>
      </c>
      <c r="E25" s="95">
        <v>310</v>
      </c>
      <c r="F25" s="121"/>
      <c r="G25" s="23">
        <f t="shared" si="4"/>
        <v>0</v>
      </c>
      <c r="H25" s="212"/>
      <c r="I25" s="114"/>
    </row>
    <row r="26" spans="1:9" s="115" customFormat="1" ht="30" customHeight="1" x14ac:dyDescent="0.3">
      <c r="A26" s="18" t="s">
        <v>113</v>
      </c>
      <c r="B26" s="90" t="s">
        <v>41</v>
      </c>
      <c r="C26" s="56" t="s">
        <v>458</v>
      </c>
      <c r="D26" s="39" t="s">
        <v>20</v>
      </c>
      <c r="E26" s="95">
        <v>73.3</v>
      </c>
      <c r="F26" s="126"/>
      <c r="G26" s="23">
        <f>ROUND((E26*F26),2)</f>
        <v>0</v>
      </c>
      <c r="H26" s="212"/>
      <c r="I26" s="114"/>
    </row>
    <row r="27" spans="1:9" s="115" customFormat="1" ht="30" customHeight="1" x14ac:dyDescent="0.3">
      <c r="A27" s="18" t="s">
        <v>113</v>
      </c>
      <c r="B27" s="90" t="s">
        <v>278</v>
      </c>
      <c r="C27" s="56" t="s">
        <v>459</v>
      </c>
      <c r="D27" s="39" t="s">
        <v>20</v>
      </c>
      <c r="E27" s="95">
        <v>96</v>
      </c>
      <c r="F27" s="126"/>
      <c r="G27" s="23">
        <f>ROUND((E27*F27),2)</f>
        <v>0</v>
      </c>
      <c r="H27" s="212"/>
      <c r="I27" s="114"/>
    </row>
    <row r="28" spans="1:9" s="115" customFormat="1" ht="30" customHeight="1" x14ac:dyDescent="0.3">
      <c r="A28" s="18" t="s">
        <v>113</v>
      </c>
      <c r="B28" s="90" t="s">
        <v>279</v>
      </c>
      <c r="C28" s="56" t="s">
        <v>460</v>
      </c>
      <c r="D28" s="39" t="s">
        <v>20</v>
      </c>
      <c r="E28" s="95">
        <v>96</v>
      </c>
      <c r="F28" s="126"/>
      <c r="G28" s="23">
        <f>ROUND((E28*F28),2)</f>
        <v>0</v>
      </c>
      <c r="H28" s="212"/>
      <c r="I28" s="114"/>
    </row>
    <row r="29" spans="1:9" s="115" customFormat="1" ht="30" customHeight="1" x14ac:dyDescent="0.3">
      <c r="A29" s="18" t="s">
        <v>113</v>
      </c>
      <c r="B29" s="90" t="s">
        <v>280</v>
      </c>
      <c r="C29" s="56" t="s">
        <v>118</v>
      </c>
      <c r="D29" s="39" t="s">
        <v>35</v>
      </c>
      <c r="E29" s="95">
        <v>46</v>
      </c>
      <c r="F29" s="126"/>
      <c r="G29" s="23">
        <f t="shared" ref="G29" si="5">ROUND((E29*F29),2)</f>
        <v>0</v>
      </c>
      <c r="H29" s="212"/>
      <c r="I29" s="114"/>
    </row>
    <row r="30" spans="1:9" s="115" customFormat="1" ht="30" customHeight="1" thickBot="1" x14ac:dyDescent="0.35">
      <c r="A30" s="48" t="s">
        <v>113</v>
      </c>
      <c r="B30" s="201" t="s">
        <v>281</v>
      </c>
      <c r="C30" s="117" t="s">
        <v>119</v>
      </c>
      <c r="D30" s="41" t="s">
        <v>35</v>
      </c>
      <c r="E30" s="97">
        <v>73</v>
      </c>
      <c r="F30" s="142"/>
      <c r="G30" s="43">
        <f>ROUND((E30*F30),2)</f>
        <v>0</v>
      </c>
      <c r="H30" s="212"/>
    </row>
    <row r="31" spans="1:9" s="115" customFormat="1" ht="30" customHeight="1" x14ac:dyDescent="0.3">
      <c r="A31" s="11" t="s">
        <v>116</v>
      </c>
      <c r="B31" s="12" t="s">
        <v>40</v>
      </c>
      <c r="C31" s="13" t="s">
        <v>184</v>
      </c>
      <c r="D31" s="14" t="s">
        <v>35</v>
      </c>
      <c r="E31" s="87">
        <v>73</v>
      </c>
      <c r="F31" s="113"/>
      <c r="G31" s="17">
        <f t="shared" si="4"/>
        <v>0</v>
      </c>
      <c r="H31" s="212"/>
      <c r="I31" s="118"/>
    </row>
    <row r="32" spans="1:9" s="115" customFormat="1" ht="30" customHeight="1" x14ac:dyDescent="0.3">
      <c r="A32" s="18" t="s">
        <v>116</v>
      </c>
      <c r="B32" s="90" t="s">
        <v>270</v>
      </c>
      <c r="C32" s="56" t="s">
        <v>185</v>
      </c>
      <c r="D32" s="39" t="s">
        <v>20</v>
      </c>
      <c r="E32" s="79">
        <v>372</v>
      </c>
      <c r="F32" s="116"/>
      <c r="G32" s="23">
        <f t="shared" si="4"/>
        <v>0</v>
      </c>
      <c r="H32" s="212"/>
      <c r="I32" s="118"/>
    </row>
    <row r="33" spans="1:9" s="115" customFormat="1" ht="30" customHeight="1" x14ac:dyDescent="0.3">
      <c r="A33" s="18" t="s">
        <v>116</v>
      </c>
      <c r="B33" s="90" t="s">
        <v>271</v>
      </c>
      <c r="C33" s="56" t="s">
        <v>189</v>
      </c>
      <c r="D33" s="39" t="s">
        <v>9</v>
      </c>
      <c r="E33" s="95">
        <v>453</v>
      </c>
      <c r="F33" s="126"/>
      <c r="G33" s="23">
        <f t="shared" ref="G33:G47" si="6">ROUND((E33*F33),2)</f>
        <v>0</v>
      </c>
      <c r="H33" s="212"/>
      <c r="I33" s="114"/>
    </row>
    <row r="34" spans="1:9" s="115" customFormat="1" ht="30" customHeight="1" x14ac:dyDescent="0.3">
      <c r="A34" s="18" t="s">
        <v>116</v>
      </c>
      <c r="B34" s="90" t="s">
        <v>272</v>
      </c>
      <c r="C34" s="56" t="s">
        <v>117</v>
      </c>
      <c r="D34" s="39" t="s">
        <v>20</v>
      </c>
      <c r="E34" s="95">
        <v>365.1</v>
      </c>
      <c r="F34" s="126"/>
      <c r="G34" s="23">
        <f t="shared" si="6"/>
        <v>0</v>
      </c>
      <c r="H34" s="212"/>
      <c r="I34" s="114"/>
    </row>
    <row r="35" spans="1:9" s="115" customFormat="1" ht="30" customHeight="1" x14ac:dyDescent="0.3">
      <c r="A35" s="18" t="s">
        <v>116</v>
      </c>
      <c r="B35" s="90" t="s">
        <v>273</v>
      </c>
      <c r="C35" s="56" t="s">
        <v>186</v>
      </c>
      <c r="D35" s="39" t="s">
        <v>20</v>
      </c>
      <c r="E35" s="95">
        <v>310</v>
      </c>
      <c r="F35" s="126"/>
      <c r="G35" s="23">
        <f t="shared" si="6"/>
        <v>0</v>
      </c>
      <c r="H35" s="212"/>
      <c r="I35" s="114"/>
    </row>
    <row r="36" spans="1:9" s="115" customFormat="1" ht="30" customHeight="1" x14ac:dyDescent="0.3">
      <c r="A36" s="18" t="s">
        <v>116</v>
      </c>
      <c r="B36" s="90" t="s">
        <v>274</v>
      </c>
      <c r="C36" s="56" t="s">
        <v>114</v>
      </c>
      <c r="D36" s="39" t="s">
        <v>20</v>
      </c>
      <c r="E36" s="95">
        <v>310</v>
      </c>
      <c r="F36" s="126"/>
      <c r="G36" s="23">
        <f t="shared" si="6"/>
        <v>0</v>
      </c>
      <c r="H36" s="212"/>
      <c r="I36" s="114"/>
    </row>
    <row r="37" spans="1:9" s="115" customFormat="1" ht="30" customHeight="1" x14ac:dyDescent="0.3">
      <c r="A37" s="18" t="s">
        <v>116</v>
      </c>
      <c r="B37" s="90" t="s">
        <v>275</v>
      </c>
      <c r="C37" s="56" t="s">
        <v>187</v>
      </c>
      <c r="D37" s="39" t="s">
        <v>20</v>
      </c>
      <c r="E37" s="95">
        <v>310</v>
      </c>
      <c r="F37" s="126"/>
      <c r="G37" s="23">
        <f t="shared" si="6"/>
        <v>0</v>
      </c>
      <c r="H37" s="212"/>
      <c r="I37" s="114"/>
    </row>
    <row r="38" spans="1:9" s="115" customFormat="1" ht="30" customHeight="1" x14ac:dyDescent="0.3">
      <c r="A38" s="18" t="s">
        <v>116</v>
      </c>
      <c r="B38" s="90" t="s">
        <v>276</v>
      </c>
      <c r="C38" s="56" t="s">
        <v>115</v>
      </c>
      <c r="D38" s="39" t="s">
        <v>20</v>
      </c>
      <c r="E38" s="95">
        <v>310</v>
      </c>
      <c r="F38" s="126"/>
      <c r="G38" s="23">
        <f t="shared" ref="G38" si="7">ROUND((E38*F38),2)</f>
        <v>0</v>
      </c>
      <c r="H38" s="212"/>
      <c r="I38" s="114"/>
    </row>
    <row r="39" spans="1:9" s="115" customFormat="1" ht="30" customHeight="1" x14ac:dyDescent="0.3">
      <c r="A39" s="18" t="s">
        <v>116</v>
      </c>
      <c r="B39" s="90" t="s">
        <v>277</v>
      </c>
      <c r="C39" s="56" t="s">
        <v>188</v>
      </c>
      <c r="D39" s="39" t="s">
        <v>20</v>
      </c>
      <c r="E39" s="95">
        <v>310</v>
      </c>
      <c r="F39" s="126"/>
      <c r="G39" s="23">
        <f>ROUND((E39*F39),2)</f>
        <v>0</v>
      </c>
      <c r="H39" s="212"/>
      <c r="I39" s="114"/>
    </row>
    <row r="40" spans="1:9" s="115" customFormat="1" ht="30" customHeight="1" x14ac:dyDescent="0.3">
      <c r="A40" s="18" t="s">
        <v>116</v>
      </c>
      <c r="B40" s="90" t="s">
        <v>41</v>
      </c>
      <c r="C40" s="56" t="s">
        <v>458</v>
      </c>
      <c r="D40" s="39" t="s">
        <v>20</v>
      </c>
      <c r="E40" s="95">
        <v>73.3</v>
      </c>
      <c r="F40" s="126"/>
      <c r="G40" s="23">
        <f>ROUND((E40*F40),2)</f>
        <v>0</v>
      </c>
      <c r="H40" s="212"/>
      <c r="I40" s="114"/>
    </row>
    <row r="41" spans="1:9" s="115" customFormat="1" ht="30" customHeight="1" x14ac:dyDescent="0.3">
      <c r="A41" s="18" t="s">
        <v>116</v>
      </c>
      <c r="B41" s="90" t="s">
        <v>278</v>
      </c>
      <c r="C41" s="56" t="s">
        <v>459</v>
      </c>
      <c r="D41" s="39" t="s">
        <v>20</v>
      </c>
      <c r="E41" s="95">
        <v>96</v>
      </c>
      <c r="F41" s="126"/>
      <c r="G41" s="23">
        <f>ROUND((E41*F41),2)</f>
        <v>0</v>
      </c>
      <c r="H41" s="212"/>
      <c r="I41" s="114"/>
    </row>
    <row r="42" spans="1:9" s="115" customFormat="1" ht="30" customHeight="1" x14ac:dyDescent="0.3">
      <c r="A42" s="18" t="s">
        <v>116</v>
      </c>
      <c r="B42" s="90" t="s">
        <v>279</v>
      </c>
      <c r="C42" s="56" t="s">
        <v>460</v>
      </c>
      <c r="D42" s="39" t="s">
        <v>20</v>
      </c>
      <c r="E42" s="95">
        <v>96</v>
      </c>
      <c r="F42" s="126"/>
      <c r="G42" s="23">
        <f>ROUND((E42*F42),2)</f>
        <v>0</v>
      </c>
      <c r="H42" s="212"/>
      <c r="I42" s="114"/>
    </row>
    <row r="43" spans="1:9" s="115" customFormat="1" ht="30" customHeight="1" thickBot="1" x14ac:dyDescent="0.35">
      <c r="A43" s="18" t="s">
        <v>116</v>
      </c>
      <c r="B43" s="90" t="s">
        <v>280</v>
      </c>
      <c r="C43" s="56" t="s">
        <v>118</v>
      </c>
      <c r="D43" s="39" t="s">
        <v>35</v>
      </c>
      <c r="E43" s="95">
        <v>46</v>
      </c>
      <c r="F43" s="126"/>
      <c r="G43" s="23">
        <f t="shared" ref="G43" si="8">ROUND((E43*F43),2)</f>
        <v>0</v>
      </c>
      <c r="H43" s="213"/>
      <c r="I43" s="114"/>
    </row>
    <row r="44" spans="1:9" s="115" customFormat="1" ht="30" customHeight="1" thickBot="1" x14ac:dyDescent="0.35">
      <c r="A44" s="48" t="s">
        <v>116</v>
      </c>
      <c r="B44" s="41" t="s">
        <v>281</v>
      </c>
      <c r="C44" s="117" t="s">
        <v>119</v>
      </c>
      <c r="D44" s="41" t="s">
        <v>35</v>
      </c>
      <c r="E44" s="97">
        <v>73</v>
      </c>
      <c r="F44" s="142"/>
      <c r="G44" s="43">
        <f>ROUND((E44*F44),2)</f>
        <v>0</v>
      </c>
      <c r="H44" s="200" t="s">
        <v>42</v>
      </c>
      <c r="I44" s="127">
        <f>ROUND(SUM(G17:G44),2)</f>
        <v>0</v>
      </c>
    </row>
    <row r="45" spans="1:9" s="115" customFormat="1" ht="30" customHeight="1" x14ac:dyDescent="0.3">
      <c r="A45" s="11" t="s">
        <v>120</v>
      </c>
      <c r="B45" s="14" t="s">
        <v>43</v>
      </c>
      <c r="C45" s="13" t="s">
        <v>190</v>
      </c>
      <c r="D45" s="14" t="s">
        <v>35</v>
      </c>
      <c r="E45" s="175">
        <v>95</v>
      </c>
      <c r="F45" s="119"/>
      <c r="G45" s="17">
        <f t="shared" si="6"/>
        <v>0</v>
      </c>
      <c r="H45" s="114"/>
      <c r="I45" s="114"/>
    </row>
    <row r="46" spans="1:9" s="115" customFormat="1" ht="30" customHeight="1" x14ac:dyDescent="0.3">
      <c r="A46" s="18" t="s">
        <v>120</v>
      </c>
      <c r="B46" s="39" t="s">
        <v>44</v>
      </c>
      <c r="C46" s="56" t="s">
        <v>466</v>
      </c>
      <c r="D46" s="39" t="s">
        <v>9</v>
      </c>
      <c r="E46" s="95">
        <v>448</v>
      </c>
      <c r="F46" s="121"/>
      <c r="G46" s="23">
        <f t="shared" ref="G46" si="9">ROUND((E46*F46),2)</f>
        <v>0</v>
      </c>
    </row>
    <row r="47" spans="1:9" s="115" customFormat="1" ht="30" customHeight="1" x14ac:dyDescent="0.3">
      <c r="A47" s="18" t="s">
        <v>120</v>
      </c>
      <c r="B47" s="39" t="s">
        <v>324</v>
      </c>
      <c r="C47" s="56" t="s">
        <v>461</v>
      </c>
      <c r="D47" s="39" t="s">
        <v>20</v>
      </c>
      <c r="E47" s="95">
        <v>146.5</v>
      </c>
      <c r="F47" s="121"/>
      <c r="G47" s="23">
        <f t="shared" si="6"/>
        <v>0</v>
      </c>
    </row>
    <row r="48" spans="1:9" s="115" customFormat="1" ht="30" customHeight="1" x14ac:dyDescent="0.3">
      <c r="A48" s="18" t="s">
        <v>120</v>
      </c>
      <c r="B48" s="39" t="s">
        <v>325</v>
      </c>
      <c r="C48" s="56" t="s">
        <v>462</v>
      </c>
      <c r="D48" s="39" t="s">
        <v>20</v>
      </c>
      <c r="E48" s="95">
        <v>96</v>
      </c>
      <c r="F48" s="121"/>
      <c r="G48" s="23">
        <f t="shared" ref="G48:G50" si="10">ROUND((E48*F48),2)</f>
        <v>0</v>
      </c>
    </row>
    <row r="49" spans="1:9" s="115" customFormat="1" ht="30" customHeight="1" x14ac:dyDescent="0.3">
      <c r="A49" s="18" t="s">
        <v>120</v>
      </c>
      <c r="B49" s="39" t="s">
        <v>326</v>
      </c>
      <c r="C49" s="56" t="s">
        <v>464</v>
      </c>
      <c r="D49" s="39" t="s">
        <v>20</v>
      </c>
      <c r="E49" s="95">
        <v>32.5</v>
      </c>
      <c r="F49" s="121"/>
      <c r="G49" s="23">
        <f t="shared" ref="G49" si="11">ROUND((E49*F49),2)</f>
        <v>0</v>
      </c>
    </row>
    <row r="50" spans="1:9" s="115" customFormat="1" ht="30" customHeight="1" thickBot="1" x14ac:dyDescent="0.35">
      <c r="A50" s="18" t="s">
        <v>120</v>
      </c>
      <c r="B50" s="39" t="s">
        <v>327</v>
      </c>
      <c r="C50" s="56" t="s">
        <v>463</v>
      </c>
      <c r="D50" s="39" t="s">
        <v>20</v>
      </c>
      <c r="E50" s="95">
        <v>16.5</v>
      </c>
      <c r="F50" s="121"/>
      <c r="G50" s="23">
        <f t="shared" si="10"/>
        <v>0</v>
      </c>
    </row>
    <row r="51" spans="1:9" s="115" customFormat="1" ht="30" customHeight="1" thickBot="1" x14ac:dyDescent="0.35">
      <c r="A51" s="27" t="s">
        <v>120</v>
      </c>
      <c r="B51" s="50" t="s">
        <v>328</v>
      </c>
      <c r="C51" s="65" t="s">
        <v>465</v>
      </c>
      <c r="D51" s="50" t="s">
        <v>20</v>
      </c>
      <c r="E51" s="174">
        <v>1.5</v>
      </c>
      <c r="F51" s="122"/>
      <c r="G51" s="30">
        <f t="shared" ref="G51:G55" si="12">ROUND((E51*F51),2)</f>
        <v>0</v>
      </c>
      <c r="H51" s="200" t="s">
        <v>49</v>
      </c>
      <c r="I51" s="111">
        <f>ROUND(SUM(G45:G51),2)</f>
        <v>0</v>
      </c>
    </row>
    <row r="52" spans="1:9" s="115" customFormat="1" ht="30" customHeight="1" x14ac:dyDescent="0.3">
      <c r="A52" s="33" t="s">
        <v>121</v>
      </c>
      <c r="B52" s="112" t="s">
        <v>50</v>
      </c>
      <c r="C52" s="20" t="s">
        <v>122</v>
      </c>
      <c r="D52" s="21" t="s">
        <v>35</v>
      </c>
      <c r="E52" s="169">
        <v>370</v>
      </c>
      <c r="F52" s="120"/>
      <c r="G52" s="36">
        <f t="shared" si="12"/>
        <v>0</v>
      </c>
      <c r="H52" s="114"/>
      <c r="I52" s="114"/>
    </row>
    <row r="53" spans="1:9" s="115" customFormat="1" ht="30" customHeight="1" x14ac:dyDescent="0.3">
      <c r="A53" s="18" t="s">
        <v>121</v>
      </c>
      <c r="B53" s="112" t="s">
        <v>51</v>
      </c>
      <c r="C53" s="20" t="s">
        <v>123</v>
      </c>
      <c r="D53" s="21" t="s">
        <v>13</v>
      </c>
      <c r="E53" s="169">
        <v>2</v>
      </c>
      <c r="F53" s="120"/>
      <c r="G53" s="23">
        <f t="shared" si="12"/>
        <v>0</v>
      </c>
      <c r="H53" s="114"/>
      <c r="I53" s="114"/>
    </row>
    <row r="54" spans="1:9" s="115" customFormat="1" ht="30" customHeight="1" thickBot="1" x14ac:dyDescent="0.35">
      <c r="A54" s="18" t="s">
        <v>121</v>
      </c>
      <c r="B54" s="112" t="s">
        <v>52</v>
      </c>
      <c r="C54" s="20" t="s">
        <v>124</v>
      </c>
      <c r="D54" s="21" t="s">
        <v>13</v>
      </c>
      <c r="E54" s="169">
        <v>2</v>
      </c>
      <c r="F54" s="120"/>
      <c r="G54" s="23">
        <f t="shared" si="12"/>
        <v>0</v>
      </c>
      <c r="H54" s="114"/>
      <c r="I54" s="114"/>
    </row>
    <row r="55" spans="1:9" s="115" customFormat="1" ht="30" customHeight="1" thickBot="1" x14ac:dyDescent="0.35">
      <c r="A55" s="52" t="s">
        <v>121</v>
      </c>
      <c r="B55" s="124" t="s">
        <v>53</v>
      </c>
      <c r="C55" s="123" t="s">
        <v>191</v>
      </c>
      <c r="D55" s="124" t="s">
        <v>35</v>
      </c>
      <c r="E55" s="197">
        <v>112</v>
      </c>
      <c r="F55" s="125"/>
      <c r="G55" s="59">
        <f t="shared" si="12"/>
        <v>0</v>
      </c>
      <c r="H55" s="110" t="s">
        <v>56</v>
      </c>
      <c r="I55" s="111">
        <f>ROUND(SUM(G52:G55),2)</f>
        <v>0</v>
      </c>
    </row>
    <row r="56" spans="1:9" ht="44.25" customHeight="1" thickBot="1" x14ac:dyDescent="0.35">
      <c r="A56" s="128"/>
      <c r="B56" s="129"/>
      <c r="C56" s="128"/>
      <c r="D56" s="129"/>
      <c r="E56" s="129"/>
      <c r="F56" s="71" t="s">
        <v>132</v>
      </c>
      <c r="G56" s="72">
        <f>SUM(G5:G55)</f>
        <v>0</v>
      </c>
      <c r="H56" s="108"/>
      <c r="I56" s="118"/>
    </row>
    <row r="57" spans="1:9" ht="20.25" customHeight="1" x14ac:dyDescent="0.3">
      <c r="A57" s="130"/>
      <c r="B57" s="131"/>
      <c r="C57" s="131"/>
      <c r="D57" s="131"/>
      <c r="E57" s="132"/>
      <c r="F57" s="131"/>
      <c r="G57" s="133"/>
    </row>
    <row r="58" spans="1:9" x14ac:dyDescent="0.3">
      <c r="A58" s="128"/>
      <c r="B58" s="129"/>
      <c r="C58" s="128"/>
      <c r="D58" s="129"/>
      <c r="E58" s="129"/>
      <c r="F58" s="134"/>
      <c r="G58" s="133"/>
    </row>
    <row r="59" spans="1:9" x14ac:dyDescent="0.3">
      <c r="A59" s="128"/>
      <c r="B59" s="129"/>
      <c r="C59" s="128"/>
      <c r="D59" s="129"/>
      <c r="E59" s="129"/>
      <c r="F59" s="134"/>
      <c r="G59" s="133"/>
    </row>
    <row r="61" spans="1:9" x14ac:dyDescent="0.3">
      <c r="A61" s="135"/>
      <c r="B61" s="136"/>
      <c r="C61" s="135"/>
      <c r="D61" s="136"/>
      <c r="E61" s="136"/>
      <c r="F61" s="137"/>
      <c r="G61" s="136"/>
    </row>
    <row r="62" spans="1:9" ht="26.25" customHeight="1" x14ac:dyDescent="0.3">
      <c r="A62" s="138"/>
      <c r="B62" s="138"/>
      <c r="C62" s="138"/>
      <c r="D62" s="138"/>
      <c r="E62" s="138"/>
      <c r="F62" s="139"/>
      <c r="G62" s="138"/>
    </row>
  </sheetData>
  <sheetProtection algorithmName="SHA-512" hashValue="Q9q0uu/lgVM07kOkZSLRP3HHpwragQo4TOhpMFuYsosQJjNWW9Ql5NioWJGSOte634N1nuL7yt3qaS5WRLXDwA==" saltValue="72LjbCTQtVbvf6zE+gcGgA==" spinCount="100000" sheet="1" objects="1" scenarios="1"/>
  <mergeCells count="3">
    <mergeCell ref="A1:G1"/>
    <mergeCell ref="A3:G3"/>
    <mergeCell ref="H17:H43"/>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FEEE-8AC4-47BE-9901-7D16B6B616EA}">
  <dimension ref="A1:J43"/>
  <sheetViews>
    <sheetView topLeftCell="A32" zoomScaleNormal="100" workbookViewId="0">
      <selection activeCell="I36" sqref="I36"/>
    </sheetView>
  </sheetViews>
  <sheetFormatPr defaultColWidth="8" defaultRowHeight="14" x14ac:dyDescent="0.3"/>
  <cols>
    <col min="1" max="1" width="34.75" style="73" customWidth="1"/>
    <col min="2" max="2" width="9.25" style="76" customWidth="1"/>
    <col min="3" max="3" width="65.83203125" style="75" customWidth="1"/>
    <col min="4" max="4" width="8" style="76"/>
    <col min="5" max="5" width="14.25" style="76" customWidth="1"/>
    <col min="6" max="6" width="18.08203125" style="140" customWidth="1"/>
    <col min="7" max="7" width="12.83203125" style="74" customWidth="1"/>
    <col min="8" max="8" width="18.83203125" style="74" customWidth="1"/>
    <col min="9" max="9" width="18.08203125" style="74" customWidth="1"/>
    <col min="10" max="16384" width="8" style="76"/>
  </cols>
  <sheetData>
    <row r="1" spans="1:9" ht="15" x14ac:dyDescent="0.3">
      <c r="A1" s="206" t="s">
        <v>211</v>
      </c>
      <c r="B1" s="206"/>
      <c r="C1" s="206"/>
      <c r="D1" s="206"/>
      <c r="E1" s="206"/>
      <c r="F1" s="206"/>
      <c r="G1" s="206"/>
    </row>
    <row r="2" spans="1:9" ht="14.5" thickBot="1" x14ac:dyDescent="0.35">
      <c r="A2" s="3"/>
      <c r="B2" s="3"/>
      <c r="C2" s="3"/>
      <c r="D2" s="3"/>
      <c r="E2" s="5"/>
      <c r="F2" s="3"/>
      <c r="G2" s="4"/>
    </row>
    <row r="3" spans="1:9" x14ac:dyDescent="0.3">
      <c r="A3" s="207" t="s">
        <v>127</v>
      </c>
      <c r="B3" s="208"/>
      <c r="C3" s="208"/>
      <c r="D3" s="208"/>
      <c r="E3" s="208"/>
      <c r="F3" s="208"/>
      <c r="G3" s="209"/>
    </row>
    <row r="4" spans="1:9" ht="42.5" thickBot="1" x14ac:dyDescent="0.35">
      <c r="A4" s="6" t="s">
        <v>0</v>
      </c>
      <c r="B4" s="102" t="s">
        <v>1</v>
      </c>
      <c r="C4" s="7" t="s">
        <v>2</v>
      </c>
      <c r="D4" s="7" t="s">
        <v>3</v>
      </c>
      <c r="E4" s="8" t="s">
        <v>4</v>
      </c>
      <c r="F4" s="9" t="s">
        <v>5</v>
      </c>
      <c r="G4" s="10" t="s">
        <v>6</v>
      </c>
    </row>
    <row r="5" spans="1:9" ht="30" customHeight="1" x14ac:dyDescent="0.3">
      <c r="A5" s="11" t="s">
        <v>143</v>
      </c>
      <c r="B5" s="12" t="s">
        <v>8</v>
      </c>
      <c r="C5" s="13" t="s">
        <v>192</v>
      </c>
      <c r="D5" s="14" t="s">
        <v>59</v>
      </c>
      <c r="E5" s="87">
        <v>4</v>
      </c>
      <c r="F5" s="145"/>
      <c r="G5" s="17">
        <f>ROUND((E5*F5),2)</f>
        <v>0</v>
      </c>
      <c r="H5" s="144"/>
      <c r="I5" s="144"/>
    </row>
    <row r="6" spans="1:9" ht="30" customHeight="1" x14ac:dyDescent="0.3">
      <c r="A6" s="18" t="s">
        <v>143</v>
      </c>
      <c r="B6" s="24" t="s">
        <v>10</v>
      </c>
      <c r="C6" s="20" t="s">
        <v>193</v>
      </c>
      <c r="D6" s="21" t="s">
        <v>59</v>
      </c>
      <c r="E6" s="162">
        <v>8</v>
      </c>
      <c r="F6" s="143"/>
      <c r="G6" s="23">
        <f>ROUND((E6*F6),2)</f>
        <v>0</v>
      </c>
      <c r="H6" s="144"/>
      <c r="I6" s="144"/>
    </row>
    <row r="7" spans="1:9" ht="30" customHeight="1" x14ac:dyDescent="0.3">
      <c r="A7" s="33" t="s">
        <v>143</v>
      </c>
      <c r="B7" s="19" t="s">
        <v>11</v>
      </c>
      <c r="C7" s="20" t="s">
        <v>194</v>
      </c>
      <c r="D7" s="21" t="s">
        <v>59</v>
      </c>
      <c r="E7" s="162">
        <v>12</v>
      </c>
      <c r="F7" s="143"/>
      <c r="G7" s="23">
        <f>ROUND((E7*F7),2)</f>
        <v>0</v>
      </c>
      <c r="H7" s="144"/>
      <c r="I7" s="144"/>
    </row>
    <row r="8" spans="1:9" ht="30" customHeight="1" x14ac:dyDescent="0.3">
      <c r="A8" s="33" t="s">
        <v>143</v>
      </c>
      <c r="B8" s="19" t="s">
        <v>12</v>
      </c>
      <c r="C8" s="20" t="s">
        <v>195</v>
      </c>
      <c r="D8" s="21" t="s">
        <v>59</v>
      </c>
      <c r="E8" s="162">
        <v>2</v>
      </c>
      <c r="F8" s="143"/>
      <c r="G8" s="36">
        <f t="shared" ref="G8:G36" si="0">ROUND((E8*F8),2)</f>
        <v>0</v>
      </c>
      <c r="H8" s="144"/>
      <c r="I8" s="144"/>
    </row>
    <row r="9" spans="1:9" ht="30" customHeight="1" x14ac:dyDescent="0.3">
      <c r="A9" s="33" t="s">
        <v>143</v>
      </c>
      <c r="B9" s="19" t="s">
        <v>98</v>
      </c>
      <c r="C9" s="20" t="s">
        <v>196</v>
      </c>
      <c r="D9" s="21" t="s">
        <v>35</v>
      </c>
      <c r="E9" s="162">
        <v>340</v>
      </c>
      <c r="F9" s="143"/>
      <c r="G9" s="36">
        <f t="shared" si="0"/>
        <v>0</v>
      </c>
      <c r="H9" s="144"/>
      <c r="I9" s="144"/>
    </row>
    <row r="10" spans="1:9" ht="30" customHeight="1" x14ac:dyDescent="0.3">
      <c r="A10" s="33" t="s">
        <v>143</v>
      </c>
      <c r="B10" s="19" t="s">
        <v>99</v>
      </c>
      <c r="C10" s="20" t="s">
        <v>197</v>
      </c>
      <c r="D10" s="21" t="s">
        <v>35</v>
      </c>
      <c r="E10" s="162">
        <v>680</v>
      </c>
      <c r="F10" s="143"/>
      <c r="G10" s="36">
        <f t="shared" si="0"/>
        <v>0</v>
      </c>
      <c r="H10" s="144"/>
      <c r="I10" s="144"/>
    </row>
    <row r="11" spans="1:9" ht="30" customHeight="1" x14ac:dyDescent="0.3">
      <c r="A11" s="33" t="s">
        <v>143</v>
      </c>
      <c r="B11" s="19" t="s">
        <v>100</v>
      </c>
      <c r="C11" s="20" t="s">
        <v>198</v>
      </c>
      <c r="D11" s="21" t="s">
        <v>35</v>
      </c>
      <c r="E11" s="162">
        <v>1020</v>
      </c>
      <c r="F11" s="143"/>
      <c r="G11" s="36">
        <f t="shared" si="0"/>
        <v>0</v>
      </c>
      <c r="H11" s="144"/>
      <c r="I11" s="144"/>
    </row>
    <row r="12" spans="1:9" ht="30" customHeight="1" x14ac:dyDescent="0.3">
      <c r="A12" s="33" t="s">
        <v>143</v>
      </c>
      <c r="B12" s="19" t="s">
        <v>101</v>
      </c>
      <c r="C12" s="20" t="s">
        <v>199</v>
      </c>
      <c r="D12" s="21" t="s">
        <v>35</v>
      </c>
      <c r="E12" s="162">
        <v>170</v>
      </c>
      <c r="F12" s="143"/>
      <c r="G12" s="36">
        <f t="shared" si="0"/>
        <v>0</v>
      </c>
      <c r="H12" s="144"/>
      <c r="I12" s="144"/>
    </row>
    <row r="13" spans="1:9" ht="30" customHeight="1" x14ac:dyDescent="0.3">
      <c r="A13" s="33" t="s">
        <v>143</v>
      </c>
      <c r="B13" s="19" t="s">
        <v>102</v>
      </c>
      <c r="C13" s="20" t="s">
        <v>467</v>
      </c>
      <c r="D13" s="21" t="s">
        <v>35</v>
      </c>
      <c r="E13" s="162">
        <v>400</v>
      </c>
      <c r="F13" s="143"/>
      <c r="G13" s="36">
        <f t="shared" si="0"/>
        <v>0</v>
      </c>
      <c r="H13" s="144"/>
      <c r="I13" s="144"/>
    </row>
    <row r="14" spans="1:9" ht="30" customHeight="1" x14ac:dyDescent="0.3">
      <c r="A14" s="33" t="s">
        <v>143</v>
      </c>
      <c r="B14" s="19" t="s">
        <v>103</v>
      </c>
      <c r="C14" s="20" t="s">
        <v>468</v>
      </c>
      <c r="D14" s="21" t="s">
        <v>59</v>
      </c>
      <c r="E14" s="162">
        <v>1</v>
      </c>
      <c r="F14" s="143"/>
      <c r="G14" s="36">
        <f t="shared" si="0"/>
        <v>0</v>
      </c>
      <c r="H14" s="144"/>
      <c r="I14" s="144"/>
    </row>
    <row r="15" spans="1:9" ht="30" customHeight="1" x14ac:dyDescent="0.3">
      <c r="A15" s="33" t="s">
        <v>143</v>
      </c>
      <c r="B15" s="19" t="s">
        <v>61</v>
      </c>
      <c r="C15" s="20" t="s">
        <v>128</v>
      </c>
      <c r="D15" s="21" t="s">
        <v>59</v>
      </c>
      <c r="E15" s="162">
        <v>1</v>
      </c>
      <c r="F15" s="143"/>
      <c r="G15" s="36">
        <f t="shared" si="0"/>
        <v>0</v>
      </c>
      <c r="H15" s="144"/>
      <c r="I15" s="144"/>
    </row>
    <row r="16" spans="1:9" ht="30" customHeight="1" x14ac:dyDescent="0.3">
      <c r="A16" s="33" t="s">
        <v>143</v>
      </c>
      <c r="B16" s="19" t="s">
        <v>104</v>
      </c>
      <c r="C16" s="20" t="s">
        <v>200</v>
      </c>
      <c r="D16" s="21" t="s">
        <v>35</v>
      </c>
      <c r="E16" s="162">
        <v>44</v>
      </c>
      <c r="F16" s="143"/>
      <c r="G16" s="36">
        <f t="shared" si="0"/>
        <v>0</v>
      </c>
      <c r="H16" s="144"/>
      <c r="I16" s="144"/>
    </row>
    <row r="17" spans="1:9" ht="30" customHeight="1" x14ac:dyDescent="0.3">
      <c r="A17" s="33" t="s">
        <v>143</v>
      </c>
      <c r="B17" s="19" t="s">
        <v>105</v>
      </c>
      <c r="C17" s="20" t="s">
        <v>201</v>
      </c>
      <c r="D17" s="21" t="s">
        <v>35</v>
      </c>
      <c r="E17" s="162">
        <v>572</v>
      </c>
      <c r="F17" s="143"/>
      <c r="G17" s="36">
        <f t="shared" si="0"/>
        <v>0</v>
      </c>
      <c r="H17" s="144"/>
      <c r="I17" s="144"/>
    </row>
    <row r="18" spans="1:9" ht="30" customHeight="1" x14ac:dyDescent="0.3">
      <c r="A18" s="33" t="s">
        <v>143</v>
      </c>
      <c r="B18" s="19" t="s">
        <v>106</v>
      </c>
      <c r="C18" s="20" t="s">
        <v>202</v>
      </c>
      <c r="D18" s="21" t="s">
        <v>59</v>
      </c>
      <c r="E18" s="162">
        <v>4</v>
      </c>
      <c r="F18" s="143"/>
      <c r="G18" s="36">
        <f t="shared" si="0"/>
        <v>0</v>
      </c>
      <c r="H18" s="144"/>
      <c r="I18" s="144"/>
    </row>
    <row r="19" spans="1:9" ht="30" customHeight="1" thickBot="1" x14ac:dyDescent="0.35">
      <c r="A19" s="33" t="s">
        <v>143</v>
      </c>
      <c r="B19" s="19" t="s">
        <v>107</v>
      </c>
      <c r="C19" s="20" t="s">
        <v>129</v>
      </c>
      <c r="D19" s="21" t="s">
        <v>59</v>
      </c>
      <c r="E19" s="162">
        <v>1</v>
      </c>
      <c r="F19" s="143"/>
      <c r="G19" s="36">
        <f t="shared" si="0"/>
        <v>0</v>
      </c>
      <c r="H19" s="144"/>
      <c r="I19" s="144"/>
    </row>
    <row r="20" spans="1:9" ht="30" customHeight="1" thickBot="1" x14ac:dyDescent="0.35">
      <c r="A20" s="48" t="s">
        <v>143</v>
      </c>
      <c r="B20" s="202" t="s">
        <v>108</v>
      </c>
      <c r="C20" s="117" t="s">
        <v>130</v>
      </c>
      <c r="D20" s="41" t="s">
        <v>59</v>
      </c>
      <c r="E20" s="159">
        <v>1</v>
      </c>
      <c r="F20" s="203"/>
      <c r="G20" s="43">
        <f t="shared" si="0"/>
        <v>0</v>
      </c>
      <c r="H20" s="110" t="s">
        <v>14</v>
      </c>
      <c r="I20" s="111">
        <f>ROUND(SUM(G5:G20),2)</f>
        <v>0</v>
      </c>
    </row>
    <row r="21" spans="1:9" ht="30" customHeight="1" x14ac:dyDescent="0.3">
      <c r="A21" s="11" t="s">
        <v>147</v>
      </c>
      <c r="B21" s="152" t="s">
        <v>15</v>
      </c>
      <c r="C21" s="13" t="s">
        <v>203</v>
      </c>
      <c r="D21" s="14" t="s">
        <v>35</v>
      </c>
      <c r="E21" s="87">
        <v>2210</v>
      </c>
      <c r="F21" s="16"/>
      <c r="G21" s="17">
        <f t="shared" si="0"/>
        <v>0</v>
      </c>
      <c r="H21" s="147"/>
      <c r="I21" s="148"/>
    </row>
    <row r="22" spans="1:9" ht="30" customHeight="1" x14ac:dyDescent="0.3">
      <c r="A22" s="18" t="s">
        <v>147</v>
      </c>
      <c r="B22" s="90" t="s">
        <v>16</v>
      </c>
      <c r="C22" s="56" t="s">
        <v>204</v>
      </c>
      <c r="D22" s="39" t="s">
        <v>35</v>
      </c>
      <c r="E22" s="79">
        <v>24</v>
      </c>
      <c r="F22" s="26"/>
      <c r="G22" s="23">
        <f t="shared" si="0"/>
        <v>0</v>
      </c>
      <c r="H22" s="147"/>
      <c r="I22" s="148"/>
    </row>
    <row r="23" spans="1:9" ht="30" customHeight="1" x14ac:dyDescent="0.3">
      <c r="A23" s="18" t="s">
        <v>147</v>
      </c>
      <c r="B23" s="90" t="s">
        <v>17</v>
      </c>
      <c r="C23" s="56" t="s">
        <v>205</v>
      </c>
      <c r="D23" s="39" t="s">
        <v>35</v>
      </c>
      <c r="E23" s="79">
        <v>422</v>
      </c>
      <c r="F23" s="26"/>
      <c r="G23" s="23">
        <f t="shared" si="0"/>
        <v>0</v>
      </c>
      <c r="H23" s="147"/>
      <c r="I23" s="148"/>
    </row>
    <row r="24" spans="1:9" ht="30" customHeight="1" x14ac:dyDescent="0.3">
      <c r="A24" s="18" t="s">
        <v>147</v>
      </c>
      <c r="B24" s="90" t="s">
        <v>18</v>
      </c>
      <c r="C24" s="56" t="s">
        <v>469</v>
      </c>
      <c r="D24" s="39" t="s">
        <v>135</v>
      </c>
      <c r="E24" s="79">
        <v>1</v>
      </c>
      <c r="F24" s="149"/>
      <c r="G24" s="23">
        <f>ROUND((E24*F24),2)</f>
        <v>0</v>
      </c>
      <c r="H24" s="147"/>
      <c r="I24" s="148"/>
    </row>
    <row r="25" spans="1:9" ht="30" customHeight="1" x14ac:dyDescent="0.3">
      <c r="A25" s="18" t="s">
        <v>147</v>
      </c>
      <c r="B25" s="90" t="s">
        <v>21</v>
      </c>
      <c r="C25" s="56" t="s">
        <v>470</v>
      </c>
      <c r="D25" s="39" t="s">
        <v>135</v>
      </c>
      <c r="E25" s="79">
        <v>1</v>
      </c>
      <c r="F25" s="149"/>
      <c r="G25" s="23">
        <f t="shared" si="0"/>
        <v>0</v>
      </c>
      <c r="H25" s="147"/>
      <c r="I25" s="148"/>
    </row>
    <row r="26" spans="1:9" ht="30" customHeight="1" x14ac:dyDescent="0.3">
      <c r="A26" s="18" t="s">
        <v>147</v>
      </c>
      <c r="B26" s="90" t="s">
        <v>22</v>
      </c>
      <c r="C26" s="56" t="s">
        <v>134</v>
      </c>
      <c r="D26" s="39" t="s">
        <v>135</v>
      </c>
      <c r="E26" s="79">
        <v>1</v>
      </c>
      <c r="F26" s="149"/>
      <c r="G26" s="23">
        <f t="shared" si="0"/>
        <v>0</v>
      </c>
      <c r="H26" s="147"/>
      <c r="I26" s="148"/>
    </row>
    <row r="27" spans="1:9" ht="30" customHeight="1" x14ac:dyDescent="0.3">
      <c r="A27" s="18" t="s">
        <v>147</v>
      </c>
      <c r="B27" s="90" t="s">
        <v>23</v>
      </c>
      <c r="C27" s="56" t="s">
        <v>136</v>
      </c>
      <c r="D27" s="39" t="s">
        <v>35</v>
      </c>
      <c r="E27" s="79">
        <v>570</v>
      </c>
      <c r="F27" s="149"/>
      <c r="G27" s="23">
        <f t="shared" si="0"/>
        <v>0</v>
      </c>
      <c r="H27" s="147"/>
      <c r="I27" s="148"/>
    </row>
    <row r="28" spans="1:9" ht="30" customHeight="1" x14ac:dyDescent="0.3">
      <c r="A28" s="18" t="s">
        <v>147</v>
      </c>
      <c r="B28" s="90" t="s">
        <v>24</v>
      </c>
      <c r="C28" s="56" t="s">
        <v>137</v>
      </c>
      <c r="D28" s="39" t="s">
        <v>35</v>
      </c>
      <c r="E28" s="79">
        <v>1875</v>
      </c>
      <c r="F28" s="149"/>
      <c r="G28" s="23">
        <f t="shared" si="0"/>
        <v>0</v>
      </c>
      <c r="H28" s="147"/>
      <c r="I28" s="148"/>
    </row>
    <row r="29" spans="1:9" ht="30" customHeight="1" x14ac:dyDescent="0.3">
      <c r="A29" s="18" t="s">
        <v>147</v>
      </c>
      <c r="B29" s="90" t="s">
        <v>25</v>
      </c>
      <c r="C29" s="56" t="s">
        <v>206</v>
      </c>
      <c r="D29" s="39" t="s">
        <v>35</v>
      </c>
      <c r="E29" s="79">
        <v>143</v>
      </c>
      <c r="F29" s="149"/>
      <c r="G29" s="23">
        <f t="shared" si="0"/>
        <v>0</v>
      </c>
      <c r="H29" s="147"/>
      <c r="I29" s="148"/>
    </row>
    <row r="30" spans="1:9" ht="30" customHeight="1" x14ac:dyDescent="0.3">
      <c r="A30" s="18" t="s">
        <v>147</v>
      </c>
      <c r="B30" s="90" t="s">
        <v>26</v>
      </c>
      <c r="C30" s="56" t="s">
        <v>207</v>
      </c>
      <c r="D30" s="39" t="s">
        <v>35</v>
      </c>
      <c r="E30" s="79">
        <v>11</v>
      </c>
      <c r="F30" s="149"/>
      <c r="G30" s="23">
        <f t="shared" si="0"/>
        <v>0</v>
      </c>
      <c r="H30" s="147"/>
      <c r="I30" s="148"/>
    </row>
    <row r="31" spans="1:9" ht="30" customHeight="1" x14ac:dyDescent="0.3">
      <c r="A31" s="18" t="s">
        <v>147</v>
      </c>
      <c r="B31" s="90" t="s">
        <v>27</v>
      </c>
      <c r="C31" s="56" t="s">
        <v>208</v>
      </c>
      <c r="D31" s="39" t="s">
        <v>35</v>
      </c>
      <c r="E31" s="79">
        <v>44</v>
      </c>
      <c r="F31" s="149"/>
      <c r="G31" s="23">
        <f t="shared" si="0"/>
        <v>0</v>
      </c>
      <c r="H31" s="147"/>
      <c r="I31" s="148"/>
    </row>
    <row r="32" spans="1:9" ht="30" customHeight="1" x14ac:dyDescent="0.3">
      <c r="A32" s="18" t="s">
        <v>147</v>
      </c>
      <c r="B32" s="90" t="s">
        <v>28</v>
      </c>
      <c r="C32" s="56" t="s">
        <v>209</v>
      </c>
      <c r="D32" s="39" t="s">
        <v>59</v>
      </c>
      <c r="E32" s="79">
        <v>4</v>
      </c>
      <c r="F32" s="149"/>
      <c r="G32" s="23">
        <f t="shared" si="0"/>
        <v>0</v>
      </c>
      <c r="H32" s="147"/>
      <c r="I32" s="148"/>
    </row>
    <row r="33" spans="1:10" ht="30" customHeight="1" x14ac:dyDescent="0.3">
      <c r="A33" s="18" t="s">
        <v>147</v>
      </c>
      <c r="B33" s="90" t="s">
        <v>29</v>
      </c>
      <c r="C33" s="56" t="s">
        <v>138</v>
      </c>
      <c r="D33" s="39" t="s">
        <v>59</v>
      </c>
      <c r="E33" s="79">
        <v>1</v>
      </c>
      <c r="F33" s="149"/>
      <c r="G33" s="23">
        <f t="shared" si="0"/>
        <v>0</v>
      </c>
      <c r="H33" s="147"/>
      <c r="I33" s="148"/>
    </row>
    <row r="34" spans="1:10" ht="30" customHeight="1" x14ac:dyDescent="0.3">
      <c r="A34" s="18" t="s">
        <v>147</v>
      </c>
      <c r="B34" s="90" t="s">
        <v>30</v>
      </c>
      <c r="C34" s="56" t="s">
        <v>210</v>
      </c>
      <c r="D34" s="39" t="s">
        <v>59</v>
      </c>
      <c r="E34" s="79">
        <v>1</v>
      </c>
      <c r="F34" s="149"/>
      <c r="G34" s="23">
        <f t="shared" si="0"/>
        <v>0</v>
      </c>
      <c r="H34" s="147"/>
      <c r="I34" s="148"/>
    </row>
    <row r="35" spans="1:10" ht="30" customHeight="1" thickBot="1" x14ac:dyDescent="0.35">
      <c r="A35" s="18" t="s">
        <v>147</v>
      </c>
      <c r="B35" s="90" t="s">
        <v>31</v>
      </c>
      <c r="C35" s="56" t="s">
        <v>133</v>
      </c>
      <c r="D35" s="39" t="s">
        <v>9</v>
      </c>
      <c r="E35" s="79">
        <v>100</v>
      </c>
      <c r="F35" s="149"/>
      <c r="G35" s="23">
        <f t="shared" si="0"/>
        <v>0</v>
      </c>
      <c r="H35" s="144"/>
      <c r="I35" s="144"/>
    </row>
    <row r="36" spans="1:10" ht="30" customHeight="1" thickBot="1" x14ac:dyDescent="0.35">
      <c r="A36" s="27" t="s">
        <v>147</v>
      </c>
      <c r="B36" s="199" t="s">
        <v>32</v>
      </c>
      <c r="C36" s="65" t="s">
        <v>139</v>
      </c>
      <c r="D36" s="50" t="s">
        <v>59</v>
      </c>
      <c r="E36" s="88">
        <v>1</v>
      </c>
      <c r="F36" s="29"/>
      <c r="G36" s="30">
        <f t="shared" si="0"/>
        <v>0</v>
      </c>
      <c r="H36" s="200" t="s">
        <v>39</v>
      </c>
      <c r="I36" s="111">
        <f>ROUND(SUM(G21:G36),2)</f>
        <v>0</v>
      </c>
    </row>
    <row r="37" spans="1:10" ht="42.5" thickBot="1" x14ac:dyDescent="0.35">
      <c r="A37" s="69"/>
      <c r="B37" s="70"/>
      <c r="C37" s="69"/>
      <c r="D37" s="70"/>
      <c r="E37" s="70"/>
      <c r="F37" s="71" t="s">
        <v>131</v>
      </c>
      <c r="G37" s="72">
        <f>SUM(G5:G36)</f>
        <v>0</v>
      </c>
      <c r="H37" s="108"/>
      <c r="I37" s="118"/>
    </row>
    <row r="38" spans="1:10" x14ac:dyDescent="0.3">
      <c r="A38" s="130"/>
      <c r="B38" s="131"/>
      <c r="C38" s="131"/>
      <c r="D38" s="131"/>
      <c r="E38" s="132"/>
      <c r="F38" s="131"/>
      <c r="G38" s="133"/>
    </row>
    <row r="39" spans="1:10" x14ac:dyDescent="0.3">
      <c r="A39" s="128"/>
      <c r="B39" s="129"/>
      <c r="C39" s="128"/>
      <c r="D39" s="129"/>
      <c r="E39" s="129"/>
      <c r="F39" s="134"/>
      <c r="G39" s="133"/>
    </row>
    <row r="40" spans="1:10" x14ac:dyDescent="0.3">
      <c r="A40" s="128"/>
      <c r="B40" s="129"/>
      <c r="C40" s="128"/>
      <c r="D40" s="129"/>
      <c r="E40" s="129"/>
      <c r="F40" s="134"/>
      <c r="G40" s="133"/>
    </row>
    <row r="42" spans="1:10" s="74" customFormat="1" x14ac:dyDescent="0.3">
      <c r="A42" s="135"/>
      <c r="B42" s="136"/>
      <c r="C42" s="135"/>
      <c r="D42" s="136"/>
      <c r="E42" s="136"/>
      <c r="F42" s="137"/>
      <c r="G42" s="150"/>
      <c r="J42" s="76"/>
    </row>
    <row r="43" spans="1:10" s="74" customFormat="1" x14ac:dyDescent="0.3">
      <c r="A43" s="138"/>
      <c r="B43" s="138"/>
      <c r="C43" s="138"/>
      <c r="D43" s="138"/>
      <c r="E43" s="138"/>
      <c r="F43" s="139"/>
      <c r="G43" s="151"/>
      <c r="J43" s="76"/>
    </row>
  </sheetData>
  <sheetProtection algorithmName="SHA-512" hashValue="ZRSWSnTls1wY9Oa0TB2YNZBT2h8Iq935Pm6IMcb831WgivhniMmL+9+S+BuW9FOZzTBj1+cKC0QyajuJp0W96A==" saltValue="gf3Cti+AGg+4T2jhEFWDgQ==" spinCount="100000" sheet="1" objects="1" scenarios="1"/>
  <mergeCells count="2">
    <mergeCell ref="A1:G1"/>
    <mergeCell ref="A3:G3"/>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9B351-0BA3-47B9-B8F1-B15C2D81D73D}">
  <dimension ref="A1:J37"/>
  <sheetViews>
    <sheetView topLeftCell="A22" zoomScale="85" zoomScaleNormal="85" workbookViewId="0">
      <selection activeCell="I29" sqref="I29"/>
    </sheetView>
  </sheetViews>
  <sheetFormatPr defaultColWidth="8" defaultRowHeight="14" x14ac:dyDescent="0.3"/>
  <cols>
    <col min="1" max="1" width="34.75" style="73" customWidth="1"/>
    <col min="2" max="2" width="9.25" style="76" customWidth="1"/>
    <col min="3" max="3" width="62.75" style="75" customWidth="1"/>
    <col min="4" max="4" width="8" style="76"/>
    <col min="5" max="5" width="14.25" style="76" customWidth="1"/>
    <col min="6" max="6" width="18.08203125" style="140" customWidth="1"/>
    <col min="7" max="7" width="12.83203125" style="74" customWidth="1"/>
    <col min="8" max="8" width="18.83203125" style="74" customWidth="1"/>
    <col min="9" max="9" width="18.08203125" style="74" customWidth="1"/>
    <col min="10" max="16384" width="8" style="76"/>
  </cols>
  <sheetData>
    <row r="1" spans="1:9" ht="15" x14ac:dyDescent="0.3">
      <c r="A1" s="206" t="s">
        <v>211</v>
      </c>
      <c r="B1" s="206"/>
      <c r="C1" s="206"/>
      <c r="D1" s="206"/>
      <c r="E1" s="206"/>
      <c r="F1" s="206"/>
      <c r="G1" s="206"/>
    </row>
    <row r="2" spans="1:9" ht="21.75" customHeight="1" thickBot="1" x14ac:dyDescent="0.35">
      <c r="A2" s="3"/>
      <c r="B2" s="3"/>
      <c r="C2" s="3"/>
      <c r="D2" s="3"/>
      <c r="E2" s="5"/>
      <c r="F2" s="3"/>
      <c r="G2" s="4"/>
    </row>
    <row r="3" spans="1:9" x14ac:dyDescent="0.3">
      <c r="A3" s="207" t="s">
        <v>141</v>
      </c>
      <c r="B3" s="208"/>
      <c r="C3" s="208"/>
      <c r="D3" s="208"/>
      <c r="E3" s="208"/>
      <c r="F3" s="208"/>
      <c r="G3" s="209"/>
    </row>
    <row r="4" spans="1:9" ht="42.5" thickBot="1" x14ac:dyDescent="0.35">
      <c r="A4" s="6" t="s">
        <v>0</v>
      </c>
      <c r="B4" s="102" t="s">
        <v>1</v>
      </c>
      <c r="C4" s="7" t="s">
        <v>2</v>
      </c>
      <c r="D4" s="7" t="s">
        <v>3</v>
      </c>
      <c r="E4" s="8" t="s">
        <v>4</v>
      </c>
      <c r="F4" s="9" t="s">
        <v>5</v>
      </c>
      <c r="G4" s="10" t="s">
        <v>6</v>
      </c>
    </row>
    <row r="5" spans="1:9" ht="30" customHeight="1" x14ac:dyDescent="0.3">
      <c r="A5" s="11" t="s">
        <v>143</v>
      </c>
      <c r="B5" s="12" t="s">
        <v>8</v>
      </c>
      <c r="C5" s="13" t="s">
        <v>212</v>
      </c>
      <c r="D5" s="14" t="s">
        <v>35</v>
      </c>
      <c r="E5" s="87">
        <v>71</v>
      </c>
      <c r="F5" s="145"/>
      <c r="G5" s="17">
        <f>ROUND((E5*F5),2)</f>
        <v>0</v>
      </c>
      <c r="H5" s="144"/>
      <c r="I5" s="144"/>
    </row>
    <row r="6" spans="1:9" ht="30" customHeight="1" x14ac:dyDescent="0.3">
      <c r="A6" s="33" t="s">
        <v>143</v>
      </c>
      <c r="B6" s="24" t="s">
        <v>10</v>
      </c>
      <c r="C6" s="20" t="s">
        <v>213</v>
      </c>
      <c r="D6" s="21" t="s">
        <v>135</v>
      </c>
      <c r="E6" s="162">
        <v>6</v>
      </c>
      <c r="F6" s="143"/>
      <c r="G6" s="36">
        <f>ROUND((E6*F6),2)</f>
        <v>0</v>
      </c>
      <c r="H6" s="144"/>
      <c r="I6" s="144"/>
    </row>
    <row r="7" spans="1:9" ht="30" customHeight="1" x14ac:dyDescent="0.3">
      <c r="A7" s="33" t="s">
        <v>143</v>
      </c>
      <c r="B7" s="19" t="s">
        <v>11</v>
      </c>
      <c r="C7" s="20" t="s">
        <v>144</v>
      </c>
      <c r="D7" s="21" t="s">
        <v>135</v>
      </c>
      <c r="E7" s="162">
        <v>3</v>
      </c>
      <c r="F7" s="143"/>
      <c r="G7" s="36">
        <f t="shared" ref="G7:G11" si="0">ROUND((E7*F7),2)</f>
        <v>0</v>
      </c>
      <c r="H7" s="144"/>
      <c r="I7" s="144"/>
    </row>
    <row r="8" spans="1:9" ht="30" customHeight="1" x14ac:dyDescent="0.3">
      <c r="A8" s="33" t="s">
        <v>143</v>
      </c>
      <c r="B8" s="19" t="s">
        <v>12</v>
      </c>
      <c r="C8" s="20" t="s">
        <v>145</v>
      </c>
      <c r="D8" s="21" t="s">
        <v>135</v>
      </c>
      <c r="E8" s="162">
        <v>3</v>
      </c>
      <c r="F8" s="143"/>
      <c r="G8" s="36">
        <f t="shared" si="0"/>
        <v>0</v>
      </c>
      <c r="H8" s="144"/>
      <c r="I8" s="144"/>
    </row>
    <row r="9" spans="1:9" ht="30" customHeight="1" thickBot="1" x14ac:dyDescent="0.35">
      <c r="A9" s="33" t="s">
        <v>143</v>
      </c>
      <c r="B9" s="19" t="s">
        <v>98</v>
      </c>
      <c r="C9" s="20" t="s">
        <v>214</v>
      </c>
      <c r="D9" s="21" t="s">
        <v>135</v>
      </c>
      <c r="E9" s="162">
        <v>2</v>
      </c>
      <c r="F9" s="143"/>
      <c r="G9" s="36">
        <f t="shared" si="0"/>
        <v>0</v>
      </c>
      <c r="H9" s="144"/>
      <c r="I9" s="144"/>
    </row>
    <row r="10" spans="1:9" ht="30" customHeight="1" thickBot="1" x14ac:dyDescent="0.35">
      <c r="A10" s="33" t="s">
        <v>143</v>
      </c>
      <c r="B10" s="19" t="s">
        <v>99</v>
      </c>
      <c r="C10" s="20" t="s">
        <v>146</v>
      </c>
      <c r="D10" s="21" t="s">
        <v>35</v>
      </c>
      <c r="E10" s="162">
        <v>9</v>
      </c>
      <c r="F10" s="143"/>
      <c r="G10" s="36">
        <f t="shared" si="0"/>
        <v>0</v>
      </c>
      <c r="H10" s="144"/>
      <c r="I10" s="144"/>
    </row>
    <row r="11" spans="1:9" ht="30" customHeight="1" thickBot="1" x14ac:dyDescent="0.35">
      <c r="A11" s="52" t="s">
        <v>143</v>
      </c>
      <c r="B11" s="153" t="s">
        <v>100</v>
      </c>
      <c r="C11" s="20" t="s">
        <v>215</v>
      </c>
      <c r="D11" s="21" t="s">
        <v>35</v>
      </c>
      <c r="E11" s="162">
        <v>75</v>
      </c>
      <c r="F11" s="143"/>
      <c r="G11" s="36">
        <f t="shared" si="0"/>
        <v>0</v>
      </c>
      <c r="H11" s="110" t="s">
        <v>14</v>
      </c>
      <c r="I11" s="111">
        <f>ROUND(SUM(G5:G11),2)</f>
        <v>0</v>
      </c>
    </row>
    <row r="12" spans="1:9" ht="30" customHeight="1" x14ac:dyDescent="0.3">
      <c r="A12" s="11" t="s">
        <v>147</v>
      </c>
      <c r="B12" s="12" t="s">
        <v>15</v>
      </c>
      <c r="C12" s="13" t="s">
        <v>149</v>
      </c>
      <c r="D12" s="14" t="s">
        <v>35</v>
      </c>
      <c r="E12" s="87">
        <v>15</v>
      </c>
      <c r="F12" s="145"/>
      <c r="G12" s="17">
        <f>ROUND((E12*F12),2)</f>
        <v>0</v>
      </c>
      <c r="H12" s="144"/>
      <c r="I12" s="144"/>
    </row>
    <row r="13" spans="1:9" ht="30" customHeight="1" x14ac:dyDescent="0.3">
      <c r="A13" s="33" t="s">
        <v>147</v>
      </c>
      <c r="B13" s="19" t="s">
        <v>16</v>
      </c>
      <c r="C13" s="20" t="s">
        <v>216</v>
      </c>
      <c r="D13" s="21" t="s">
        <v>35</v>
      </c>
      <c r="E13" s="162">
        <v>60</v>
      </c>
      <c r="F13" s="143"/>
      <c r="G13" s="23">
        <f>ROUND((E13*F13),2)</f>
        <v>0</v>
      </c>
      <c r="H13" s="144"/>
      <c r="I13" s="144"/>
    </row>
    <row r="14" spans="1:9" ht="30" customHeight="1" x14ac:dyDescent="0.3">
      <c r="A14" s="33" t="s">
        <v>147</v>
      </c>
      <c r="B14" s="19" t="s">
        <v>17</v>
      </c>
      <c r="C14" s="20" t="s">
        <v>217</v>
      </c>
      <c r="D14" s="21" t="s">
        <v>35</v>
      </c>
      <c r="E14" s="162">
        <v>71</v>
      </c>
      <c r="F14" s="143"/>
      <c r="G14" s="23">
        <f t="shared" ref="G14:G30" si="1">ROUND((E14*F14),2)</f>
        <v>0</v>
      </c>
      <c r="H14" s="144"/>
      <c r="I14" s="144"/>
    </row>
    <row r="15" spans="1:9" ht="30" customHeight="1" x14ac:dyDescent="0.3">
      <c r="A15" s="33" t="s">
        <v>147</v>
      </c>
      <c r="B15" s="19" t="s">
        <v>18</v>
      </c>
      <c r="C15" s="20" t="s">
        <v>218</v>
      </c>
      <c r="D15" s="21" t="s">
        <v>135</v>
      </c>
      <c r="E15" s="162">
        <v>3</v>
      </c>
      <c r="F15" s="143"/>
      <c r="G15" s="23">
        <f t="shared" si="1"/>
        <v>0</v>
      </c>
      <c r="H15" s="144"/>
      <c r="I15" s="144"/>
    </row>
    <row r="16" spans="1:9" ht="30" customHeight="1" x14ac:dyDescent="0.3">
      <c r="A16" s="33" t="s">
        <v>147</v>
      </c>
      <c r="B16" s="19" t="s">
        <v>21</v>
      </c>
      <c r="C16" s="20" t="s">
        <v>150</v>
      </c>
      <c r="D16" s="21" t="s">
        <v>135</v>
      </c>
      <c r="E16" s="162">
        <v>6</v>
      </c>
      <c r="F16" s="143"/>
      <c r="G16" s="23">
        <f t="shared" si="1"/>
        <v>0</v>
      </c>
      <c r="H16" s="144"/>
      <c r="I16" s="144"/>
    </row>
    <row r="17" spans="1:10" s="74" customFormat="1" ht="30" customHeight="1" x14ac:dyDescent="0.3">
      <c r="A17" s="33" t="s">
        <v>147</v>
      </c>
      <c r="B17" s="19" t="s">
        <v>22</v>
      </c>
      <c r="C17" s="20" t="s">
        <v>220</v>
      </c>
      <c r="D17" s="21" t="s">
        <v>13</v>
      </c>
      <c r="E17" s="162">
        <v>3</v>
      </c>
      <c r="F17" s="143"/>
      <c r="G17" s="23">
        <f t="shared" si="1"/>
        <v>0</v>
      </c>
      <c r="H17" s="144"/>
      <c r="I17" s="144"/>
      <c r="J17" s="76"/>
    </row>
    <row r="18" spans="1:10" s="74" customFormat="1" ht="30" customHeight="1" x14ac:dyDescent="0.3">
      <c r="A18" s="33" t="s">
        <v>147</v>
      </c>
      <c r="B18" s="19" t="s">
        <v>23</v>
      </c>
      <c r="C18" s="20" t="s">
        <v>221</v>
      </c>
      <c r="D18" s="21" t="s">
        <v>219</v>
      </c>
      <c r="E18" s="162">
        <v>3</v>
      </c>
      <c r="F18" s="143"/>
      <c r="G18" s="23">
        <f t="shared" si="1"/>
        <v>0</v>
      </c>
      <c r="H18" s="144"/>
      <c r="I18" s="144"/>
      <c r="J18" s="76"/>
    </row>
    <row r="19" spans="1:10" s="74" customFormat="1" ht="30" customHeight="1" x14ac:dyDescent="0.3">
      <c r="A19" s="33" t="s">
        <v>147</v>
      </c>
      <c r="B19" s="19" t="s">
        <v>24</v>
      </c>
      <c r="C19" s="20" t="s">
        <v>222</v>
      </c>
      <c r="D19" s="21" t="s">
        <v>13</v>
      </c>
      <c r="E19" s="162">
        <v>3</v>
      </c>
      <c r="F19" s="143"/>
      <c r="G19" s="23">
        <f t="shared" si="1"/>
        <v>0</v>
      </c>
      <c r="H19" s="144"/>
      <c r="I19" s="144"/>
      <c r="J19" s="76"/>
    </row>
    <row r="20" spans="1:10" s="74" customFormat="1" ht="30" customHeight="1" x14ac:dyDescent="0.3">
      <c r="A20" s="33" t="s">
        <v>147</v>
      </c>
      <c r="B20" s="19" t="s">
        <v>25</v>
      </c>
      <c r="C20" s="20" t="s">
        <v>140</v>
      </c>
      <c r="D20" s="21" t="s">
        <v>135</v>
      </c>
      <c r="E20" s="162">
        <v>3</v>
      </c>
      <c r="F20" s="143"/>
      <c r="G20" s="23">
        <f t="shared" si="1"/>
        <v>0</v>
      </c>
      <c r="H20" s="144"/>
      <c r="I20" s="144"/>
      <c r="J20" s="76"/>
    </row>
    <row r="21" spans="1:10" s="74" customFormat="1" ht="30" customHeight="1" x14ac:dyDescent="0.3">
      <c r="A21" s="33" t="s">
        <v>147</v>
      </c>
      <c r="B21" s="19" t="s">
        <v>26</v>
      </c>
      <c r="C21" s="20" t="s">
        <v>223</v>
      </c>
      <c r="D21" s="21" t="s">
        <v>135</v>
      </c>
      <c r="E21" s="162">
        <v>2</v>
      </c>
      <c r="F21" s="143"/>
      <c r="G21" s="23">
        <f t="shared" si="1"/>
        <v>0</v>
      </c>
      <c r="H21" s="144"/>
      <c r="I21" s="144"/>
      <c r="J21" s="76"/>
    </row>
    <row r="22" spans="1:10" s="74" customFormat="1" ht="30" customHeight="1" x14ac:dyDescent="0.3">
      <c r="A22" s="33" t="s">
        <v>147</v>
      </c>
      <c r="B22" s="19" t="s">
        <v>27</v>
      </c>
      <c r="C22" s="20" t="s">
        <v>224</v>
      </c>
      <c r="D22" s="21" t="s">
        <v>135</v>
      </c>
      <c r="E22" s="162">
        <v>2</v>
      </c>
      <c r="F22" s="143"/>
      <c r="G22" s="23">
        <f t="shared" si="1"/>
        <v>0</v>
      </c>
      <c r="H22" s="144"/>
      <c r="I22" s="144"/>
      <c r="J22" s="76"/>
    </row>
    <row r="23" spans="1:10" s="74" customFormat="1" ht="30" customHeight="1" x14ac:dyDescent="0.3">
      <c r="A23" s="33" t="s">
        <v>147</v>
      </c>
      <c r="B23" s="19" t="s">
        <v>28</v>
      </c>
      <c r="C23" s="20" t="s">
        <v>471</v>
      </c>
      <c r="D23" s="21" t="s">
        <v>135</v>
      </c>
      <c r="E23" s="162">
        <v>2</v>
      </c>
      <c r="F23" s="143"/>
      <c r="G23" s="23">
        <f t="shared" si="1"/>
        <v>0</v>
      </c>
      <c r="H23" s="144"/>
      <c r="I23" s="144"/>
      <c r="J23" s="76"/>
    </row>
    <row r="24" spans="1:10" s="74" customFormat="1" ht="30" customHeight="1" x14ac:dyDescent="0.3">
      <c r="A24" s="33" t="s">
        <v>147</v>
      </c>
      <c r="B24" s="19" t="s">
        <v>29</v>
      </c>
      <c r="C24" s="20" t="s">
        <v>225</v>
      </c>
      <c r="D24" s="21" t="s">
        <v>135</v>
      </c>
      <c r="E24" s="162">
        <v>2</v>
      </c>
      <c r="F24" s="143"/>
      <c r="G24" s="23">
        <f t="shared" si="1"/>
        <v>0</v>
      </c>
      <c r="H24" s="144"/>
      <c r="I24" s="144"/>
      <c r="J24" s="76"/>
    </row>
    <row r="25" spans="1:10" s="74" customFormat="1" ht="30" customHeight="1" x14ac:dyDescent="0.3">
      <c r="A25" s="33" t="s">
        <v>147</v>
      </c>
      <c r="B25" s="19" t="s">
        <v>30</v>
      </c>
      <c r="C25" s="20" t="s">
        <v>226</v>
      </c>
      <c r="D25" s="21" t="s">
        <v>13</v>
      </c>
      <c r="E25" s="162">
        <v>4</v>
      </c>
      <c r="F25" s="143"/>
      <c r="G25" s="23">
        <f t="shared" si="1"/>
        <v>0</v>
      </c>
      <c r="H25" s="144"/>
      <c r="I25" s="144"/>
      <c r="J25" s="76"/>
    </row>
    <row r="26" spans="1:10" s="74" customFormat="1" ht="30" customHeight="1" x14ac:dyDescent="0.3">
      <c r="A26" s="33" t="s">
        <v>147</v>
      </c>
      <c r="B26" s="19" t="s">
        <v>31</v>
      </c>
      <c r="C26" s="20" t="s">
        <v>227</v>
      </c>
      <c r="D26" s="21" t="s">
        <v>35</v>
      </c>
      <c r="E26" s="162">
        <v>18</v>
      </c>
      <c r="F26" s="143"/>
      <c r="G26" s="23">
        <f t="shared" si="1"/>
        <v>0</v>
      </c>
      <c r="H26" s="144"/>
      <c r="I26" s="144"/>
      <c r="J26" s="76"/>
    </row>
    <row r="27" spans="1:10" s="74" customFormat="1" ht="30" customHeight="1" x14ac:dyDescent="0.3">
      <c r="A27" s="33" t="s">
        <v>147</v>
      </c>
      <c r="B27" s="19" t="s">
        <v>32</v>
      </c>
      <c r="C27" s="20" t="s">
        <v>229</v>
      </c>
      <c r="D27" s="21" t="s">
        <v>135</v>
      </c>
      <c r="E27" s="162">
        <v>3</v>
      </c>
      <c r="F27" s="143"/>
      <c r="G27" s="23">
        <f t="shared" si="1"/>
        <v>0</v>
      </c>
      <c r="H27" s="144"/>
      <c r="I27" s="144"/>
      <c r="J27" s="76"/>
    </row>
    <row r="28" spans="1:10" s="74" customFormat="1" ht="30" customHeight="1" thickBot="1" x14ac:dyDescent="0.35">
      <c r="A28" s="33" t="s">
        <v>147</v>
      </c>
      <c r="B28" s="19" t="s">
        <v>33</v>
      </c>
      <c r="C28" s="20" t="s">
        <v>228</v>
      </c>
      <c r="D28" s="21" t="s">
        <v>135</v>
      </c>
      <c r="E28" s="162">
        <v>1</v>
      </c>
      <c r="F28" s="143"/>
      <c r="G28" s="23">
        <f t="shared" si="1"/>
        <v>0</v>
      </c>
      <c r="H28" s="144"/>
      <c r="I28" s="144"/>
      <c r="J28" s="76"/>
    </row>
    <row r="29" spans="1:10" s="74" customFormat="1" ht="30" customHeight="1" thickBot="1" x14ac:dyDescent="0.35">
      <c r="A29" s="27" t="s">
        <v>147</v>
      </c>
      <c r="B29" s="28" t="s">
        <v>34</v>
      </c>
      <c r="C29" s="65" t="s">
        <v>125</v>
      </c>
      <c r="D29" s="124" t="s">
        <v>135</v>
      </c>
      <c r="E29" s="88">
        <v>1</v>
      </c>
      <c r="F29" s="146"/>
      <c r="G29" s="30">
        <f t="shared" si="1"/>
        <v>0</v>
      </c>
      <c r="H29" s="110" t="s">
        <v>39</v>
      </c>
      <c r="I29" s="111">
        <f>ROUND(SUM(G12:G29),2)</f>
        <v>0</v>
      </c>
      <c r="J29" s="76"/>
    </row>
    <row r="30" spans="1:10" s="74" customFormat="1" ht="30" customHeight="1" thickBot="1" x14ac:dyDescent="0.35">
      <c r="A30" s="52" t="s">
        <v>148</v>
      </c>
      <c r="B30" s="153" t="s">
        <v>40</v>
      </c>
      <c r="C30" s="65" t="s">
        <v>230</v>
      </c>
      <c r="D30" s="50" t="s">
        <v>59</v>
      </c>
      <c r="E30" s="88">
        <v>3</v>
      </c>
      <c r="F30" s="146"/>
      <c r="G30" s="59">
        <f t="shared" si="1"/>
        <v>0</v>
      </c>
      <c r="H30" s="110" t="s">
        <v>42</v>
      </c>
      <c r="I30" s="111">
        <f>ROUND(SUM(G30:G30),2)</f>
        <v>0</v>
      </c>
      <c r="J30" s="76"/>
    </row>
    <row r="31" spans="1:10" ht="44.25" customHeight="1" thickBot="1" x14ac:dyDescent="0.35">
      <c r="A31" s="69"/>
      <c r="B31" s="70"/>
      <c r="C31" s="69"/>
      <c r="D31" s="70"/>
      <c r="E31" s="70"/>
      <c r="F31" s="71" t="s">
        <v>142</v>
      </c>
      <c r="G31" s="72">
        <f>SUM(G5:G30)</f>
        <v>0</v>
      </c>
      <c r="H31" s="154"/>
      <c r="I31" s="148"/>
    </row>
    <row r="32" spans="1:10" ht="20.25" customHeight="1" x14ac:dyDescent="0.3">
      <c r="A32" s="130"/>
      <c r="B32" s="131"/>
      <c r="C32" s="131"/>
      <c r="D32" s="131"/>
      <c r="E32" s="132"/>
      <c r="F32" s="131"/>
      <c r="G32" s="133"/>
    </row>
    <row r="33" spans="1:10" x14ac:dyDescent="0.3">
      <c r="A33" s="128"/>
      <c r="B33" s="129"/>
      <c r="C33" s="128"/>
      <c r="D33" s="129"/>
      <c r="E33" s="129"/>
      <c r="F33" s="134"/>
      <c r="G33" s="133"/>
    </row>
    <row r="34" spans="1:10" x14ac:dyDescent="0.3">
      <c r="A34" s="128"/>
      <c r="B34" s="129"/>
      <c r="C34" s="128"/>
      <c r="D34" s="129"/>
      <c r="E34" s="129"/>
      <c r="F34" s="134"/>
      <c r="G34" s="133"/>
    </row>
    <row r="36" spans="1:10" s="74" customFormat="1" x14ac:dyDescent="0.3">
      <c r="A36" s="135"/>
      <c r="B36" s="136"/>
      <c r="C36" s="135"/>
      <c r="D36" s="136"/>
      <c r="E36" s="136"/>
      <c r="F36" s="137"/>
      <c r="G36" s="150"/>
      <c r="J36" s="76"/>
    </row>
    <row r="37" spans="1:10" s="74" customFormat="1" ht="26.25" customHeight="1" x14ac:dyDescent="0.3">
      <c r="A37" s="138"/>
      <c r="B37" s="138"/>
      <c r="C37" s="138"/>
      <c r="D37" s="138"/>
      <c r="E37" s="138"/>
      <c r="F37" s="139"/>
      <c r="G37" s="151"/>
      <c r="J37" s="76"/>
    </row>
  </sheetData>
  <sheetProtection algorithmName="SHA-512" hashValue="p4hbOnYc6qrXbpKSSJMoEbwlNNKyxnVKEdHspptqxrvk5f8atebL9yfI6IBz7lhxp9xhpNdIHdi2oGJHkiagwg==" saltValue="B39mVdzFd6XvZQ7lvPrdEQ==" spinCount="100000" sheet="1" objects="1" scenarios="1"/>
  <mergeCells count="2">
    <mergeCell ref="A1:G1"/>
    <mergeCell ref="A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309F-B1D5-45B2-8AB6-586CDBB18A1B}">
  <dimension ref="B2:D26"/>
  <sheetViews>
    <sheetView zoomScaleNormal="100" workbookViewId="0">
      <selection activeCell="H16" sqref="H16"/>
    </sheetView>
  </sheetViews>
  <sheetFormatPr defaultRowHeight="14" x14ac:dyDescent="0.3"/>
  <cols>
    <col min="2" max="2" width="12.5" customWidth="1"/>
    <col min="3" max="3" width="62.58203125" customWidth="1"/>
    <col min="4" max="4" width="30.75" customWidth="1"/>
  </cols>
  <sheetData>
    <row r="2" spans="2:4" ht="15" x14ac:dyDescent="0.3">
      <c r="B2" s="216"/>
      <c r="C2" s="216"/>
      <c r="D2" s="216"/>
    </row>
    <row r="3" spans="2:4" x14ac:dyDescent="0.3">
      <c r="B3" s="217" t="s">
        <v>151</v>
      </c>
      <c r="C3" s="218"/>
      <c r="D3" s="219"/>
    </row>
    <row r="4" spans="2:4" ht="26" x14ac:dyDescent="0.3">
      <c r="B4" s="155" t="s">
        <v>152</v>
      </c>
      <c r="C4" s="155" t="s">
        <v>153</v>
      </c>
      <c r="D4" s="155" t="s">
        <v>154</v>
      </c>
    </row>
    <row r="5" spans="2:4" ht="14.25" customHeight="1" x14ac:dyDescent="0.3">
      <c r="B5" s="220" t="s">
        <v>211</v>
      </c>
      <c r="C5" s="221"/>
      <c r="D5" s="222"/>
    </row>
    <row r="6" spans="2:4" x14ac:dyDescent="0.3">
      <c r="B6" s="223"/>
      <c r="C6" s="224"/>
      <c r="D6" s="225"/>
    </row>
    <row r="7" spans="2:4" x14ac:dyDescent="0.3">
      <c r="B7" s="80">
        <v>1</v>
      </c>
      <c r="C7" s="156" t="s">
        <v>155</v>
      </c>
      <c r="D7" s="157">
        <f>DKŽ_1!G169</f>
        <v>0</v>
      </c>
    </row>
    <row r="8" spans="2:4" x14ac:dyDescent="0.3">
      <c r="B8" s="80">
        <v>2</v>
      </c>
      <c r="C8" s="156" t="s">
        <v>156</v>
      </c>
      <c r="D8" s="157">
        <f>DKŽ_2!G56</f>
        <v>0</v>
      </c>
    </row>
    <row r="9" spans="2:4" x14ac:dyDescent="0.3">
      <c r="B9" s="80">
        <v>3</v>
      </c>
      <c r="C9" s="156" t="s">
        <v>159</v>
      </c>
      <c r="D9" s="157">
        <f>DKŽ_3!G37</f>
        <v>0</v>
      </c>
    </row>
    <row r="10" spans="2:4" x14ac:dyDescent="0.3">
      <c r="B10" s="80">
        <v>4</v>
      </c>
      <c r="C10" s="156" t="s">
        <v>160</v>
      </c>
      <c r="D10" s="157">
        <f>DKŽ_4!G31</f>
        <v>0</v>
      </c>
    </row>
    <row r="11" spans="2:4" ht="26" x14ac:dyDescent="0.3">
      <c r="B11" s="155" t="s">
        <v>157</v>
      </c>
      <c r="C11" s="158" t="s">
        <v>158</v>
      </c>
      <c r="D11" s="157">
        <f>SUM(D7:D10)</f>
        <v>0</v>
      </c>
    </row>
    <row r="16" spans="2:4" ht="74.25" customHeight="1" x14ac:dyDescent="0.3">
      <c r="B16" s="226" t="s">
        <v>161</v>
      </c>
      <c r="C16" s="226"/>
      <c r="D16" s="226"/>
    </row>
    <row r="17" spans="2:4" x14ac:dyDescent="0.3">
      <c r="B17" s="226"/>
      <c r="C17" s="226"/>
      <c r="D17" s="226"/>
    </row>
    <row r="18" spans="2:4" ht="14.5" x14ac:dyDescent="0.35">
      <c r="B18" s="204"/>
      <c r="C18" s="204"/>
      <c r="D18" s="205" t="s">
        <v>162</v>
      </c>
    </row>
    <row r="19" spans="2:4" x14ac:dyDescent="0.3">
      <c r="B19" s="204"/>
      <c r="C19" s="204"/>
      <c r="D19" s="204"/>
    </row>
    <row r="20" spans="2:4" ht="288.75" customHeight="1" x14ac:dyDescent="0.3">
      <c r="B20" s="227" t="s">
        <v>472</v>
      </c>
      <c r="C20" s="228"/>
      <c r="D20" s="228"/>
    </row>
    <row r="21" spans="2:4" ht="150.75" customHeight="1" x14ac:dyDescent="0.3">
      <c r="B21" s="229" t="s">
        <v>473</v>
      </c>
      <c r="C21" s="230"/>
      <c r="D21" s="230"/>
    </row>
    <row r="22" spans="2:4" ht="126" customHeight="1" x14ac:dyDescent="0.3">
      <c r="B22" s="227" t="s">
        <v>474</v>
      </c>
      <c r="C22" s="228"/>
      <c r="D22" s="228"/>
    </row>
    <row r="24" spans="2:4" ht="138.75" customHeight="1" x14ac:dyDescent="0.3">
      <c r="B24" s="214"/>
      <c r="C24" s="215"/>
      <c r="D24" s="215"/>
    </row>
    <row r="25" spans="2:4" x14ac:dyDescent="0.3">
      <c r="B25" s="76"/>
      <c r="C25" s="76"/>
      <c r="D25" s="76"/>
    </row>
    <row r="26" spans="2:4" ht="67.5" customHeight="1" x14ac:dyDescent="0.3">
      <c r="B26" s="214"/>
      <c r="C26" s="215"/>
      <c r="D26" s="215"/>
    </row>
  </sheetData>
  <sheetProtection algorithmName="SHA-512" hashValue="qFObzYmhDhXSsppYpp3OX7Wq/GdprXfSIXIvXR4NOJTrwhauLyViSbCt83ritKTpycXeaxd0gdo1+DtOobp0mg==" saltValue="lMX3EbjG4xPVyPzJeD2lFg==" spinCount="100000" sheet="1" objects="1" scenarios="1"/>
  <mergeCells count="10">
    <mergeCell ref="B24:D24"/>
    <mergeCell ref="B26:D26"/>
    <mergeCell ref="B2:D2"/>
    <mergeCell ref="B3:D3"/>
    <mergeCell ref="B5:D6"/>
    <mergeCell ref="B16:D16"/>
    <mergeCell ref="B22:D22"/>
    <mergeCell ref="B17:D17"/>
    <mergeCell ref="B20:D20"/>
    <mergeCell ref="B21: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 Petrauskienė</dc:creator>
  <cp:lastModifiedBy>Aiškutė Tranienė</cp:lastModifiedBy>
  <dcterms:created xsi:type="dcterms:W3CDTF">2024-03-29T05:22:49Z</dcterms:created>
  <dcterms:modified xsi:type="dcterms:W3CDTF">2025-04-09T04:44:12Z</dcterms:modified>
</cp:coreProperties>
</file>