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vmsa-my.sharepoint.com/personal/ausra_markeviciene_vilnius_lt/Documents/Darbalaukis/VMKL-52910-1 Reagentai, laboratorinės priemonės ir serumai II/2. Pirkimo dokumentai/"/>
    </mc:Choice>
  </mc:AlternateContent>
  <xr:revisionPtr revIDLastSave="15" documentId="8_{29D4AD44-F037-41F5-9290-04925C82414B}" xr6:coauthVersionLast="47" xr6:coauthVersionMax="47" xr10:uidLastSave="{7635B4FD-776A-4FDC-85C4-B42CDFEB4158}"/>
  <bookViews>
    <workbookView xWindow="18560" yWindow="0" windowWidth="17280" windowHeight="19850" tabRatio="500" firstSheet="4" activeTab="5" xr2:uid="{00000000-000D-0000-FFFF-FFFF00000000}"/>
  </bookViews>
  <sheets>
    <sheet name="Bendrieji reikalavimai" sheetId="1" r:id="rId1"/>
    <sheet name="1-5 PD reagentai laboratorijai" sheetId="2" r:id="rId2"/>
    <sheet name="6-10 išorinė kontrolė" sheetId="4" r:id="rId3"/>
    <sheet name="11 analizatorius + nuoma" sheetId="3" r:id="rId4"/>
    <sheet name="12-42 mikrobiolog lab " sheetId="5" r:id="rId5"/>
    <sheet name="43-61 PD patologija" sheetId="6" r:id="rId6"/>
  </sheets>
  <definedNames>
    <definedName name="_xlnm.Print_Area" localSheetId="4">'12-42 mikrobiolog lab '!$A$1:$L$94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8" i="6" l="1"/>
  <c r="J28" i="6" s="1"/>
  <c r="I29" i="6"/>
  <c r="J29" i="6" s="1"/>
  <c r="I30" i="6"/>
  <c r="J30" i="6" s="1"/>
  <c r="I31" i="6"/>
  <c r="J31" i="6" s="1"/>
  <c r="I32" i="6"/>
  <c r="J32" i="6" s="1"/>
  <c r="I33" i="6"/>
  <c r="J33" i="6" s="1"/>
  <c r="I34" i="6"/>
  <c r="J34" i="6" s="1"/>
  <c r="I27" i="6"/>
  <c r="J27" i="6" s="1"/>
  <c r="I22" i="6"/>
  <c r="J22" i="6" s="1"/>
  <c r="I23" i="6"/>
  <c r="J23" i="6" s="1"/>
  <c r="I21" i="6"/>
  <c r="J21" i="6" s="1"/>
  <c r="J13" i="6"/>
  <c r="I9" i="6"/>
  <c r="J9" i="6" s="1"/>
  <c r="I10" i="6"/>
  <c r="J10" i="6" s="1"/>
  <c r="I11" i="6"/>
  <c r="J11" i="6" s="1"/>
  <c r="I12" i="6"/>
  <c r="J12" i="6" s="1"/>
  <c r="I13" i="6"/>
  <c r="I14" i="6"/>
  <c r="J14" i="6" s="1"/>
  <c r="I15" i="6"/>
  <c r="J15" i="6" s="1"/>
  <c r="I16" i="6"/>
  <c r="J16" i="6" s="1"/>
  <c r="I17" i="6"/>
  <c r="J17" i="6" s="1"/>
  <c r="I8" i="6"/>
  <c r="J8" i="6" s="1"/>
  <c r="J86" i="5"/>
  <c r="J87" i="5"/>
  <c r="J88" i="5"/>
  <c r="J89" i="5"/>
  <c r="J90" i="5"/>
  <c r="J91" i="5"/>
  <c r="I78" i="5"/>
  <c r="J78" i="5" s="1"/>
  <c r="I79" i="5"/>
  <c r="J79" i="5" s="1"/>
  <c r="I80" i="5"/>
  <c r="J80" i="5" s="1"/>
  <c r="I81" i="5"/>
  <c r="J81" i="5" s="1"/>
  <c r="I82" i="5"/>
  <c r="J82" i="5" s="1"/>
  <c r="I83" i="5"/>
  <c r="J83" i="5" s="1"/>
  <c r="I84" i="5"/>
  <c r="J84" i="5" s="1"/>
  <c r="I85" i="5"/>
  <c r="J85" i="5" s="1"/>
  <c r="I86" i="5"/>
  <c r="I87" i="5"/>
  <c r="I88" i="5"/>
  <c r="I89" i="5"/>
  <c r="I90" i="5"/>
  <c r="I91" i="5"/>
  <c r="I92" i="5"/>
  <c r="J92" i="5" s="1"/>
  <c r="I93" i="5"/>
  <c r="J93" i="5" s="1"/>
  <c r="I94" i="5"/>
  <c r="J94" i="5" s="1"/>
  <c r="I77" i="5"/>
  <c r="J77" i="5" s="1"/>
  <c r="E92" i="5"/>
  <c r="E86" i="5"/>
  <c r="E80" i="5"/>
  <c r="E79" i="5"/>
  <c r="I73" i="5"/>
  <c r="J73" i="5" s="1"/>
  <c r="I72" i="5"/>
  <c r="I74" i="5" s="1"/>
  <c r="I66" i="5"/>
  <c r="J66" i="5" s="1"/>
  <c r="I67" i="5"/>
  <c r="J67" i="5" s="1"/>
  <c r="I65" i="5"/>
  <c r="J65" i="5" s="1"/>
  <c r="J60" i="5"/>
  <c r="I59" i="5"/>
  <c r="J59" i="5" s="1"/>
  <c r="I60" i="5"/>
  <c r="I58" i="5"/>
  <c r="J58" i="5" s="1"/>
  <c r="I53" i="5"/>
  <c r="J53" i="5" s="1"/>
  <c r="J50" i="5"/>
  <c r="J51" i="5"/>
  <c r="J52" i="5"/>
  <c r="I47" i="5"/>
  <c r="J47" i="5" s="1"/>
  <c r="I48" i="5"/>
  <c r="J48" i="5" s="1"/>
  <c r="I49" i="5"/>
  <c r="J49" i="5" s="1"/>
  <c r="I50" i="5"/>
  <c r="I51" i="5"/>
  <c r="I52" i="5"/>
  <c r="I46" i="5"/>
  <c r="J46" i="5" s="1"/>
  <c r="I39" i="5"/>
  <c r="J39" i="5" s="1"/>
  <c r="I40" i="5"/>
  <c r="J40" i="5" s="1"/>
  <c r="I41" i="5"/>
  <c r="J41" i="5" s="1"/>
  <c r="I38" i="5"/>
  <c r="J33" i="5"/>
  <c r="I33" i="5"/>
  <c r="I32" i="5"/>
  <c r="J32" i="5" s="1"/>
  <c r="I25" i="5"/>
  <c r="J25" i="5" s="1"/>
  <c r="I26" i="5"/>
  <c r="J26" i="5" s="1"/>
  <c r="I27" i="5"/>
  <c r="J27" i="5" s="1"/>
  <c r="I24" i="5"/>
  <c r="J24" i="5" s="1"/>
  <c r="J19" i="5"/>
  <c r="I17" i="5"/>
  <c r="J17" i="5" s="1"/>
  <c r="I18" i="5"/>
  <c r="J18" i="5" s="1"/>
  <c r="I19" i="5"/>
  <c r="I16" i="5"/>
  <c r="J16" i="5" s="1"/>
  <c r="J9" i="5"/>
  <c r="I9" i="5"/>
  <c r="I10" i="5"/>
  <c r="J10" i="5" s="1"/>
  <c r="I11" i="5"/>
  <c r="J11" i="5" s="1"/>
  <c r="I12" i="5"/>
  <c r="J12" i="5" s="1"/>
  <c r="I8" i="5"/>
  <c r="J8" i="5" s="1"/>
  <c r="I9" i="4"/>
  <c r="J9" i="4" s="1"/>
  <c r="I10" i="4"/>
  <c r="J10" i="4" s="1"/>
  <c r="I11" i="4"/>
  <c r="J11" i="4" s="1"/>
  <c r="I12" i="4"/>
  <c r="J12" i="4" s="1"/>
  <c r="I8" i="4"/>
  <c r="J8" i="4" s="1"/>
  <c r="I18" i="2"/>
  <c r="J18" i="2" s="1"/>
  <c r="I17" i="2"/>
  <c r="J17" i="2" s="1"/>
  <c r="I13" i="2"/>
  <c r="J13" i="2" s="1"/>
  <c r="I14" i="2"/>
  <c r="J14" i="2" s="1"/>
  <c r="I12" i="2"/>
  <c r="J12" i="2" s="1"/>
  <c r="J15" i="2" s="1"/>
  <c r="I10" i="2"/>
  <c r="J10" i="2" s="1"/>
  <c r="I9" i="2"/>
  <c r="J9" i="2" s="1"/>
  <c r="I42" i="5" l="1"/>
  <c r="J24" i="6"/>
  <c r="J34" i="5"/>
  <c r="J54" i="5"/>
  <c r="J61" i="5"/>
  <c r="J68" i="5"/>
  <c r="I24" i="6"/>
  <c r="J72" i="5"/>
  <c r="J74" i="5" s="1"/>
  <c r="I68" i="5"/>
  <c r="I61" i="5"/>
  <c r="I54" i="5"/>
  <c r="J38" i="5"/>
  <c r="J42" i="5" s="1"/>
  <c r="I34" i="5"/>
  <c r="J28" i="5"/>
  <c r="I28" i="5"/>
  <c r="J20" i="5"/>
  <c r="I20" i="5"/>
  <c r="I15" i="2"/>
</calcChain>
</file>

<file path=xl/sharedStrings.xml><?xml version="1.0" encoding="utf-8"?>
<sst xmlns="http://schemas.openxmlformats.org/spreadsheetml/2006/main" count="624" uniqueCount="350">
  <si>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</si>
  <si>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</si>
  <si>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</si>
  <si>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</si>
  <si>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</si>
  <si>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</si>
  <si>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</si>
  <si>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</si>
  <si>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</si>
  <si>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</si>
  <si>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</si>
  <si>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DIAGNOSTIKOS REAGENTAI IR KITOS LABORATORINĖS PRIEMONĖS LABORATORINĖS MEDICINOS CENTRO LABORATORINIŲ TYRIMŲ SKYRIUI</t>
  </si>
  <si>
    <t>Pirkimo dalies Nr.</t>
  </si>
  <si>
    <t>Prekės / priemonės pavadinimas</t>
  </si>
  <si>
    <t>Mato vienetas</t>
  </si>
  <si>
    <t>Maksimalus poreikis 36 mėnesiams</t>
  </si>
  <si>
    <t>Techniniai reikalavimai</t>
  </si>
  <si>
    <t>PVM tarifas (%)</t>
  </si>
  <si>
    <t>Vieneto kaina Eur, be PVM</t>
  </si>
  <si>
    <t>Bendra pasiūlymo kaina Eur, be PVM</t>
  </si>
  <si>
    <t>Bendra pasiūlymo kaina Eur, su PVM</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</si>
  <si>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</si>
  <si>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</si>
  <si>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11.</t>
  </si>
  <si>
    <t>Antgaliai tepinėliams atlikti</t>
  </si>
  <si>
    <t>vnt.</t>
  </si>
  <si>
    <t>Plastikiniai su metaliniu pradurėju.</t>
  </si>
  <si>
    <t>1 % Metileno mėlio tirpalas</t>
  </si>
  <si>
    <t>ml.</t>
  </si>
  <si>
    <t>Gimzos dažai</t>
  </si>
  <si>
    <t>l</t>
  </si>
  <si>
    <t>Hematologinių tepinėlių dažymui; koncentruoti; talpa 500 ml, turi būti vieno gamintojo (dažai, fiksažas ir buferis 7,2). Siūlyti tik stabilų tirpalą.</t>
  </si>
  <si>
    <t>May-Griunvaldo fiksažas</t>
  </si>
  <si>
    <t>talpa 1 litras.</t>
  </si>
  <si>
    <t>Buferis (7,2)</t>
  </si>
  <si>
    <t>Tabl.</t>
  </si>
  <si>
    <t xml:space="preserve">1 tabletė x 1 ltr. </t>
  </si>
  <si>
    <t>Pastero pipetės</t>
  </si>
  <si>
    <t>plastikinės, ne &lt;2 ml ir ne &gt;3 ml</t>
  </si>
  <si>
    <t>Helicobacter pylori antigeno išmatose nustatymo testas</t>
  </si>
  <si>
    <t>Reikalavimai analizatoriui</t>
  </si>
  <si>
    <t>Eil. Nr.</t>
  </si>
  <si>
    <t>Techninių parametrų pavadinimas</t>
  </si>
  <si>
    <t>Reikalaujami techniniai parametrai</t>
  </si>
  <si>
    <t>1.</t>
  </si>
  <si>
    <t xml:space="preserve">Analizatorius – 1 vnt. </t>
  </si>
  <si>
    <t>Pavadinimas, tipas/modelis, gamintojas</t>
  </si>
  <si>
    <t>2.</t>
  </si>
  <si>
    <t>Analizatoriaus paskirtis</t>
  </si>
  <si>
    <t>Automatizuotas analizatorius, skirtas nustatyti alergenams specifinius IgE prieš komponentus, ekstraktus ir bendrą IgE</t>
  </si>
  <si>
    <t>3.</t>
  </si>
  <si>
    <t>Analizatorius turi būti pilnai automatizuotas:
automatiškai atlikti pacientų mėginių ir reagentų skenavimą, automatiškai priskirti reagentus atitinkamų pacientų mėginiams, atlikti mėginių ir reagentų pipetavimo žingsnius; automatiškai atlikti tyrimo protokolui įgyvendinti reikalingus inkubacijos žingsnius; būti pajėgus automatiškai atlikti plovimo žingsnius, jei to reikalauja tyrimo protokolas; turėti automatinio rezultatų perdavimo programinei įrangai funkciją</t>
  </si>
  <si>
    <t>Būtina</t>
  </si>
  <si>
    <t>4.</t>
  </si>
  <si>
    <t>Našumas</t>
  </si>
  <si>
    <t>Turi būti ne mažesnis nei 10 mėginių vienu leidimu</t>
  </si>
  <si>
    <t>5.</t>
  </si>
  <si>
    <t>Analizatorius turi būti pilnai suderinamas su siūlomais reagentais</t>
  </si>
  <si>
    <t>6.</t>
  </si>
  <si>
    <t>Tyrimo metodas</t>
  </si>
  <si>
    <t>Kietos fazės imunofermentinis arba lygiavertis pagal siūlomą įrangą</t>
  </si>
  <si>
    <t>7.</t>
  </si>
  <si>
    <t>Reikalavimai tyrimų atlikimui</t>
  </si>
  <si>
    <t>Tyrimas skirtas kiekybiškai nustatyti specifiniams IgE antikūnams prieš alergenų komponentus ir ekstraktus, bei pusiau kiekybiškai išmatuoti bendrą IgE (ne mažiau 280 skirtingų analičių arba ne mažiau 110 ekstraktų ir 170 komponentų)</t>
  </si>
  <si>
    <t>8.</t>
  </si>
  <si>
    <t>Tyrimo analitinis jautrumas</t>
  </si>
  <si>
    <t>9.</t>
  </si>
  <si>
    <t>Tyrimo analitinis specifiškumas</t>
  </si>
  <si>
    <t>Turi būti nejautrus kitų klasių (IgA, IgG1, IgG2, IgG3, IgG4, IgM) antikūnams</t>
  </si>
  <si>
    <t>10.</t>
  </si>
  <si>
    <t>Mėginio tipas ir tūris</t>
  </si>
  <si>
    <t>1. Tyrimui tinkamas tiek veninis, tiek kapiliarinis kraujas;
2. Mažiausias mėginio tūris 1-am tyrimui turi būti ne didesnis nei 200 µl</t>
  </si>
  <si>
    <t>Analizatorius, esant poreikiui, turi turėti galimybę pakartotinai nuskenuoti jau atliktus tyrimus</t>
  </si>
  <si>
    <t>12.</t>
  </si>
  <si>
    <t>Analizatorius turi turėti mėginių ir reagentų skysčių tūrio detekcijos funkciją</t>
  </si>
  <si>
    <t>13.</t>
  </si>
  <si>
    <t>Analizatorius turi turėti sistemą, apsaugančią nuo kryžminės reagentų ir/ar mėginių taršos</t>
  </si>
  <si>
    <t>14.</t>
  </si>
  <si>
    <t>Analizatorius ir/ar jo programinė įranga turi informuoti vartotoją apie tyrimo atlikimo metu galimai įvykusias analizatoriaus veikimo klaidas ir jų reikšmę</t>
  </si>
  <si>
    <t>15.</t>
  </si>
  <si>
    <t>Prietaiso arba jį valdančios programinės įrangos atmintis</t>
  </si>
  <si>
    <t>Atmintyje saugoma visa informacija apie atliktą tyrimą: naudotų reagentų informacija, interpretacija, laboratorijos pateikti paciento identifikaciniai duomenys, inkubavimo kameros temperatūra viso tyrimo ciklo metu</t>
  </si>
  <si>
    <t>16.</t>
  </si>
  <si>
    <t>Analizatorius turi turėti integruotą mėginių barkodų skaitytuvą ir integruotą apdorotų tyrimų skenerį</t>
  </si>
  <si>
    <t>17.</t>
  </si>
  <si>
    <t>Reikalavimai analizatoriaus programinei įrangai</t>
  </si>
  <si>
    <t>1. Turi turėti galimybę pateikti rezultatų pirminę tekstinę interpretaciją
2. Turi būti pajėgi formuoti atsakymus valstybine (lietuvių) kalba</t>
  </si>
  <si>
    <t>18.</t>
  </si>
  <si>
    <t>Kartu su analizatoriumi pateikti nepertraukiamos srovės šaltinį, kompiuterį su monitoriumi.</t>
  </si>
  <si>
    <t>Tyrimai / reagentai ir kitos priemonės</t>
  </si>
  <si>
    <t>Tyrimų / Diagnostinių reagentų, medžiagų pavadinimai</t>
  </si>
  <si>
    <t>Maksimalus tyrimų skaičius per 36 mėn.</t>
  </si>
  <si>
    <t>Reagentų ir priemonių kiekis (ml/vnt.) nurodytam tyrimų skaičiui</t>
  </si>
  <si>
    <t>Siūloma pakuotė</t>
  </si>
  <si>
    <t>Pakuočių kiekis</t>
  </si>
  <si>
    <t>Siūlomos pakuotės fiksuotas įkainis EUR, be PVM</t>
  </si>
  <si>
    <t>Bendra siūloma kaina EUR, be PVM</t>
  </si>
  <si>
    <t>Bendra siūloma kaina EUR, su PVM</t>
  </si>
  <si>
    <t>Reagentų rinkiniai skirti kiekybiškai nustatyti specifiniams IgE antikūnams prieš alergenų komponentus ir ekstraktus, bei pusiau kiekybiškai išmatuoti  bendrą IgE (ne mažiau 280 skirtingų analičių arba ne mažiau 110 ekstraktų ir 170 komponentų).</t>
  </si>
  <si>
    <t>1.1.</t>
  </si>
  <si>
    <t>........................ Reagentai ir/ar papildomos tyrimo priemonės, reikalingos tyrimui atlikti su siūlomu analizatoriumi (įrašyti tikslius pavadinimus)</t>
  </si>
  <si>
    <t>1.2.</t>
  </si>
  <si>
    <t>1.3.</t>
  </si>
  <si>
    <t>Reagentų ir / ar papildomų priemonių suma iš viso, Eur:</t>
  </si>
  <si>
    <t>Analizatoriaus 1 kalendorinio mėnesio nuomos kaina Eur:</t>
  </si>
  <si>
    <t>Analizatoriaus 36 kalendorinių mėnesių nuomos kaina Eur:</t>
  </si>
  <si>
    <t>PASTABOS:</t>
  </si>
  <si>
    <t>1. Tiekėjas privalo įvertinti ir nurodyti (įrašyti) visas reikiamas sudedamąsias dalis tyrimui atlikti.</t>
  </si>
  <si>
    <r>
      <rPr>
        <sz val="11"/>
        <color rgb="FF000000"/>
        <rFont val="Times New Roman"/>
        <family val="1"/>
        <charset val="1"/>
      </rPr>
      <t xml:space="preserve">2. </t>
    </r>
    <r>
      <rPr>
        <sz val="11"/>
        <rFont val="Times New Roman"/>
        <family val="1"/>
        <charset val="1"/>
      </rPr>
      <t xml:space="preserve">Ekstraktai ir komponentai turi atitikti endeminėms medžių, žolių, pelėsinių grybų, namų dulkių ir maisto erkių, vabzdžių, gyvūnų, daržovių, vaisių, riešutų, grūdų, gyvūninės kilmės kito maisto (žuvies, jūros gėrybių) rūšims.  </t>
    </r>
  </si>
  <si>
    <t xml:space="preserve">3. Pateikti reikalingą reagentų, kitų priemonių  kiekį, numatomam nurodytam tyrimų skaičiui per 36 mėn. atlikimui. </t>
  </si>
  <si>
    <t>4. Reagentai turi būti nejautrūs hemolizės, lipemijos ir bilirubinemijos interferencijai.</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</si>
  <si>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</si>
  <si>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IŠORINEI TYRIMŲ KOKYBĖS KONTROLEI ATLIKTI SKIRTOS PRIEMONĖS</t>
  </si>
  <si>
    <t>Vieneto kaina be PVM, Eur</t>
  </si>
  <si>
    <t>Bendra pasiūlymo kaina, Eur be PVM</t>
  </si>
  <si>
    <t>Bendra pasiūlymo kaina, Eur su PVM</t>
  </si>
  <si>
    <t>pakuotė kontrolei</t>
  </si>
  <si>
    <t>Sertifikatas išduodamas nemokamai. Išorinė kokybės vertinimo programa atliekama  du kartus metuose. Pirmo trimestro nėščiųjų tyrimui.</t>
  </si>
  <si>
    <t>Išorinė kokybės vertinimo programa skirta Noroviruso antigeno nustatymui</t>
  </si>
  <si>
    <t>Sertifikatas išduodamas nemokamai. Išorinė kokybės vertinimo programa atliekama du kartus metuose.</t>
  </si>
  <si>
    <t>Išorinė kokybės vertinimo programa skirta Helicobacter pylori antigeno nustatymui išmatose</t>
  </si>
  <si>
    <t>Sertifikatas išduodamas nemokamai. Išorinė kokybės vertinimo programa atliekama du kartus metuose. Ne &lt;5 mėginiai (4 mėginiai skirti nustatyti maisto, įkvėpiamuosius ir vabzdžių nuodų alergenus ir 1 mėginys bendrą IgE)</t>
  </si>
  <si>
    <t>Išorinė kokybės kontrolė ginekologinei citologijai</t>
  </si>
  <si>
    <t>Pakuotė</t>
  </si>
  <si>
    <t>Išorinė kokybės vertinimo programa ginekologinės citologijos tepinėliams. Sertifikatas išduodamas nemokamai.</t>
  </si>
  <si>
    <t>DIAGNOSTIKOS REAGENTAI, LABORATORINĖS PRIEMONĖS IR SERUMAI LABORATORINĖS MEDICINOS CENTRO MIKROBIOLOGINIŲ TYRIMŲ LABORATORIJAI</t>
  </si>
  <si>
    <t>Antibiotiko kiekis diske 1000 μg. Ne daugiau nei 50 diskų įpakavimas.</t>
  </si>
  <si>
    <t>Antibiotiko kiekis diske 5 μg. Ne daugiau nei 50 diskų įpakavimas.</t>
  </si>
  <si>
    <t>Nitrocefino diskas</t>
  </si>
  <si>
    <t>Cefinazės reagentas beta laktamazei nustatyti. Ne daugiau nei 50 diskų įpakavimas.</t>
  </si>
  <si>
    <t>Enterobacterales plataus spektro beta-laktamazių (ESBL ir AmpC) gamybos fenotipinis patvirtinimas</t>
  </si>
  <si>
    <t>vnt. (tyrimų skaičius)</t>
  </si>
  <si>
    <t>Enterobacterales karbapenemazių (KPC, MBL, OXA-48) gamybos fenotipinis patvirtinimas</t>
  </si>
  <si>
    <t>P.aeruginosa ir Acinetobacter spp. karbapenemazių (KPCir MBL) gamybos fenotipinis patvirtinimas</t>
  </si>
  <si>
    <t>1. Rinkinį sudaro tabletės, skirtos vienam tyrimui: imipenemas,       imipenemas+dipikolinė r., imipenemas+kloksacilinas, imipenemas+fenilboroninė r.,                       imipenemas+EDTA.                                              2. Tablečių galiojimo terminas ne trumpesnis kaip 6 mėnesiai nuo pristatymo dienos.</t>
  </si>
  <si>
    <t>Mikroskopinių grybų jautrumo antimikrobiniams vaistams nustatymas</t>
  </si>
  <si>
    <t>1. Tabletės pasirinktinais (nistatinas, flukonazolas, itrakonazolas, ketokonazolas, terbinafinas, klotrimazolas, ekonazolas);              2. Tablečių galiojimo terminas ne trumpesnis kaip 6 mėnesiai nuo pristatymo dienos.</t>
  </si>
  <si>
    <t>Salmonella polivalentinis  serumas</t>
  </si>
  <si>
    <t>Shigella dysenteriae agliutinacinis serumas</t>
  </si>
  <si>
    <t>Pakuotė su lašintuvu; talpa 1 ml -3 ml; praskiestas; agliutinacija ant stikliuko su gyva kultūra.</t>
  </si>
  <si>
    <t>Shigella flexneri agliutinacinis serumas</t>
  </si>
  <si>
    <t>Shigella boydii agliutinacinis serumas</t>
  </si>
  <si>
    <t>Shigella sonnei agliutinacinis serumas</t>
  </si>
  <si>
    <t>E.coli OK O antiserumas 0157</t>
  </si>
  <si>
    <t>EPEC/VTEC/STEC E.coli polivalentiniai antiserumai</t>
  </si>
  <si>
    <t>Sterilus indelis išmatoms su šaukšteliu</t>
  </si>
  <si>
    <t>Individuali pakuotė, užsukamu dangteliu, 50 - 60  ml.</t>
  </si>
  <si>
    <t>Sterilus indelis užsukamu dangteliu</t>
  </si>
  <si>
    <t>120 - 150 ml; Individuali pakuotė; diametras 60 - 70 mm, skirti šlapimo surinkimui.</t>
  </si>
  <si>
    <t>50 - 60 ml; Individuali pakuotė, diametras 40 - 50 mm.</t>
  </si>
  <si>
    <t>Sterilus mėgintuvėlis užsukamu dangteliu</t>
  </si>
  <si>
    <t>10 - 15 ml; Individuali pakuotė; konusiniai.</t>
  </si>
  <si>
    <t>Transportavimo sistema (skysta terpė+tamponas) aerobams, anaerobams ir lepiems mikroorganizmams, skirta ėminiams iš nosies, gerklės, makšties ir žaizdų paimti ir transportuoti.</t>
  </si>
  <si>
    <t>1. Įpakuotos po vieną, sterili pakuotė;
2. Tamponas dengtas viskozės arba nailono pluoštu (pagal Flocked technologiją); 
3. Skysta Amies terpė, 1 ml mėgintuvėlyje;
4. Mikroorganizmai išgyvena 48 val. (N.gonorrhoeae – 24 val.).</t>
  </si>
  <si>
    <t>Transportavimo sistema (skysta terpė+tamponas) aerobams, anaerobams ir lepiems mikroorganizmams skirta nosiaryklės sekretui vaikams paimti ir transportuoti.</t>
  </si>
  <si>
    <t>1. Įpakuotos po vieną, sterili pakuotė;
2. Tamponas dengtas viskozės arba nailono pluoštu (pagal Flocked technologiją); 
3. Skysta Amies terpė, 1 ml mėgintuvėlyje;
4. Mikroorganizmai išgyvena 48 val.</t>
  </si>
  <si>
    <t>Transportavimo sistema (skysta terpė+tamponas) skirta akių, ausų ėminių paėmimui ir transportavimui.</t>
  </si>
  <si>
    <t>1. Įpakuotos po vieną, sterili pakuotė;
2. Tamponas dengtas viskozės arba nailono pluoštu (pagal Flocked technologiją);
3. Skysta Amies terpė, 1 ml mėgintuvėlyje;
4. Mikroorganizmai išgyvena 48 val.</t>
  </si>
  <si>
    <t>Transportavimo sistema (skysta terpė+tamponas) skirta urogenitalinių ėminių paėmimui ir transportavimui.</t>
  </si>
  <si>
    <t>1. Įpakuotos po vieną, sterili pakuotė;
2. Tamponas dengtas viskozės arba nailono pluoštu (pagal Flocked technologiją) su ypač plonu plastikiniu koteliu;
3. Skysta Amies terpė, 1 ml mėgintuvėlyje;
4. Mikroorganizmai išgyvena 48 val.</t>
  </si>
  <si>
    <t>Transportavimo sistema (skysta terpė+2 tamponai) virusams, chlamidijoms, mikoplazmoms, ureaplazmoms iš kvėpavimo takų.</t>
  </si>
  <si>
    <t>1. Įpakuotos po vieną, sterili pakuotė;
2. Skysta terpė 3-5 ml; be neutralizatoriaus;
3. 2 tamponai (1 tamponas paėmimui iš nosiaryklės ir 1 tamponas paėmimui iš nosies).</t>
  </si>
  <si>
    <t>Transportavimo sistema (skysta terpė+tamponas) skirta išmatų paėmimui ir transportavimui</t>
  </si>
  <si>
    <t>1. Įpakuotos po vieną, sterili pakuotė;
2. Tamponas dengtas viskozės arba nailono pluoštu (pagal Flocked technologiją), kotelis plastikinis su stabdikliu;
3. Skysta Cary Blair terpė, 1-2 ml mėgintuvėlyje;
4. Mikroorganizmai išgyvena 48 val.</t>
  </si>
  <si>
    <t>Transportavimo ir gausinimo sistema (skysta terpė+tamponas) B gr. streptokokams</t>
  </si>
  <si>
    <t>1. Įpakuotos po vieną, sterili pakuotė;
2. Tamponas dengtas viskozės arba nailono pluoštu (pagal Flocked technologiją);
3. LIM sultinys;
4. Mikroorganizmai išgyvena 48 val.</t>
  </si>
  <si>
    <t>1. Įpakuotos po vieną, sterili pakuotė;
2. Tamponas dengtas viskozės arba nailono pluoštu (pagal Flocked technologiją);
3. Skysta Tryptic Soy terpė su 2,5 proc. NaCl;
4. Pakuotėje 3 tamponai, skirti ėminiams iš nosies ir nuo odos paimti.</t>
  </si>
  <si>
    <t>Maišeliai mikrobiologinių ėminių transportavimui</t>
  </si>
  <si>
    <t>Dydis 16 x 23 cm  ( +/- 1 cm).  Polietileniniai, dviejų dalių (maišelio dalis, į kurį dedamas transportuojamas ėminys, turi būti su styginiu užspaudimu). Pažymėti ženklu „Biologinis pavojus“.</t>
  </si>
  <si>
    <t>Polipropileniniai maišeliai panaudotai biologinei medžiagai surinkti</t>
  </si>
  <si>
    <t>Dydis 30 x 45 cm ( +/- 5 cm). Pažymėti ženklu „Biologinis pavojus“.</t>
  </si>
  <si>
    <t>Dydis 60 x 70 cm ( +/- 5 cm). Pažymėti ženklu „Biologinis pavojus“.</t>
  </si>
  <si>
    <t>Imersinis aliejus</t>
  </si>
  <si>
    <t>ml</t>
  </si>
  <si>
    <t>Pakuotė su lašintuvu; Talpa 30 ml. - 100 ml, į aliejaus sudėtį neįeina nuodingos cheminės medžiagos pagal LR galiojančius Nuodingų medžiagų kontrolės įstatymus.</t>
  </si>
  <si>
    <t>Dėžutė objektinių stiklelių (tepinėlių) saugojimui</t>
  </si>
  <si>
    <t>Plastikinė, stikliukai saugomi horizontalioje padėtyje, telpa ne mažiau nei 25 stikliukai, stikliuko išmatavimai 76 x 26 mm.</t>
  </si>
  <si>
    <t>Popierius lęšiams valyti (lapeliai)</t>
  </si>
  <si>
    <t>Lapelio dydis ne mažesnis 80x100 mm, pakuotė ne daugiau 1000 lapelių, skirtas valyti jautriems optiniams paviršiams, pagamintas iš specialaus itin švelnaus pluošto, nepaliekančio įbrėžimų ir pluošto likučių, pašalina paviršiaus drėgmę ir riebalus.</t>
  </si>
  <si>
    <t>Plokštelės/juostelės skirtos kolistino MSK nustatymui mikropraskiedimo skystoje terpėje metodu</t>
  </si>
  <si>
    <t>1. Plokštelė arba atskira juostelė su duobutėmis;
2. Jei siūloma plokštelė, turi būti galimybė plokštelėje tirti po vieną kultūrą;
3. Rezultatai vertinami vizualiai po 18-24 val.</t>
  </si>
  <si>
    <t>Praskiedimo buljonas</t>
  </si>
  <si>
    <t>1. Skirtas darbui su kolistino plokštelėmis/juostelėmis,
2. Mėgintuvėliuose, sterilus.
3. Galiojimas ne trumpesnis nei 6 mėn.</t>
  </si>
  <si>
    <t>1. Latekso agliutinacijos reakcija;
2. Pilnas rinkinys: 
2.1. latekso reagentai,
2.2. ekstrakcinis fermentas, 
2.3. kontrolė, 
2.4. plokštelės, 
3. Testas greitas, atliekamas ne ilgiau nei per 30 min.</t>
  </si>
  <si>
    <t>Rinkinys dažymui Gramo būdu</t>
  </si>
  <si>
    <t>Rinkinys</t>
  </si>
  <si>
    <t>1. 250 ml talpa su 1 proc. kristalinio violeto tirpalu;
2. 250 ml talpa su stabilizuotu liugolio tirpalu; 
3. 250 ml talpa su dekolorizatoriumi; 
4. 250 ml talpa su safranino  tirpalu;
5. Tirpalai paruošti naudojimui.</t>
  </si>
  <si>
    <t>Oksidazės reagentas</t>
  </si>
  <si>
    <t>Indolo DMACA reagentas</t>
  </si>
  <si>
    <t>Tioglikolio terpė (buljonas) su rezazurinu</t>
  </si>
  <si>
    <t>1. Mėgintuvėlyje su užsukamu kamšteliu;
2. Pakuotėje ne daugiau 50 vnt.;
3. Gausinimo terpė anaerobams ir aerobams iš klinikinių mėginių; 
4. Terpės kiekis ne mažesnis nei 9 ml.               
5. Agaro kiekis 0,75-1,0 g/L.</t>
  </si>
  <si>
    <t>Mueller Hinton buljonas</t>
  </si>
  <si>
    <t>1. Mėgintuvėlyje su užsukamu kamšteliu;
2. Pakuotėje ne daugiau nei 50 vnt.</t>
  </si>
  <si>
    <t>Triptono sojos buljonas</t>
  </si>
  <si>
    <t>1. Mėgintuvėlyje su užsukamu kamšteliu;
2. Pakuotė ne daugiau nei 50 vnt.</t>
  </si>
  <si>
    <t>Chromogeninis S.aureus agaras</t>
  </si>
  <si>
    <t>Chromogeninis ESBL agaras</t>
  </si>
  <si>
    <t>Anaerobinis kraujo agaras su feniletilo alkoholiu (PEA)</t>
  </si>
  <si>
    <t>1. Lėkštelė;
2. Pakuotėje 10-20 vnt.</t>
  </si>
  <si>
    <t>Selektyvus gonokokų agaras</t>
  </si>
  <si>
    <t>1. Lėkštelėje;
2. Pakuotė 10-20 vnt.                                     
3. Su vankomicinu, kolistinu, amfotericinu ir trimetoprimu.</t>
  </si>
  <si>
    <t>Selektyvus pseudomonų išskyrimo agaras</t>
  </si>
  <si>
    <t>XLD (Ksilozės, lizino, dezoksicholato) agaras</t>
  </si>
  <si>
    <t>MacConkey agaras</t>
  </si>
  <si>
    <t>1. Lėkštelėje;
2. Pakuotėje 10-20 vnt.</t>
  </si>
  <si>
    <t>Hektoen Enteric agaras</t>
  </si>
  <si>
    <t>Petri lėkštelių stovai</t>
  </si>
  <si>
    <t>1. Autoklavuojami;
2. 3 vietos po 10 lėkštelių;
3. Pritaikyti Ø 90 mm Petri lėkštelėms;
4. Ne aukštesni nei 180 mm, ne ilgesni nei 300 mm, ne platesni nei 100 mm.</t>
  </si>
  <si>
    <t>Sterili Petri lėkštelė</t>
  </si>
  <si>
    <t>90 x 14 mm; be ventiliacijos angų.</t>
  </si>
  <si>
    <t>Stalinis laikiklis atliekų maišams</t>
  </si>
  <si>
    <t>Tinkamas plastikiniams maišeliams, kurių dydis 20 x 30 cm.</t>
  </si>
  <si>
    <t xml:space="preserve">TECHNINĖ SPECIFIKACIJA </t>
  </si>
  <si>
    <t xml:space="preserve">PATOLOGINĖS ANATOMIJOS TYRIMŲ MEDŽIAGOS IR KITOS PRIEMONĖS </t>
  </si>
  <si>
    <t>Parafinas</t>
  </si>
  <si>
    <t>kg</t>
  </si>
  <si>
    <t xml:space="preserve">"EDTA" tirpalas </t>
  </si>
  <si>
    <t>Acto rūgštis</t>
  </si>
  <si>
    <t>Periodo rūgštis  (H5 JO6)</t>
  </si>
  <si>
    <t>g</t>
  </si>
  <si>
    <t>Giemsa</t>
  </si>
  <si>
    <t>GROCOTT - GOMORI rinkinys</t>
  </si>
  <si>
    <t>Parafino tirpiklis</t>
  </si>
  <si>
    <t>Purškiamas flakonas. Parafino likučių valymui.</t>
  </si>
  <si>
    <t>Mucikarminas</t>
  </si>
  <si>
    <t>Hario hematoksilinas</t>
  </si>
  <si>
    <t>Papanicolaou OG 6</t>
  </si>
  <si>
    <t>Polichromas EA 50</t>
  </si>
  <si>
    <t>Indas užsukamu dangteliu</t>
  </si>
  <si>
    <t>Dažymo indas (horizontalus)</t>
  </si>
  <si>
    <t>Dažymo indas (vertikalus)</t>
  </si>
  <si>
    <t>Dengiamasis stiklelis</t>
  </si>
  <si>
    <t xml:space="preserve">24 x 24 mm. Turi būti tinkamas mikropreparatų gamybai. </t>
  </si>
  <si>
    <r>
      <t xml:space="preserve">Siūlomi techniniai parametrai
</t>
    </r>
    <r>
      <rPr>
        <b/>
        <i/>
        <sz val="11"/>
        <color rgb="FFFF0000"/>
        <rFont val="Times New Roman"/>
        <family val="1"/>
      </rPr>
      <t>(privaloma užpildyti)</t>
    </r>
  </si>
  <si>
    <r>
      <t xml:space="preserve">Nuoroda į nurodytą parametrą, patvirtinantį gamintojo dokumento (katalogo/ bukleto/brošiūros/instrukcijos) puslapį, kuriame yra atžyma apie siūlomos prekės atitikimą reikalavimui 
</t>
    </r>
    <r>
      <rPr>
        <b/>
        <i/>
        <sz val="11"/>
        <color rgb="FFFF0000"/>
        <rFont val="Times New Roman"/>
        <family val="1"/>
      </rPr>
      <t>(privaloma užpildyti)</t>
    </r>
  </si>
  <si>
    <r>
      <t xml:space="preserve">Gamintojas, komercinis prekės pavadinimas
</t>
    </r>
    <r>
      <rPr>
        <b/>
        <i/>
        <sz val="11"/>
        <color rgb="FFFF0000"/>
        <rFont val="Times New Roman"/>
        <family val="1"/>
      </rPr>
      <t>(privaloma užpildyti)</t>
    </r>
  </si>
  <si>
    <t>Turi būti 0,3 kU/l arba jautresnis; matavimo ribos ne siauresnės kaip 0,3-50 kU/l.</t>
  </si>
  <si>
    <t xml:space="preserve">Imunochromatografinis testas su integruota kontrole. Jautrumas ir specifiškumas ne &lt;98 % </t>
  </si>
  <si>
    <t>1. Rinkinį sudaro tabletės, skirtos vienam tyrimui: cefotaksimas+kloksacilinas, cefotaksimas+klavulanatas, cefotaksimas+kloksacilinas+klavulanatas,
ceftazidimas+kloksacilinas, ceftazidimas+klavulanatas, ceftazidimas+kloksacilinas+klavulanatas.              2. Tablečių galiojimo terminas ne trumpesnis kaip 6 mėnesiai nuo pristatymo dienos.</t>
  </si>
  <si>
    <t>1. Rinkinį sudaro tabletės, skirtos vienam tyrimui: meropenemas;                  meropenemas+dipikolinė r., meropenemas+kloksacilinas, meropenemas+fenilboroninė r.,             temocilinas.                                                            2. Tablečių galiojimo terminas ne trumpesnis kaip 6 mėnesiai nuo pristatymo dienos.</t>
  </si>
  <si>
    <t>Pakuotė su lašintuvu; talpa 1 ml -3 ml; agliutinacija ant stikliuko su gyva kultūra.</t>
  </si>
  <si>
    <t>Pakuotė su lašintuvu; talpa 1 ml -3 ml;  agliutinacija ant stikliuko su gyva kultūra.</t>
  </si>
  <si>
    <t>Transportavimo ir gausinimo sistema (skysta terpė+3 tamponai) S.aureus/MRSA</t>
  </si>
  <si>
    <t>GreitasStaphylococcusspp. PBP2' baltymų nustatymo iš kultūros rinkinys.</t>
  </si>
  <si>
    <t>1. Lėkštelėje;
2. Pakuotė 10-20 vnt.;
3. Galutinis vertinimas po 18-24 val.;
4. Kokybinis S.aureus kolonijų spalvos pokytis.</t>
  </si>
  <si>
    <t>1. Lėkštelėje;
2. Pakuotė 10-20 vnt.;
3. Galutinis vertinimas po 18-24 val.;
4. Kokybinis kolonijų spalvos pokytis (pagal spalvą galima atskirti E.coli, KESC ir Proteae);      5. Terpė skirta ESBL gaminančių  Enterobacterales išskyrimui klinikiniuose mėginiuose.</t>
  </si>
  <si>
    <t>1. Skirtas Pseudomonas genties bakterijų išskyrimui klinikiniuose ėminiuose;
2. Lėkštelėje;
3. Pakuotėje 10-20 vnt.</t>
  </si>
  <si>
    <t>1. Lėkštelėje;
2. Pakuotėje 10-20 vnt.                                             3. Vertinimas po 18-24 val.</t>
  </si>
  <si>
    <t>Kanamicino diskas</t>
  </si>
  <si>
    <t>Metronidazolo diskas</t>
  </si>
  <si>
    <t>Optochino diskas</t>
  </si>
  <si>
    <t>Polivalentinis serumas, skirtas Salmonella spp pradiniam patvirtinimui. Pakuotė su lašintuvu; talpa 1 ml -3 ml; praskiestas; agliutinacija ant stikliuko su gyva kultūra.</t>
  </si>
  <si>
    <t>3. Priemonės tepinėlių dažymui (Būtina pateikti pasiūlymą visoms pirkimo dalies pozicijoms)</t>
  </si>
  <si>
    <t>3.1.</t>
  </si>
  <si>
    <t>3.2.</t>
  </si>
  <si>
    <t>3.3.</t>
  </si>
  <si>
    <t>6</t>
  </si>
  <si>
    <t>17. Antibiotikų tabletės atsparumo antimikrobiniams vaistams fenotipiniam patvirtinimui  ir mikroskopinių grybų jautrumo antimikrobiniams vaistams nustatymui (Būtina pateikti pasiūlymą visoms pirkimo dalies pozicijoms)</t>
  </si>
  <si>
    <t>17.1.</t>
  </si>
  <si>
    <t>17.2.</t>
  </si>
  <si>
    <t>17.3.</t>
  </si>
  <si>
    <t>17.4.</t>
  </si>
  <si>
    <t>Bendra 17 pirkimo dalies kaina, Eur:</t>
  </si>
  <si>
    <t>18.1.</t>
  </si>
  <si>
    <t>18.2.</t>
  </si>
  <si>
    <t>18.3.</t>
  </si>
  <si>
    <t>18.4.</t>
  </si>
  <si>
    <t>Bendra 18 pirkimo dalies kaina, Eur:</t>
  </si>
  <si>
    <t>19. Agliutinaciniai serumai ešerichijų diferencijacijai (Būtina pateikti pasiūlymą visoms pirkimo dalies pozicijoms)</t>
  </si>
  <si>
    <t>19.1.</t>
  </si>
  <si>
    <t>19.2.</t>
  </si>
  <si>
    <t>Bendra 19 pirkimo dalies kaina, Eur:</t>
  </si>
  <si>
    <t>20. Sterilūs indeliai tiriamos medžiagos transportavimui (Būtina pateikti pasiūlymą visoms pirkimo dalies pozicijoms)</t>
  </si>
  <si>
    <t>20.1.</t>
  </si>
  <si>
    <t>20.2.</t>
  </si>
  <si>
    <t>20.3.</t>
  </si>
  <si>
    <t>20.4.</t>
  </si>
  <si>
    <t>Bendra 20 pirkimo dalies kaina, Eur:</t>
  </si>
  <si>
    <t>21. Priemonės, skirtos ėminių paėmimui/transportavimui arba gausinimui su skysta terpe (Būtina pateikti pasiūlymą visoms pirkimo dalies pozicijoms)</t>
  </si>
  <si>
    <t>21.1.</t>
  </si>
  <si>
    <t>21.2.</t>
  </si>
  <si>
    <t>21.3.</t>
  </si>
  <si>
    <t>21.4.</t>
  </si>
  <si>
    <t>21.5.</t>
  </si>
  <si>
    <t>21.6.</t>
  </si>
  <si>
    <t>21.7.</t>
  </si>
  <si>
    <t>21.8.</t>
  </si>
  <si>
    <t>Bendra 21 pirkimo dalies kaina, Eur:</t>
  </si>
  <si>
    <t>22. Maišeliai ėminiams transportuoti ir panaudotai biologinei medžiagai surinkti (Būtina pateikti pasiūlymą visoms pirkimo dalies pozicijoms)</t>
  </si>
  <si>
    <t>22.1.</t>
  </si>
  <si>
    <t>22.2.</t>
  </si>
  <si>
    <t>22.3.</t>
  </si>
  <si>
    <t>Bendra 22 pirkimo dalies kaina, Eur:</t>
  </si>
  <si>
    <t>23. Priemonės mikroskopijai (Būtina pateikti pasiūlymą visoms pirkimo dalies pozicijoms)</t>
  </si>
  <si>
    <t>23.1.</t>
  </si>
  <si>
    <t>23.2.</t>
  </si>
  <si>
    <t>23.3.</t>
  </si>
  <si>
    <t>Bendra 23 pirkimo dalies kaina, Eur:</t>
  </si>
  <si>
    <t>24. Reagentai ir priemonės skirtos kolistino minimalios slopinamosios koncentracijos (MSK) nustatymui mikropraskiedimo skystoje terpėje metodu (Būtina pateikti pasiūlymą visoms pirkimo dalies pozicijoms)</t>
  </si>
  <si>
    <t>24.1.</t>
  </si>
  <si>
    <t>24.2.</t>
  </si>
  <si>
    <t>Bendra 24 pirkimo dalies kaina, Eur:</t>
  </si>
  <si>
    <t>53. Papanicolaou dažymo rinkinys (Būtina pateikti pasiūlymą visoms pirkimo dalies pozicijoms)</t>
  </si>
  <si>
    <t>53.1.</t>
  </si>
  <si>
    <t>53.2.</t>
  </si>
  <si>
    <t>53.3.</t>
  </si>
  <si>
    <t xml:space="preserve">Bendra 53 pirkimo dalies kaina, Eur: </t>
  </si>
  <si>
    <t>Išorinė kokybės vertinimo programa skirta alergijų diagnostikai</t>
  </si>
  <si>
    <r>
      <t xml:space="preserve">Dažų / tirpalų rinkinys su </t>
    </r>
    <r>
      <rPr>
        <b/>
        <sz val="10"/>
        <rFont val="Times New Roman"/>
        <family val="1"/>
        <charset val="186"/>
      </rPr>
      <t>VISAIS</t>
    </r>
    <r>
      <rPr>
        <sz val="10"/>
        <rFont val="Times New Roman"/>
        <family val="1"/>
        <charset val="186"/>
      </rPr>
      <t xml:space="preserve"> komponentais reakcijai atlikti. Sertifikuotas mikroskopijai pagal tarptautinius standartus.</t>
    </r>
  </si>
  <si>
    <t>Histologinių mikropreparatų gamybai. Sertifikuota mikroskopijai pagal tarptautinius standartus, paruoštas naudojimui. Talpa nuo 50 ml iki 100ml.  Siūlyti tik STABILŲ tirpalą.</t>
  </si>
  <si>
    <r>
      <t xml:space="preserve">Histologinių mikropreparatų gamyba. Sertifikuota mikroskopijai pagal tarptautinius standartus. Dažymas – pirmuonys ir kai kurie mikroorganizmai. Sudėtis: Azur-Eozin-Metilen. Gali būti metanolio pėdsakų. </t>
    </r>
    <r>
      <rPr>
        <b/>
        <sz val="10"/>
        <color rgb="FF333333"/>
        <rFont val="Times New Roman"/>
        <family val="1"/>
        <charset val="186"/>
      </rPr>
      <t>Siūlyti tik stabilų  reagentą.</t>
    </r>
  </si>
  <si>
    <t>Histologinių mikropreparatų gamyba. Sertifikuota mikroskopijai pagal tarptautinius standartus.</t>
  </si>
  <si>
    <t>M = 60,05 g/mol., švarumo laipsnis mažiausiai GPR. Sertifikuota mikroskopijai pagal tarptautinius standartus.</t>
  </si>
  <si>
    <t>Tirpalas kaulinio audinio suminkštinimui.    Sertifikuotas mikroskopijai pagal tarptautinius standartus.</t>
  </si>
  <si>
    <r>
      <t xml:space="preserve">Bevandenis ksilenas 99,8 %, M: 106,17 g/mol. skirtas histologinių mikropreparatų gamybai. Saugi pakuotė iki 10 litrų.  Cas Nr. 1330-20-7
</t>
    </r>
    <r>
      <rPr>
        <b/>
        <sz val="10"/>
        <rFont val="Times New Roman"/>
        <family val="1"/>
        <charset val="186"/>
      </rPr>
      <t>Siūlyti tik stabilų tirpalą</t>
    </r>
    <r>
      <rPr>
        <sz val="10"/>
        <rFont val="Times New Roman"/>
        <family val="1"/>
        <charset val="186"/>
      </rPr>
      <t>.</t>
    </r>
  </si>
  <si>
    <r>
      <t xml:space="preserve">Medžiaga citologijai. Hematoksilinas modifikuotas (Harris Gill) (PAP 1). </t>
    </r>
    <r>
      <rPr>
        <b/>
        <sz val="10"/>
        <color rgb="FF333333"/>
        <rFont val="Times New Roman"/>
        <family val="1"/>
        <charset val="186"/>
      </rPr>
      <t>Siūlyti tik stabilų reagentą</t>
    </r>
    <r>
      <rPr>
        <sz val="10"/>
        <color rgb="FF333333"/>
        <rFont val="Times New Roman"/>
        <family val="1"/>
        <charset val="186"/>
      </rPr>
      <t>.</t>
    </r>
  </si>
  <si>
    <r>
      <t xml:space="preserve">Medžiaga citologijai. </t>
    </r>
    <r>
      <rPr>
        <b/>
        <sz val="10"/>
        <color rgb="FF333333"/>
        <rFont val="Times New Roman"/>
        <family val="1"/>
        <charset val="186"/>
      </rPr>
      <t>Siūlyti tik stabilų reagentą</t>
    </r>
    <r>
      <rPr>
        <sz val="10"/>
        <color rgb="FF333333"/>
        <rFont val="Times New Roman"/>
        <family val="1"/>
        <charset val="186"/>
      </rPr>
      <t>.</t>
    </r>
  </si>
  <si>
    <t>Biopsinės ir operacinės medžiagos transportavimui. Talpa 60 ml. Skaidrus plastikas atsparus formalinui, 30 - 50 x 60 -70 mm.</t>
  </si>
  <si>
    <t>24 x 32 mm. Turi būti tinkamas mikropreparatų gamybai Patologijos skyriuje.</t>
  </si>
  <si>
    <t>24 x 40 mm. Turi būti tinkamas mikropreparatų gamybai Patologijos skyriuje.</t>
  </si>
  <si>
    <t>24 x 50 mm. Turi būti tinkamas mikropreparatų gamybai Patologijos skyriuje.</t>
  </si>
  <si>
    <t>24 x 60 mm. Turi būti tinkamas mikropreparatų gamybai Patologijos skyriuje.</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</si>
  <si>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</si>
  <si>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11 pirkimo dalis. Automatizuoto analizatoriaus, skirto nustatyti alertgenams specifinius IgE prieš komponentus, ekstraktus ir bendrą IgE nuoma (panauda) (1 vnt.) ir reagentai bei papildomos priemonės darbui su juo</t>
  </si>
  <si>
    <t>Bendra 11 pirkimo dalies kaina, Eur:</t>
  </si>
  <si>
    <t>Džiovinimo stovelis/stalelis</t>
  </si>
  <si>
    <t xml:space="preserve">Stiklinis (horizontalus) indas su stikliniu dangteliu.                         Talpos tūris nuo 200 ml iki 300 ml. Indas turi būti tinkamas mikropreparatų gamybos procesui Patologijos skyriuje. </t>
  </si>
  <si>
    <r>
      <t xml:space="preserve">Histologinių mikropreparatų gamybos procesas.  Plastikinis, su „vagelėmis“, objektinių stiklelių (SU parafino pjūveliais) </t>
    </r>
    <r>
      <rPr>
        <b/>
        <sz val="10"/>
        <rFont val="Times New Roman"/>
        <family val="1"/>
        <charset val="186"/>
      </rPr>
      <t>VERTIKALIAM</t>
    </r>
    <r>
      <rPr>
        <sz val="10"/>
        <rFont val="Times New Roman"/>
        <family val="1"/>
        <charset val="186"/>
      </rPr>
      <t xml:space="preserve"> džiovinimui.</t>
    </r>
  </si>
  <si>
    <t>18. Shigella agliutinaciniai serumai  (Būtina pateikti pasiūlymą visoms pirkimo dalies pozicijoms)</t>
  </si>
  <si>
    <t>Stiklinis (vertikalus) indas su stikliniu dangteliu.  Indo šonuose „grioveliai“ nuo 10 iki 16 objektinių stiklelių vertikaliam sustatymui. Talpos tūris nuo 70 iki 100 ml. Indas turi būti tinkamas mikropreparatų gamybos procesui Patologijos skyriuje.</t>
  </si>
  <si>
    <t>Bendra 3 pirkimo dalies kaina (Eur):</t>
  </si>
  <si>
    <t>5. Visos siūlomos prekės turi būti originalios, tinkamos darbui siūlomam analizatoriui.</t>
  </si>
  <si>
    <t>* Pasiūlymas, kuriame nurodyta kaina yra didesnė, bus atmestas kaip neatitinkantis pirkimo dokumentuose nustatytų reikalavimų.</t>
  </si>
  <si>
    <r>
      <t>Maksimalios perkančiajai organizacijai priimtinos pasiūlymo kainos  įskaitant visus mokesčius, Eur</t>
    </r>
    <r>
      <rPr>
        <b/>
        <sz val="10"/>
        <color theme="9"/>
        <rFont val="Times New Roman"/>
        <family val="1"/>
        <charset val="186"/>
      </rPr>
      <t>*</t>
    </r>
  </si>
  <si>
    <t xml:space="preserve">Talpa ne &lt;100 ml ir ne &gt; 250 ml. Su lašintuvu. </t>
  </si>
  <si>
    <t>Maksimali perkančiajai organizacijai priimtina pasiūlymo kaina  įskaitant visus mokesčius - 120750 Eur*</t>
  </si>
  <si>
    <t>1. EPEC/VTEC/STEC E. coli (išskirtų žmonėms) nustatymas agliutinuojant;                                       
2. Antiserumai lašintuvuose, kurių talpa 1 ml -3 ml;                                                                           
3. Agliutinaciniai serumai praskiesti ir paruošti naudojimai;                                                             
4.  Į rinkinį įeina serotipai: 026, 0103, 0111, 0145, 0157, 086, 0114, 0121, 0126, 0142, 055, 0119, 0125 ac, 0127, 0128 ab;                                                                                                                             
5. Agliutinacija atliekama ant stikliuko su gyva kultūra.</t>
  </si>
  <si>
    <t>1. Lašintuvas;                                                        
2. Reagentas skirtas nustatyti gramneigiamų bakterijų oksidazės gamybą;                   
3. Reagentas yra hermetiškoje ampulėje (lašintuve); 
4. Skirtas naudoti ant filtrinio popieriaus.</t>
  </si>
  <si>
    <t>1. Lašintuvas;                                                        
2. Reagentas skirtas nustatyti aerobinių, anaerobinių ir fakultatyvinių anaerobinių  mikroorganizmų indolo gamybą;                   
3. Reagentas yra hermetiškoje ampulėje (lašintuve); 
4. Skirtas naudoti ant filtrinio popieriaus.</t>
  </si>
  <si>
    <t>1. Lėkštelėje;
2. Pakuotė 10-20 vnt.                                                3. Skirtas Salmonella spp. ir Shigella spp. išskyrimui klinikinėje tiriamojoje medžiagoje.     
4. Vertinimas po 18-24 val.</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</si>
  <si>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</si>
  <si>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</si>
  <si>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6. Reagentai ir papildomos medžiagos/priemonės turi būti paženklinti CE arba lygiaverčiu ženklu.</t>
  </si>
  <si>
    <t>7. Įranga turi būti ne senesnė kaip 2 metai.</t>
  </si>
  <si>
    <t>DIAGNOSTIKOS REAGENTŲ, LABORATORINIŲ PRIEMONIŲ IR SERUMŲ II</t>
  </si>
  <si>
    <t>DIAGNOSTIKOS REAGENTŲ, LABORATORINIŲ PRIEMONIŲ IR SERUMŲ PIRKIMAS II</t>
  </si>
  <si>
    <r>
      <t>Skirtas histologinių mikropreparatų gamybai, lydymosi temperatūra 56-58</t>
    </r>
    <r>
      <rPr>
        <vertAlign val="superscript"/>
        <sz val="10"/>
        <rFont val="Times New Roman"/>
        <family val="1"/>
        <charset val="186"/>
      </rPr>
      <t>o</t>
    </r>
    <r>
      <rPr>
        <sz val="10"/>
        <rFont val="Times New Roman"/>
        <family val="1"/>
        <charset val="186"/>
      </rPr>
      <t xml:space="preserve"> C.</t>
    </r>
  </si>
  <si>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</si>
  <si>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r>
      <t>Išorinė kokybės vertinimo programa skirta</t>
    </r>
    <r>
      <rPr>
        <sz val="10"/>
        <rFont val="Times New Roman"/>
        <family val="1"/>
        <charset val="186"/>
      </rPr>
      <t xml:space="preserve"> Laisvo beta HCG, PAPP-A nustatymui</t>
    </r>
  </si>
  <si>
    <r>
      <t>Ksilenas C</t>
    </r>
    <r>
      <rPr>
        <vertAlign val="subscript"/>
        <sz val="10"/>
        <color rgb="FF333333"/>
        <rFont val="Times New Roman"/>
        <family val="1"/>
        <charset val="186"/>
      </rPr>
      <t>6</t>
    </r>
    <r>
      <rPr>
        <sz val="10"/>
        <rFont val="Times New Roman"/>
        <family val="1"/>
        <charset val="186"/>
      </rPr>
      <t>H</t>
    </r>
    <r>
      <rPr>
        <vertAlign val="subscript"/>
        <sz val="10"/>
        <rFont val="Times New Roman"/>
        <family val="1"/>
        <charset val="186"/>
      </rPr>
      <t>4</t>
    </r>
    <r>
      <rPr>
        <sz val="10"/>
        <rFont val="Times New Roman"/>
        <family val="1"/>
        <charset val="186"/>
      </rPr>
      <t>(CH</t>
    </r>
    <r>
      <rPr>
        <vertAlign val="subscript"/>
        <sz val="10"/>
        <rFont val="Times New Roman"/>
        <family val="1"/>
        <charset val="186"/>
      </rPr>
      <t>3</t>
    </r>
    <r>
      <rPr>
        <sz val="10"/>
        <rFont val="Times New Roman"/>
        <family val="1"/>
        <charset val="186"/>
      </rPr>
      <t>)</t>
    </r>
    <r>
      <rPr>
        <vertAlign val="subscript"/>
        <sz val="10"/>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</si>
</sst>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 _€_-;_-@_-"/>
    <numFmt numFmtId="165" formatCode="0.0000"/>
    <numFmt numFmtId="166" formatCode="#,##0.0000_ ;\-#,##0.0000\ "/>
    <numFmt numFmtId="167" formatCode="#,##0.00_ ;\-#,##0.00\ "/>
  </numFmts>
  <fonts count="56"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u/>
      <sz val="10"/>
      <color rgb="FF000000"/>
      <name val="Times New Roman"/>
      <family val="1"/>
      <charset val="1"/>
    </font>
    <font>
      <b/>
      <sz val="10"/>
      <name val="Times New Roman"/>
      <family val="1"/>
      <charset val="186"/>
    </font>
    <font>
      <b/>
      <i/>
      <sz val="10"/>
      <color rgb="FFFF0000"/>
      <name val="Times New Roman"/>
      <family val="1"/>
      <charset val="186"/>
    </font>
    <font>
      <sz val="10"/>
      <color rgb="FF000000"/>
      <name val="Times New Roman"/>
      <family val="1"/>
      <charset val="186"/>
    </font>
    <font>
      <sz val="10"/>
      <name val="Times New Roman"/>
      <family val="1"/>
      <charset val="186"/>
    </font>
    <font>
      <sz val="10"/>
      <color rgb="FFFF0000"/>
      <name val="Times New Roman"/>
      <family val="1"/>
      <charset val="186"/>
    </font>
    <font>
      <sz val="10"/>
      <color rgb="FFFF0000"/>
      <name val="Arial"/>
      <family val="2"/>
      <charset val="186"/>
    </font>
    <font>
      <b/>
      <sz val="12"/>
      <name val="Times New Roman"/>
      <family val="1"/>
      <charset val="1"/>
    </font>
    <font>
      <sz val="10"/>
      <name val="Times New Roman"/>
      <family val="1"/>
      <charset val="1"/>
    </font>
    <font>
      <b/>
      <sz val="10"/>
      <name val="Times New Roman"/>
      <family val="1"/>
      <charset val="1"/>
    </font>
    <font>
      <sz val="11"/>
      <name val="Times New Roman"/>
      <family val="1"/>
      <charset val="1"/>
    </font>
    <font>
      <sz val="11"/>
      <color rgb="FF000000"/>
      <name val="Times New Roman"/>
      <family val="1"/>
      <charset val="1"/>
    </font>
    <font>
      <b/>
      <sz val="11"/>
      <color rgb="FF000000"/>
      <name val="Times New Roman"/>
      <family val="1"/>
      <charset val="1"/>
    </font>
    <font>
      <sz val="12"/>
      <color rgb="FF000000"/>
      <name val="Times New Roman"/>
      <family val="1"/>
      <charset val="1"/>
    </font>
    <font>
      <sz val="12"/>
      <name val="Times New Roman"/>
      <family val="1"/>
      <charset val="186"/>
    </font>
    <font>
      <b/>
      <sz val="12"/>
      <name val="Times New Roman"/>
      <family val="1"/>
      <charset val="186"/>
    </font>
    <font>
      <sz val="12"/>
      <color rgb="FF000000"/>
      <name val="Times New Roman"/>
      <family val="1"/>
      <charset val="186"/>
    </font>
    <font>
      <sz val="10"/>
      <color rgb="FF333333"/>
      <name val="Times New Roman"/>
      <family val="1"/>
      <charset val="1"/>
    </font>
    <font>
      <sz val="10"/>
      <color rgb="FF333333"/>
      <name val="Times New Roman"/>
      <family val="1"/>
      <charset val="186"/>
    </font>
    <font>
      <sz val="10"/>
      <color rgb="FF333333"/>
      <name val="Arial"/>
      <family val="2"/>
      <charset val="186"/>
    </font>
    <font>
      <vertAlign val="subscript"/>
      <sz val="10"/>
      <color rgb="FF333333"/>
      <name val="Times New Roman"/>
      <family val="1"/>
      <charset val="186"/>
    </font>
    <font>
      <vertAlign val="subscript"/>
      <sz val="10"/>
      <name val="Times New Roman"/>
      <family val="1"/>
      <charset val="186"/>
    </font>
    <font>
      <vertAlign val="superscript"/>
      <sz val="10"/>
      <name val="Times New Roman"/>
      <family val="1"/>
      <charset val="186"/>
    </font>
    <font>
      <sz val="11"/>
      <color rgb="FFFF0000"/>
      <name val="Calibri"/>
      <family val="2"/>
      <charset val="186"/>
    </font>
    <font>
      <b/>
      <sz val="10"/>
      <color rgb="FF333333"/>
      <name val="Times New Roman"/>
      <family val="1"/>
      <charset val="186"/>
    </font>
    <font>
      <sz val="10"/>
      <color rgb="FFFF0000"/>
      <name val="Times New Roman"/>
      <family val="1"/>
      <charset val="1"/>
    </font>
    <font>
      <b/>
      <sz val="11"/>
      <name val="Times New Roman"/>
      <family val="1"/>
    </font>
    <font>
      <b/>
      <i/>
      <sz val="11"/>
      <color rgb="FFFF0000"/>
      <name val="Times New Roman"/>
      <family val="1"/>
    </font>
    <font>
      <sz val="11"/>
      <color rgb="FF000000"/>
      <name val="Times New Roman"/>
      <family val="1"/>
    </font>
    <font>
      <sz val="11"/>
      <name val="Times New Roman"/>
      <family val="1"/>
    </font>
    <font>
      <b/>
      <sz val="11"/>
      <color rgb="FF333333"/>
      <name val="Times New Roman"/>
      <family val="1"/>
    </font>
    <font>
      <b/>
      <sz val="11"/>
      <color rgb="FF000000"/>
      <name val="Times New Roman"/>
      <family val="1"/>
    </font>
    <font>
      <i/>
      <sz val="11"/>
      <color rgb="FF000000"/>
      <name val="Times New Roman"/>
      <family val="1"/>
    </font>
    <font>
      <b/>
      <i/>
      <sz val="11"/>
      <name val="Times New Roman"/>
      <family val="1"/>
    </font>
    <font>
      <b/>
      <sz val="12"/>
      <name val="Times New Roman"/>
      <family val="1"/>
    </font>
    <font>
      <sz val="11"/>
      <color rgb="FF000000"/>
      <name val="Calibri"/>
      <family val="2"/>
      <charset val="186"/>
    </font>
    <font>
      <sz val="10"/>
      <color theme="9"/>
      <name val="Times New Roman"/>
      <family val="1"/>
      <charset val="186"/>
    </font>
    <font>
      <sz val="10"/>
      <color theme="9"/>
      <name val="Arial"/>
      <family val="2"/>
      <charset val="186"/>
    </font>
    <font>
      <sz val="11"/>
      <color theme="9"/>
      <name val="Calibri"/>
      <family val="2"/>
      <charset val="186"/>
    </font>
    <font>
      <b/>
      <sz val="10"/>
      <color theme="9"/>
      <name val="Times New Roman"/>
      <family val="1"/>
      <charset val="186"/>
    </font>
    <font>
      <sz val="10"/>
      <color theme="1"/>
      <name val="Times New Roman"/>
      <family val="1"/>
      <charset val="186"/>
    </font>
    <font>
      <sz val="11"/>
      <color theme="9"/>
      <name val="Times New Roman"/>
      <family val="1"/>
      <charset val="186"/>
    </font>
    <font>
      <sz val="11"/>
      <name val="Calibri"/>
      <family val="2"/>
      <charset val="186"/>
    </font>
    <font>
      <b/>
      <sz val="10"/>
      <color rgb="FF000000"/>
      <name val="Arial"/>
      <family val="2"/>
      <charset val="186"/>
    </font>
    <font>
      <sz val="11"/>
      <color rgb="FFFF0000"/>
      <name val="Times New Roman"/>
      <family val="1"/>
      <charset val="186"/>
    </font>
  </fonts>
  <fills count="10">
    <fill>
      <patternFill patternType="none"/>
    </fill>
    <fill>
      <patternFill patternType="gray125"/>
    </fill>
    <fill>
      <patternFill patternType="solid">
        <fgColor rgb="FFF2F2F2"/>
        <bgColor rgb="FFFFFFFF"/>
      </patternFill>
    </fill>
    <fill>
      <patternFill patternType="solid">
        <fgColor rgb="FFFFFF00"/>
        <bgColor rgb="FFFFFF00"/>
      </patternFill>
    </fill>
    <fill>
      <patternFill patternType="solid">
        <fgColor rgb="FFFFFFFF"/>
        <bgColor rgb="FFF2F2F2"/>
      </patternFill>
    </fill>
    <fill>
      <patternFill patternType="solid">
        <fgColor theme="0"/>
        <bgColor indexed="64"/>
      </patternFill>
    </fill>
    <fill>
      <patternFill patternType="solid">
        <fgColor theme="0"/>
        <bgColor rgb="FFFFFF00"/>
      </patternFill>
    </fill>
    <fill>
      <patternFill patternType="solid">
        <fgColor theme="0" tint="-4.9989318521683403E-2"/>
        <bgColor indexed="64"/>
      </patternFill>
    </fill>
    <fill>
      <patternFill patternType="solid">
        <fgColor theme="0"/>
        <bgColor rgb="FFFFFFFF"/>
      </patternFill>
    </fill>
    <fill>
      <patternFill patternType="solid">
        <fgColor theme="0" tint="-4.9989318521683403E-2"/>
        <bgColor rgb="FFFFFFFF"/>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Border="0" applyProtection="0"/>
    <xf numFmtId="0" fontId="2" fillId="0" borderId="0" applyBorder="0" applyProtection="0"/>
    <xf numFmtId="9" fontId="46" fillId="0" borderId="0" applyFont="0" applyFill="0" applyBorder="0" applyAlignment="0" applyProtection="0"/>
  </cellStyleXfs>
  <cellXfs count="289">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0" fontId="12" fillId="0" borderId="1"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top" wrapText="1"/>
    </xf>
    <xf numFmtId="0" fontId="14" fillId="0" borderId="2" xfId="0" applyFont="1" applyBorder="1" applyAlignment="1">
      <alignment horizontal="center" vertical="top"/>
    </xf>
    <xf numFmtId="0" fontId="14" fillId="0" borderId="2" xfId="0" applyFont="1" applyBorder="1" applyAlignment="1">
      <alignment horizontal="left" vertical="top" wrapText="1" readingOrder="1"/>
    </xf>
    <xf numFmtId="0" fontId="14" fillId="0" borderId="2" xfId="0" applyFont="1" applyBorder="1" applyAlignment="1">
      <alignment horizontal="center" vertical="top" wrapText="1" readingOrder="1"/>
    </xf>
    <xf numFmtId="0" fontId="4" fillId="0" borderId="2" xfId="0" applyFont="1" applyBorder="1"/>
    <xf numFmtId="0" fontId="15" fillId="0" borderId="3" xfId="0" applyFont="1" applyBorder="1" applyAlignment="1">
      <alignment horizontal="center" vertical="top" readingOrder="1"/>
    </xf>
    <xf numFmtId="0" fontId="15" fillId="0" borderId="2" xfId="0" applyFont="1" applyBorder="1" applyAlignment="1">
      <alignment horizontal="left" vertical="top" wrapText="1" readingOrder="1"/>
    </xf>
    <xf numFmtId="0" fontId="16" fillId="0" borderId="2" xfId="0" applyFont="1" applyBorder="1" applyAlignment="1">
      <alignment horizontal="center" vertical="top"/>
    </xf>
    <xf numFmtId="0" fontId="17" fillId="0" borderId="2" xfId="0" applyFont="1" applyBorder="1"/>
    <xf numFmtId="0" fontId="5" fillId="0" borderId="5" xfId="0" applyFont="1" applyBorder="1" applyAlignment="1">
      <alignment vertical="center"/>
    </xf>
    <xf numFmtId="0" fontId="4" fillId="0" borderId="2" xfId="0" applyFont="1" applyBorder="1" applyAlignment="1">
      <alignment horizontal="left"/>
    </xf>
    <xf numFmtId="0" fontId="4" fillId="0" borderId="0" xfId="0" applyFont="1" applyAlignment="1">
      <alignment horizontal="left"/>
    </xf>
    <xf numFmtId="0" fontId="15" fillId="0" borderId="2" xfId="0" applyFont="1" applyBorder="1" applyAlignment="1">
      <alignment horizontal="center" vertical="top" readingOrder="1"/>
    </xf>
    <xf numFmtId="0" fontId="14" fillId="0" borderId="2" xfId="0" applyFont="1" applyBorder="1" applyAlignment="1">
      <alignment vertical="top" wrapText="1"/>
    </xf>
    <xf numFmtId="0" fontId="14" fillId="0" borderId="1" xfId="0" applyFont="1" applyBorder="1" applyAlignment="1">
      <alignment horizontal="center" vertical="top"/>
    </xf>
    <xf numFmtId="0" fontId="14" fillId="0" borderId="1" xfId="0" applyFont="1" applyBorder="1" applyAlignment="1">
      <alignment horizontal="left" vertical="top" wrapText="1" readingOrder="1"/>
    </xf>
    <xf numFmtId="0" fontId="14" fillId="0" borderId="1" xfId="0" applyFont="1" applyBorder="1" applyAlignment="1">
      <alignment horizontal="center" vertical="top" wrapText="1" readingOrder="1"/>
    </xf>
    <xf numFmtId="0" fontId="3" fillId="0" borderId="2" xfId="0" applyFont="1" applyBorder="1"/>
    <xf numFmtId="0" fontId="3" fillId="0" borderId="2" xfId="0" applyFont="1" applyBorder="1" applyAlignment="1">
      <alignment vertical="top" wrapText="1"/>
    </xf>
    <xf numFmtId="0" fontId="4" fillId="0" borderId="0" xfId="0" applyFont="1" applyAlignment="1">
      <alignment horizontal="center"/>
    </xf>
    <xf numFmtId="0" fontId="19" fillId="0" borderId="0" xfId="0" applyFont="1"/>
    <xf numFmtId="0" fontId="19" fillId="0" borderId="0" xfId="0" applyFont="1" applyAlignment="1">
      <alignment horizontal="center" vertical="top"/>
    </xf>
    <xf numFmtId="0" fontId="19" fillId="0" borderId="0" xfId="0" applyFont="1" applyAlignment="1">
      <alignment vertical="top"/>
    </xf>
    <xf numFmtId="0" fontId="19" fillId="0" borderId="0" xfId="0" applyFont="1" applyAlignment="1">
      <alignment horizontal="center"/>
    </xf>
    <xf numFmtId="0" fontId="19" fillId="3" borderId="0" xfId="0" applyFont="1" applyFill="1"/>
    <xf numFmtId="0" fontId="19" fillId="0" borderId="2" xfId="0" applyFont="1" applyBorder="1" applyAlignment="1">
      <alignment horizontal="center" vertical="top"/>
    </xf>
    <xf numFmtId="0" fontId="23" fillId="0" borderId="0" xfId="0" applyFont="1" applyAlignment="1">
      <alignment horizontal="center" vertical="center"/>
    </xf>
    <xf numFmtId="0" fontId="22" fillId="0" borderId="0" xfId="0" applyFont="1"/>
    <xf numFmtId="0" fontId="24" fillId="0" borderId="0" xfId="0" applyFont="1"/>
    <xf numFmtId="0" fontId="0" fillId="0" borderId="0" xfId="0" applyAlignment="1">
      <alignment horizontal="center"/>
    </xf>
    <xf numFmtId="0" fontId="15" fillId="0" borderId="0" xfId="0" applyFont="1" applyAlignment="1">
      <alignment horizontal="center"/>
    </xf>
    <xf numFmtId="0" fontId="15" fillId="0" borderId="0" xfId="0" applyFont="1"/>
    <xf numFmtId="0" fontId="12" fillId="0" borderId="0" xfId="0" applyFont="1" applyAlignment="1">
      <alignment horizontal="center" vertical="top"/>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shrinkToFit="1"/>
    </xf>
    <xf numFmtId="0" fontId="12" fillId="0" borderId="2" xfId="0" applyFont="1" applyBorder="1" applyAlignment="1">
      <alignment horizontal="center" vertical="center" wrapText="1"/>
    </xf>
    <xf numFmtId="49" fontId="15" fillId="0" borderId="2" xfId="0" applyNumberFormat="1" applyFont="1" applyBorder="1" applyAlignment="1">
      <alignment horizontal="center" vertical="top"/>
    </xf>
    <xf numFmtId="0" fontId="15" fillId="0" borderId="2" xfId="0" applyFont="1" applyBorder="1" applyAlignment="1">
      <alignment horizontal="center" vertical="top" wrapText="1" readingOrder="1"/>
    </xf>
    <xf numFmtId="0" fontId="15" fillId="0" borderId="2" xfId="0" applyFont="1" applyBorder="1" applyAlignment="1">
      <alignment horizontal="center" vertical="top"/>
    </xf>
    <xf numFmtId="0" fontId="0" fillId="0" borderId="2" xfId="0" applyBorder="1"/>
    <xf numFmtId="165" fontId="0" fillId="0" borderId="2" xfId="0" applyNumberFormat="1" applyBorder="1"/>
    <xf numFmtId="0" fontId="27" fillId="0" borderId="0" xfId="0" applyFont="1"/>
    <xf numFmtId="164" fontId="15" fillId="0" borderId="0" xfId="0" applyNumberFormat="1" applyFont="1" applyAlignment="1">
      <alignment horizontal="center" vertical="top"/>
    </xf>
    <xf numFmtId="0" fontId="15" fillId="0" borderId="0" xfId="0" applyFont="1" applyAlignment="1">
      <alignment horizontal="left"/>
    </xf>
    <xf numFmtId="164" fontId="12" fillId="0" borderId="2" xfId="0" applyNumberFormat="1" applyFont="1" applyBorder="1"/>
    <xf numFmtId="0" fontId="29" fillId="0" borderId="2" xfId="0" applyFont="1" applyBorder="1" applyAlignment="1">
      <alignment horizontal="left" vertical="top" wrapText="1"/>
    </xf>
    <xf numFmtId="0" fontId="29" fillId="0" borderId="2" xfId="0" applyFont="1" applyBorder="1" applyAlignment="1">
      <alignment horizontal="center" vertical="top" wrapText="1"/>
    </xf>
    <xf numFmtId="0" fontId="15" fillId="0" borderId="2" xfId="0" applyFont="1" applyBorder="1"/>
    <xf numFmtId="165" fontId="15" fillId="0" borderId="2" xfId="0" applyNumberFormat="1" applyFont="1" applyBorder="1"/>
    <xf numFmtId="0" fontId="19" fillId="0" borderId="2" xfId="0" applyFont="1" applyBorder="1"/>
    <xf numFmtId="2" fontId="12" fillId="2" borderId="2" xfId="0" applyNumberFormat="1" applyFont="1" applyFill="1" applyBorder="1" applyAlignment="1">
      <alignment vertical="top"/>
    </xf>
    <xf numFmtId="2" fontId="12" fillId="4" borderId="0" xfId="0" applyNumberFormat="1" applyFont="1" applyFill="1" applyAlignment="1">
      <alignment vertical="top"/>
    </xf>
    <xf numFmtId="0" fontId="12" fillId="0" borderId="0" xfId="0" applyFont="1" applyAlignment="1">
      <alignment horizontal="right" vertical="top"/>
    </xf>
    <xf numFmtId="0" fontId="12" fillId="0" borderId="0" xfId="0" applyFont="1" applyAlignment="1">
      <alignment horizontal="left" vertical="top"/>
    </xf>
    <xf numFmtId="49" fontId="29" fillId="0" borderId="2" xfId="0" applyNumberFormat="1" applyFont="1" applyBorder="1" applyAlignment="1">
      <alignment horizontal="left" vertical="top" wrapText="1"/>
    </xf>
    <xf numFmtId="165" fontId="15" fillId="0" borderId="2" xfId="0" applyNumberFormat="1" applyFont="1" applyBorder="1" applyAlignment="1">
      <alignment horizontal="center" vertical="top"/>
    </xf>
    <xf numFmtId="4" fontId="15" fillId="0" borderId="3" xfId="0" applyNumberFormat="1" applyFont="1" applyBorder="1" applyAlignment="1">
      <alignment horizontal="center" vertical="top"/>
    </xf>
    <xf numFmtId="0" fontId="15" fillId="0" borderId="4" xfId="0" applyFont="1" applyBorder="1" applyAlignment="1">
      <alignment vertical="top"/>
    </xf>
    <xf numFmtId="0" fontId="20" fillId="0" borderId="2" xfId="0" applyFont="1" applyBorder="1"/>
    <xf numFmtId="0" fontId="29" fillId="0" borderId="3" xfId="0" applyFont="1" applyBorder="1" applyAlignment="1">
      <alignment horizontal="center" vertical="top"/>
    </xf>
    <xf numFmtId="49" fontId="15" fillId="0" borderId="2" xfId="0" applyNumberFormat="1" applyFont="1" applyBorder="1" applyAlignment="1">
      <alignment horizontal="left" vertical="top" wrapText="1"/>
    </xf>
    <xf numFmtId="165" fontId="15" fillId="0" borderId="6" xfId="0" applyNumberFormat="1" applyFont="1" applyBorder="1" applyAlignment="1">
      <alignment horizontal="center" vertical="top"/>
    </xf>
    <xf numFmtId="0" fontId="29" fillId="0" borderId="4" xfId="0" applyFont="1" applyBorder="1" applyAlignment="1">
      <alignment horizontal="left" vertical="top" wrapText="1"/>
    </xf>
    <xf numFmtId="4" fontId="12" fillId="2" borderId="2" xfId="0" applyNumberFormat="1" applyFont="1" applyFill="1" applyBorder="1" applyAlignment="1">
      <alignment vertical="top"/>
    </xf>
    <xf numFmtId="4" fontId="12" fillId="4" borderId="0" xfId="0" applyNumberFormat="1" applyFont="1" applyFill="1" applyAlignment="1">
      <alignment vertical="top"/>
    </xf>
    <xf numFmtId="164" fontId="15" fillId="0" borderId="0" xfId="0" applyNumberFormat="1" applyFont="1"/>
    <xf numFmtId="164" fontId="12" fillId="0" borderId="3" xfId="0" applyNumberFormat="1" applyFont="1" applyBorder="1" applyAlignment="1">
      <alignment vertical="top"/>
    </xf>
    <xf numFmtId="164" fontId="12" fillId="0" borderId="5" xfId="0" applyNumberFormat="1" applyFont="1" applyBorder="1" applyAlignment="1">
      <alignment vertical="top"/>
    </xf>
    <xf numFmtId="164" fontId="12" fillId="0" borderId="5" xfId="0" applyNumberFormat="1" applyFont="1" applyBorder="1" applyAlignment="1">
      <alignment horizontal="left" vertical="top"/>
    </xf>
    <xf numFmtId="164" fontId="12" fillId="0" borderId="6" xfId="0" applyNumberFormat="1" applyFont="1" applyBorder="1" applyAlignment="1">
      <alignment vertical="top"/>
    </xf>
    <xf numFmtId="164" fontId="12" fillId="0" borderId="5" xfId="0" applyNumberFormat="1" applyFont="1" applyBorder="1"/>
    <xf numFmtId="164" fontId="12" fillId="0" borderId="5" xfId="0" applyNumberFormat="1" applyFont="1" applyBorder="1" applyAlignment="1">
      <alignment horizontal="left"/>
    </xf>
    <xf numFmtId="164" fontId="12" fillId="0" borderId="6" xfId="0" applyNumberFormat="1" applyFont="1" applyBorder="1"/>
    <xf numFmtId="0" fontId="15" fillId="0" borderId="2" xfId="0" applyFont="1" applyBorder="1" applyAlignment="1">
      <alignment horizontal="left" vertical="top" wrapText="1"/>
    </xf>
    <xf numFmtId="2" fontId="12" fillId="2" borderId="2" xfId="0" applyNumberFormat="1" applyFont="1" applyFill="1" applyBorder="1"/>
    <xf numFmtId="2" fontId="12" fillId="4" borderId="0" xfId="0" applyNumberFormat="1" applyFont="1" applyFill="1"/>
    <xf numFmtId="0" fontId="28" fillId="0" borderId="2" xfId="0" applyFont="1" applyBorder="1"/>
    <xf numFmtId="2" fontId="12" fillId="0" borderId="0" xfId="0" applyNumberFormat="1" applyFont="1"/>
    <xf numFmtId="0" fontId="15" fillId="0" borderId="2" xfId="0" applyFont="1" applyBorder="1" applyAlignment="1">
      <alignment horizontal="left"/>
    </xf>
    <xf numFmtId="164" fontId="12" fillId="0" borderId="2" xfId="0" applyNumberFormat="1" applyFont="1" applyBorder="1" applyAlignment="1">
      <alignment horizontal="left"/>
    </xf>
    <xf numFmtId="166" fontId="15" fillId="0" borderId="2" xfId="0" applyNumberFormat="1" applyFont="1" applyBorder="1" applyAlignment="1">
      <alignment horizontal="center" vertical="top"/>
    </xf>
    <xf numFmtId="167" fontId="12" fillId="2" borderId="2" xfId="0" applyNumberFormat="1" applyFont="1" applyFill="1" applyBorder="1" applyAlignment="1">
      <alignment vertical="center"/>
    </xf>
    <xf numFmtId="167" fontId="12" fillId="4" borderId="0" xfId="0" applyNumberFormat="1" applyFont="1" applyFill="1" applyAlignment="1">
      <alignment vertical="center"/>
    </xf>
    <xf numFmtId="0" fontId="29" fillId="0" borderId="3" xfId="0" applyFont="1" applyBorder="1" applyAlignment="1">
      <alignment horizontal="left" vertical="top" wrapText="1"/>
    </xf>
    <xf numFmtId="165" fontId="15" fillId="0" borderId="6" xfId="0" applyNumberFormat="1" applyFont="1" applyBorder="1"/>
    <xf numFmtId="0" fontId="15" fillId="0" borderId="4" xfId="0" applyFont="1" applyBorder="1"/>
    <xf numFmtId="0" fontId="29" fillId="0" borderId="0" xfId="0" applyFont="1" applyAlignment="1">
      <alignment horizontal="center" vertical="top" readingOrder="1"/>
    </xf>
    <xf numFmtId="0" fontId="29" fillId="0" borderId="2" xfId="0" applyFont="1" applyBorder="1" applyAlignment="1">
      <alignment vertical="top" wrapText="1" readingOrder="1"/>
    </xf>
    <xf numFmtId="0" fontId="29" fillId="0" borderId="2" xfId="0" applyFont="1" applyBorder="1" applyAlignment="1">
      <alignment horizontal="center" vertical="top" wrapText="1" readingOrder="1"/>
    </xf>
    <xf numFmtId="0" fontId="15" fillId="0" borderId="2" xfId="0" applyFont="1" applyBorder="1" applyAlignment="1">
      <alignment vertical="top" wrapText="1" readingOrder="1"/>
    </xf>
    <xf numFmtId="2" fontId="12" fillId="2" borderId="2" xfId="0" applyNumberFormat="1" applyFont="1" applyFill="1" applyBorder="1" applyAlignment="1">
      <alignment horizontal="center" vertical="top"/>
    </xf>
    <xf numFmtId="0" fontId="15" fillId="0" borderId="2" xfId="0" applyFont="1" applyBorder="1" applyAlignment="1">
      <alignment vertical="top" wrapText="1"/>
    </xf>
    <xf numFmtId="0" fontId="15" fillId="0" borderId="2" xfId="0" applyFont="1" applyBorder="1" applyAlignment="1">
      <alignment horizontal="center" vertical="top" wrapText="1"/>
    </xf>
    <xf numFmtId="0" fontId="15" fillId="4" borderId="2" xfId="0" applyFont="1" applyFill="1" applyBorder="1" applyAlignment="1">
      <alignment vertical="top" wrapText="1"/>
    </xf>
    <xf numFmtId="0" fontId="15" fillId="4" borderId="2" xfId="0" applyFont="1" applyFill="1" applyBorder="1" applyAlignment="1">
      <alignment horizontal="center" vertical="top" wrapText="1"/>
    </xf>
    <xf numFmtId="0" fontId="15" fillId="4" borderId="2" xfId="0" applyFont="1" applyFill="1" applyBorder="1" applyAlignment="1">
      <alignment vertical="top" wrapText="1" readingOrder="1"/>
    </xf>
    <xf numFmtId="165" fontId="15" fillId="4" borderId="2" xfId="0" applyNumberFormat="1" applyFont="1" applyFill="1" applyBorder="1" applyAlignment="1">
      <alignment horizontal="center" vertical="top"/>
    </xf>
    <xf numFmtId="165" fontId="16" fillId="4" borderId="2" xfId="0" applyNumberFormat="1" applyFont="1" applyFill="1" applyBorder="1" applyAlignment="1">
      <alignment horizontal="center" vertical="top"/>
    </xf>
    <xf numFmtId="0" fontId="34" fillId="0" borderId="2" xfId="0" applyFont="1" applyBorder="1"/>
    <xf numFmtId="49" fontId="29" fillId="0" borderId="2" xfId="0" applyNumberFormat="1" applyFont="1" applyBorder="1" applyAlignment="1">
      <alignment vertical="top" wrapText="1" readingOrder="1"/>
    </xf>
    <xf numFmtId="0" fontId="15" fillId="0" borderId="4" xfId="0" applyFont="1" applyBorder="1" applyAlignment="1">
      <alignment vertical="top" wrapText="1" readingOrder="1"/>
    </xf>
    <xf numFmtId="0" fontId="15" fillId="0" borderId="2" xfId="0" applyFont="1" applyBorder="1" applyAlignment="1">
      <alignment horizontal="left" vertical="top"/>
    </xf>
    <xf numFmtId="0" fontId="15" fillId="0" borderId="0" xfId="0" applyFont="1" applyAlignment="1">
      <alignment vertical="top"/>
    </xf>
    <xf numFmtId="0" fontId="15" fillId="0" borderId="0" xfId="0" applyFont="1" applyAlignment="1">
      <alignment horizontal="center" vertical="top"/>
    </xf>
    <xf numFmtId="0" fontId="29" fillId="0" borderId="0" xfId="0" applyFont="1" applyAlignment="1">
      <alignment vertical="top" readingOrder="1"/>
    </xf>
    <xf numFmtId="0" fontId="29" fillId="0" borderId="2" xfId="0" applyFont="1" applyBorder="1" applyAlignment="1">
      <alignment horizontal="left" vertical="top" wrapText="1" readingOrder="1"/>
    </xf>
    <xf numFmtId="2" fontId="12" fillId="4" borderId="0" xfId="0" applyNumberFormat="1" applyFont="1" applyFill="1" applyAlignment="1">
      <alignment horizontal="center" vertical="top"/>
    </xf>
    <xf numFmtId="0" fontId="15" fillId="0" borderId="0" xfId="0" applyFont="1" applyAlignment="1">
      <alignment vertical="top" readingOrder="1"/>
    </xf>
    <xf numFmtId="0" fontId="36" fillId="0" borderId="2" xfId="0" applyFont="1" applyBorder="1" applyAlignment="1">
      <alignment horizontal="center" vertical="top" shrinkToFit="1"/>
    </xf>
    <xf numFmtId="0" fontId="19" fillId="0" borderId="2" xfId="0" applyFont="1" applyBorder="1" applyAlignment="1">
      <alignment horizontal="center" vertical="top" shrinkToFit="1"/>
    </xf>
    <xf numFmtId="49" fontId="15" fillId="0" borderId="2" xfId="0" applyNumberFormat="1" applyFont="1" applyBorder="1" applyAlignment="1">
      <alignment vertical="top" wrapText="1" readingOrder="1"/>
    </xf>
    <xf numFmtId="0" fontId="19" fillId="0" borderId="2" xfId="0" applyFont="1" applyBorder="1" applyAlignment="1">
      <alignment vertical="top" wrapText="1"/>
    </xf>
    <xf numFmtId="0" fontId="19" fillId="0" borderId="2" xfId="0" applyFont="1" applyBorder="1" applyAlignment="1">
      <alignment horizontal="center" vertical="top" wrapText="1"/>
    </xf>
    <xf numFmtId="0" fontId="19" fillId="0" borderId="2" xfId="0" applyFont="1" applyBorder="1" applyAlignment="1">
      <alignment vertical="top" wrapText="1" readingOrder="1"/>
    </xf>
    <xf numFmtId="0" fontId="0" fillId="0" borderId="0" xfId="0" applyAlignment="1">
      <alignment wrapText="1"/>
    </xf>
    <xf numFmtId="0" fontId="37" fillId="0" borderId="2" xfId="0" applyFont="1" applyBorder="1" applyAlignment="1">
      <alignment horizontal="center" vertical="top" wrapText="1"/>
    </xf>
    <xf numFmtId="0" fontId="39" fillId="0" borderId="2" xfId="0" applyFont="1" applyBorder="1" applyAlignment="1">
      <alignment horizontal="left" vertical="center" wrapText="1"/>
    </xf>
    <xf numFmtId="0" fontId="39" fillId="0" borderId="2" xfId="0" applyFont="1" applyBorder="1" applyAlignment="1">
      <alignment horizontal="center" vertical="center" wrapText="1"/>
    </xf>
    <xf numFmtId="0" fontId="41" fillId="0" borderId="2" xfId="0" applyFont="1" applyBorder="1" applyAlignment="1">
      <alignment horizontal="center" vertical="top" wrapText="1"/>
    </xf>
    <xf numFmtId="49" fontId="41" fillId="0" borderId="2" xfId="0" applyNumberFormat="1" applyFont="1" applyBorder="1" applyAlignment="1">
      <alignment horizontal="center" vertical="top" wrapText="1"/>
    </xf>
    <xf numFmtId="0" fontId="37" fillId="0" borderId="2" xfId="0" applyFont="1" applyBorder="1" applyAlignment="1">
      <alignment horizontal="center" vertical="top" wrapText="1" shrinkToFit="1"/>
    </xf>
    <xf numFmtId="49" fontId="42" fillId="0" borderId="2" xfId="0" applyNumberFormat="1" applyFont="1" applyBorder="1" applyAlignment="1">
      <alignment horizontal="center" vertical="top" wrapText="1"/>
    </xf>
    <xf numFmtId="0" fontId="40" fillId="0" borderId="0" xfId="0" applyFont="1"/>
    <xf numFmtId="0" fontId="37" fillId="0" borderId="0" xfId="0" applyFont="1" applyAlignment="1">
      <alignment horizontal="center" vertical="center"/>
    </xf>
    <xf numFmtId="49" fontId="42" fillId="0" borderId="0" xfId="0" applyNumberFormat="1" applyFont="1" applyAlignment="1">
      <alignment horizontal="center" vertical="top"/>
    </xf>
    <xf numFmtId="0" fontId="40" fillId="0" borderId="2" xfId="0" applyFont="1" applyBorder="1" applyAlignment="1">
      <alignment horizontal="center" vertical="top"/>
    </xf>
    <xf numFmtId="0" fontId="40" fillId="0" borderId="0" xfId="0" applyFont="1" applyAlignment="1">
      <alignment horizontal="center" vertical="top"/>
    </xf>
    <xf numFmtId="49" fontId="40" fillId="0" borderId="2" xfId="0" applyNumberFormat="1" applyFont="1" applyBorder="1" applyAlignment="1">
      <alignment horizontal="center" vertical="center"/>
    </xf>
    <xf numFmtId="0" fontId="40" fillId="0" borderId="2" xfId="0" applyFont="1" applyBorder="1" applyAlignment="1">
      <alignment horizontal="left" vertical="center" wrapText="1"/>
    </xf>
    <xf numFmtId="0" fontId="37" fillId="0" borderId="2" xfId="0" applyFont="1" applyBorder="1" applyAlignment="1">
      <alignment horizontal="center" vertical="center"/>
    </xf>
    <xf numFmtId="0" fontId="43" fillId="0" borderId="2" xfId="0" applyFont="1" applyBorder="1" applyAlignment="1">
      <alignment horizontal="left" vertical="center" wrapText="1"/>
    </xf>
    <xf numFmtId="0" fontId="44" fillId="0" borderId="2" xfId="0" applyFont="1" applyBorder="1" applyAlignment="1">
      <alignment horizontal="center" vertical="center"/>
    </xf>
    <xf numFmtId="2" fontId="40" fillId="0" borderId="2" xfId="0" applyNumberFormat="1" applyFont="1" applyBorder="1" applyAlignment="1">
      <alignment horizontal="center" vertical="top"/>
    </xf>
    <xf numFmtId="0" fontId="37" fillId="0" borderId="2" xfId="0" applyFont="1" applyBorder="1" applyAlignment="1">
      <alignment horizontal="right" vertical="top"/>
    </xf>
    <xf numFmtId="0" fontId="37" fillId="0" borderId="2" xfId="0" applyFont="1" applyBorder="1" applyAlignment="1">
      <alignment vertical="top"/>
    </xf>
    <xf numFmtId="0" fontId="37" fillId="0" borderId="0" xfId="0" applyFont="1" applyAlignment="1">
      <alignment horizontal="right" vertical="top"/>
    </xf>
    <xf numFmtId="0" fontId="37" fillId="0" borderId="2" xfId="0" applyFont="1" applyBorder="1" applyAlignment="1">
      <alignment horizontal="right"/>
    </xf>
    <xf numFmtId="0" fontId="37" fillId="0" borderId="0" xfId="0" applyFont="1" applyAlignment="1">
      <alignment horizontal="right"/>
    </xf>
    <xf numFmtId="0" fontId="37" fillId="2" borderId="2" xfId="0" applyFont="1" applyFill="1" applyBorder="1" applyAlignment="1">
      <alignment vertical="top"/>
    </xf>
    <xf numFmtId="0" fontId="37" fillId="2" borderId="2" xfId="0" applyFont="1" applyFill="1" applyBorder="1" applyAlignment="1">
      <alignment horizontal="right"/>
    </xf>
    <xf numFmtId="0" fontId="15" fillId="0" borderId="3" xfId="0" applyFont="1" applyBorder="1" applyAlignment="1">
      <alignment horizontal="left" vertical="top" wrapText="1" readingOrder="1"/>
    </xf>
    <xf numFmtId="0" fontId="15" fillId="6" borderId="2" xfId="0" applyFont="1" applyFill="1" applyBorder="1" applyAlignment="1">
      <alignment horizontal="center" vertical="top" wrapText="1"/>
    </xf>
    <xf numFmtId="0" fontId="0" fillId="5" borderId="0" xfId="0" applyFill="1"/>
    <xf numFmtId="0" fontId="15" fillId="0" borderId="3" xfId="0" applyFont="1" applyBorder="1" applyAlignment="1">
      <alignment horizontal="center" vertical="top"/>
    </xf>
    <xf numFmtId="0" fontId="14" fillId="5" borderId="2" xfId="0" applyFont="1" applyFill="1" applyBorder="1" applyAlignment="1">
      <alignment horizontal="center" vertical="top" wrapText="1"/>
    </xf>
    <xf numFmtId="0" fontId="28" fillId="0" borderId="2" xfId="0" applyFont="1" applyBorder="1" applyAlignment="1">
      <alignment horizontal="center" vertical="top" wrapText="1"/>
    </xf>
    <xf numFmtId="0" fontId="29" fillId="0" borderId="4" xfId="0" applyFont="1" applyBorder="1" applyAlignment="1">
      <alignment horizontal="center" vertical="top" wrapText="1"/>
    </xf>
    <xf numFmtId="0" fontId="35" fillId="5" borderId="2" xfId="0" applyFont="1" applyFill="1" applyBorder="1" applyAlignment="1">
      <alignment horizontal="center" vertical="top" wrapText="1"/>
    </xf>
    <xf numFmtId="0" fontId="47" fillId="0" borderId="0" xfId="0" applyFont="1"/>
    <xf numFmtId="0" fontId="47" fillId="0" borderId="0" xfId="0" applyFont="1" applyAlignment="1">
      <alignment horizontal="center"/>
    </xf>
    <xf numFmtId="0" fontId="47" fillId="0" borderId="0" xfId="0" applyFont="1" applyAlignment="1">
      <alignment vertical="top"/>
    </xf>
    <xf numFmtId="0" fontId="48" fillId="0" borderId="0" xfId="0" applyFont="1" applyAlignment="1">
      <alignment vertical="center"/>
    </xf>
    <xf numFmtId="0" fontId="48" fillId="0" borderId="0" xfId="0" applyFont="1"/>
    <xf numFmtId="0" fontId="49" fillId="0" borderId="0" xfId="0" applyFont="1"/>
    <xf numFmtId="0" fontId="5" fillId="0" borderId="2" xfId="0" applyFont="1" applyBorder="1" applyAlignment="1">
      <alignment vertical="center"/>
    </xf>
    <xf numFmtId="0" fontId="14" fillId="0" borderId="2" xfId="0" applyFont="1" applyBorder="1"/>
    <xf numFmtId="165" fontId="14" fillId="0" borderId="4" xfId="0" applyNumberFormat="1" applyFont="1" applyBorder="1" applyAlignment="1">
      <alignment vertical="center"/>
    </xf>
    <xf numFmtId="165" fontId="14" fillId="0" borderId="2" xfId="0" applyNumberFormat="1" applyFont="1" applyBorder="1" applyAlignment="1">
      <alignment vertical="center"/>
    </xf>
    <xf numFmtId="165" fontId="14" fillId="0" borderId="1" xfId="0" applyNumberFormat="1" applyFont="1" applyBorder="1" applyAlignment="1">
      <alignment vertical="center"/>
    </xf>
    <xf numFmtId="0" fontId="14" fillId="0" borderId="0" xfId="0" applyFont="1"/>
    <xf numFmtId="0" fontId="14" fillId="0" borderId="0" xfId="0" applyFont="1" applyAlignment="1">
      <alignment horizontal="center"/>
    </xf>
    <xf numFmtId="0" fontId="14" fillId="0" borderId="0" xfId="0" applyFont="1" applyAlignment="1">
      <alignment vertical="top"/>
    </xf>
    <xf numFmtId="0" fontId="14" fillId="0" borderId="0" xfId="0" applyFont="1" applyAlignment="1">
      <alignment vertical="center"/>
    </xf>
    <xf numFmtId="0" fontId="14" fillId="0" borderId="2" xfId="0" applyFont="1" applyBorder="1" applyAlignment="1">
      <alignment horizontal="center"/>
    </xf>
    <xf numFmtId="0" fontId="14" fillId="0" borderId="2" xfId="0" applyFont="1" applyBorder="1" applyAlignment="1">
      <alignment vertical="top"/>
    </xf>
    <xf numFmtId="0" fontId="14" fillId="0" borderId="2" xfId="0" applyFont="1" applyBorder="1" applyAlignment="1">
      <alignment vertical="center"/>
    </xf>
    <xf numFmtId="0" fontId="14" fillId="0" borderId="2" xfId="0" applyFont="1" applyBorder="1" applyAlignment="1">
      <alignment horizontal="left" vertical="top" wrapText="1"/>
    </xf>
    <xf numFmtId="9" fontId="14" fillId="0" borderId="4" xfId="3" applyFont="1" applyBorder="1" applyAlignment="1">
      <alignment horizontal="center" vertical="top"/>
    </xf>
    <xf numFmtId="9" fontId="14" fillId="0" borderId="2" xfId="3" applyFont="1" applyBorder="1" applyAlignment="1">
      <alignment horizontal="center" vertical="top"/>
    </xf>
    <xf numFmtId="9" fontId="14" fillId="0" borderId="1" xfId="3" applyFont="1" applyBorder="1" applyAlignment="1">
      <alignment horizontal="center" vertical="top"/>
    </xf>
    <xf numFmtId="9" fontId="14" fillId="0" borderId="2" xfId="3" applyFont="1" applyBorder="1" applyAlignment="1">
      <alignment horizontal="center"/>
    </xf>
    <xf numFmtId="2" fontId="4" fillId="8" borderId="4" xfId="0" applyNumberFormat="1" applyFont="1" applyFill="1" applyBorder="1"/>
    <xf numFmtId="2" fontId="4" fillId="8" borderId="8" xfId="0" applyNumberFormat="1" applyFont="1" applyFill="1" applyBorder="1"/>
    <xf numFmtId="2" fontId="15" fillId="5" borderId="2" xfId="0" applyNumberFormat="1" applyFont="1" applyFill="1" applyBorder="1" applyAlignment="1">
      <alignment horizontal="right" vertical="center" wrapText="1"/>
    </xf>
    <xf numFmtId="2" fontId="51" fillId="5" borderId="1" xfId="0" applyNumberFormat="1" applyFont="1" applyFill="1" applyBorder="1" applyAlignment="1">
      <alignment horizontal="right" vertical="center" wrapText="1"/>
    </xf>
    <xf numFmtId="2" fontId="51" fillId="5" borderId="2" xfId="0" applyNumberFormat="1" applyFont="1" applyFill="1" applyBorder="1" applyAlignment="1">
      <alignment horizontal="right" vertical="center" wrapText="1"/>
    </xf>
    <xf numFmtId="9" fontId="0" fillId="0" borderId="2" xfId="3" applyFont="1" applyBorder="1"/>
    <xf numFmtId="0" fontId="25" fillId="0" borderId="0" xfId="0" applyFont="1" applyAlignment="1">
      <alignment horizontal="left" vertical="top"/>
    </xf>
    <xf numFmtId="0" fontId="52" fillId="0" borderId="0" xfId="0" applyFont="1"/>
    <xf numFmtId="2" fontId="51" fillId="5" borderId="4" xfId="0" applyNumberFormat="1" applyFont="1" applyFill="1" applyBorder="1" applyAlignment="1">
      <alignment horizontal="right" vertical="center" wrapText="1"/>
    </xf>
    <xf numFmtId="9" fontId="15" fillId="0" borderId="2" xfId="3" applyFont="1" applyBorder="1"/>
    <xf numFmtId="9" fontId="15" fillId="0" borderId="0" xfId="3" applyFont="1" applyAlignment="1">
      <alignment horizontal="center" vertical="top"/>
    </xf>
    <xf numFmtId="9" fontId="15" fillId="0" borderId="2" xfId="3" applyFont="1" applyBorder="1" applyAlignment="1">
      <alignment horizontal="center" vertical="top"/>
    </xf>
    <xf numFmtId="9" fontId="29" fillId="0" borderId="2" xfId="3" applyFont="1" applyBorder="1" applyAlignment="1">
      <alignment horizontal="center" vertical="top" wrapText="1"/>
    </xf>
    <xf numFmtId="9" fontId="15" fillId="0" borderId="2" xfId="3" applyFont="1" applyBorder="1" applyAlignment="1">
      <alignment horizontal="left"/>
    </xf>
    <xf numFmtId="165" fontId="15" fillId="0" borderId="2" xfId="0" applyNumberFormat="1" applyFont="1" applyBorder="1" applyAlignment="1">
      <alignment horizontal="left"/>
    </xf>
    <xf numFmtId="4" fontId="12" fillId="2" borderId="2" xfId="0" applyNumberFormat="1" applyFont="1" applyFill="1" applyBorder="1" applyAlignment="1">
      <alignment vertical="center"/>
    </xf>
    <xf numFmtId="2" fontId="15" fillId="5" borderId="2" xfId="0" applyNumberFormat="1" applyFont="1" applyFill="1" applyBorder="1" applyAlignment="1">
      <alignment horizontal="right" vertical="top" wrapText="1"/>
    </xf>
    <xf numFmtId="2" fontId="15" fillId="5" borderId="9" xfId="0" applyNumberFormat="1" applyFont="1" applyFill="1" applyBorder="1" applyAlignment="1">
      <alignment horizontal="right" vertical="top" wrapText="1"/>
    </xf>
    <xf numFmtId="9" fontId="30" fillId="0" borderId="2" xfId="3" applyFont="1" applyBorder="1"/>
    <xf numFmtId="2" fontId="15" fillId="5" borderId="4" xfId="0" applyNumberFormat="1" applyFont="1" applyFill="1" applyBorder="1" applyAlignment="1">
      <alignment horizontal="right" vertical="top" wrapText="1"/>
    </xf>
    <xf numFmtId="9" fontId="15" fillId="4" borderId="2" xfId="3" applyFont="1" applyFill="1" applyBorder="1" applyAlignment="1">
      <alignment horizontal="center" vertical="top" wrapText="1"/>
    </xf>
    <xf numFmtId="9" fontId="16" fillId="4" borderId="2" xfId="3" applyFont="1" applyFill="1" applyBorder="1" applyAlignment="1">
      <alignment horizontal="center" vertical="top"/>
    </xf>
    <xf numFmtId="9" fontId="15" fillId="0" borderId="2" xfId="3" applyFont="1" applyBorder="1" applyAlignment="1">
      <alignment vertical="top" wrapText="1"/>
    </xf>
    <xf numFmtId="9" fontId="15" fillId="0" borderId="4" xfId="3" applyFont="1" applyBorder="1" applyAlignment="1">
      <alignment horizontal="center" vertical="top"/>
    </xf>
    <xf numFmtId="9" fontId="15" fillId="0" borderId="6" xfId="3" applyFont="1" applyBorder="1" applyAlignment="1">
      <alignment horizontal="center" vertical="top"/>
    </xf>
    <xf numFmtId="2" fontId="15" fillId="8" borderId="2" xfId="0" applyNumberFormat="1" applyFont="1" applyFill="1" applyBorder="1" applyAlignment="1">
      <alignment horizontal="center" vertical="top"/>
    </xf>
    <xf numFmtId="2" fontId="15" fillId="5" borderId="1" xfId="0" applyNumberFormat="1" applyFont="1" applyFill="1" applyBorder="1" applyAlignment="1">
      <alignment horizontal="right" vertical="top" wrapText="1"/>
    </xf>
    <xf numFmtId="2" fontId="12" fillId="9" borderId="2" xfId="0" applyNumberFormat="1" applyFont="1" applyFill="1" applyBorder="1" applyAlignment="1">
      <alignment horizontal="center" vertical="top"/>
    </xf>
    <xf numFmtId="9" fontId="15" fillId="0" borderId="2" xfId="3" applyFont="1" applyBorder="1" applyAlignment="1">
      <alignment horizontal="center" vertical="top" shrinkToFit="1"/>
    </xf>
    <xf numFmtId="165" fontId="15" fillId="0" borderId="2" xfId="0" applyNumberFormat="1" applyFont="1" applyBorder="1" applyAlignment="1">
      <alignment horizontal="center" vertical="top" shrinkToFit="1"/>
    </xf>
    <xf numFmtId="9" fontId="15" fillId="4" borderId="2" xfId="3" applyFont="1" applyFill="1" applyBorder="1" applyAlignment="1">
      <alignment horizontal="center" vertical="top" shrinkToFit="1"/>
    </xf>
    <xf numFmtId="165" fontId="15" fillId="4" borderId="2" xfId="0" applyNumberFormat="1" applyFont="1" applyFill="1" applyBorder="1" applyAlignment="1">
      <alignment horizontal="center" vertical="top" shrinkToFit="1"/>
    </xf>
    <xf numFmtId="0" fontId="53" fillId="0" borderId="0" xfId="0" applyFont="1"/>
    <xf numFmtId="2" fontId="54" fillId="2" borderId="4" xfId="0" applyNumberFormat="1" applyFont="1" applyFill="1" applyBorder="1"/>
    <xf numFmtId="2" fontId="54" fillId="2" borderId="8" xfId="0" applyNumberFormat="1" applyFont="1" applyFill="1" applyBorder="1"/>
    <xf numFmtId="2" fontId="54" fillId="2" borderId="2" xfId="0" applyNumberFormat="1" applyFont="1" applyFill="1" applyBorder="1"/>
    <xf numFmtId="2" fontId="54" fillId="2" borderId="3" xfId="0" applyNumberFormat="1" applyFont="1" applyFill="1" applyBorder="1"/>
    <xf numFmtId="2" fontId="54" fillId="9" borderId="2" xfId="0" applyNumberFormat="1" applyFont="1" applyFill="1" applyBorder="1"/>
    <xf numFmtId="2" fontId="54" fillId="9" borderId="4" xfId="0" applyNumberFormat="1" applyFont="1" applyFill="1" applyBorder="1"/>
    <xf numFmtId="2" fontId="54" fillId="9" borderId="8" xfId="0" applyNumberFormat="1" applyFont="1" applyFill="1" applyBorder="1"/>
    <xf numFmtId="2" fontId="14" fillId="0" borderId="2" xfId="0" applyNumberFormat="1" applyFont="1" applyBorder="1"/>
    <xf numFmtId="2" fontId="12" fillId="7" borderId="4" xfId="0" applyNumberFormat="1" applyFont="1" applyFill="1" applyBorder="1" applyAlignment="1">
      <alignment horizontal="center" vertical="top"/>
    </xf>
    <xf numFmtId="2" fontId="12" fillId="7" borderId="2" xfId="0" applyNumberFormat="1" applyFont="1" applyFill="1" applyBorder="1"/>
    <xf numFmtId="4" fontId="12" fillId="7" borderId="3" xfId="0" applyNumberFormat="1" applyFont="1" applyFill="1" applyBorder="1" applyAlignment="1">
      <alignment horizontal="center" vertical="top"/>
    </xf>
    <xf numFmtId="0" fontId="9" fillId="0" borderId="0" xfId="0" applyFont="1" applyAlignment="1">
      <alignment horizontal="left"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xf>
    <xf numFmtId="0" fontId="12"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2" fontId="14" fillId="0" borderId="1" xfId="0" applyNumberFormat="1" applyFont="1" applyBorder="1" applyAlignment="1">
      <alignment horizontal="right"/>
    </xf>
    <xf numFmtId="2" fontId="14" fillId="0" borderId="7" xfId="0" applyNumberFormat="1" applyFont="1" applyBorder="1" applyAlignment="1">
      <alignment horizontal="right"/>
    </xf>
    <xf numFmtId="2" fontId="14" fillId="0" borderId="4" xfId="0" applyNumberFormat="1" applyFont="1" applyBorder="1" applyAlignment="1">
      <alignment horizontal="right"/>
    </xf>
    <xf numFmtId="0" fontId="5" fillId="0" borderId="2" xfId="0" applyFont="1" applyBorder="1" applyAlignment="1">
      <alignment horizontal="right" vertical="top" wrapText="1" readingOrder="1"/>
    </xf>
    <xf numFmtId="0" fontId="4" fillId="0" borderId="2" xfId="0" applyFont="1" applyBorder="1" applyAlignment="1">
      <alignment horizontal="center"/>
    </xf>
    <xf numFmtId="0" fontId="11"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12" fillId="0" borderId="0" xfId="0" applyFont="1" applyAlignment="1">
      <alignment horizontal="center" vertical="top"/>
    </xf>
    <xf numFmtId="0" fontId="9"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top"/>
    </xf>
    <xf numFmtId="0" fontId="22" fillId="0" borderId="0" xfId="0" applyFont="1" applyAlignment="1">
      <alignment horizontal="left" vertical="top" wrapText="1"/>
    </xf>
    <xf numFmtId="0" fontId="37" fillId="0" borderId="2" xfId="0" applyFont="1" applyBorder="1" applyAlignment="1">
      <alignment horizontal="right" vertical="top"/>
    </xf>
    <xf numFmtId="0" fontId="22" fillId="0" borderId="0" xfId="0" applyFont="1" applyAlignment="1">
      <alignment horizontal="left"/>
    </xf>
    <xf numFmtId="0" fontId="39" fillId="0" borderId="2" xfId="0" applyFont="1" applyBorder="1" applyAlignment="1">
      <alignment horizontal="left" vertical="center" wrapText="1"/>
    </xf>
    <xf numFmtId="0" fontId="39" fillId="0" borderId="2" xfId="0" applyFont="1" applyBorder="1" applyAlignment="1">
      <alignment wrapText="1"/>
    </xf>
    <xf numFmtId="0" fontId="37" fillId="0" borderId="0" xfId="0" applyFont="1" applyAlignment="1">
      <alignment horizontal="center" vertical="top"/>
    </xf>
    <xf numFmtId="0" fontId="37" fillId="0" borderId="2" xfId="0" applyFont="1" applyBorder="1" applyAlignment="1">
      <alignment horizontal="center" vertical="top"/>
    </xf>
    <xf numFmtId="0" fontId="40" fillId="0" borderId="2" xfId="0" applyFont="1" applyBorder="1" applyAlignment="1">
      <alignment horizontal="left" vertical="center" wrapText="1"/>
    </xf>
    <xf numFmtId="49" fontId="19" fillId="0" borderId="0" xfId="0" applyNumberFormat="1" applyFont="1" applyAlignment="1">
      <alignment horizontal="center" vertical="top"/>
    </xf>
    <xf numFmtId="0" fontId="37" fillId="0" borderId="2" xfId="0" applyFont="1" applyBorder="1" applyAlignment="1">
      <alignment horizontal="center" vertical="top" wrapText="1"/>
    </xf>
    <xf numFmtId="0" fontId="45" fillId="0" borderId="0" xfId="0" applyFont="1" applyAlignment="1">
      <alignment horizontal="center" vertical="top"/>
    </xf>
    <xf numFmtId="0" fontId="18" fillId="0" borderId="0" xfId="0" applyFont="1" applyAlignment="1">
      <alignment horizontal="center" vertical="top"/>
    </xf>
    <xf numFmtId="0" fontId="20" fillId="0" borderId="0" xfId="0" applyFont="1" applyAlignment="1">
      <alignment horizontal="center"/>
    </xf>
    <xf numFmtId="0" fontId="45" fillId="0" borderId="0" xfId="0" applyFont="1" applyAlignment="1">
      <alignment horizontal="center" vertical="top" wrapText="1"/>
    </xf>
    <xf numFmtId="0" fontId="20" fillId="0" borderId="0" xfId="0" applyFont="1" applyAlignment="1">
      <alignment horizontal="center" vertical="top"/>
    </xf>
    <xf numFmtId="0" fontId="15" fillId="0" borderId="0" xfId="0" applyFont="1" applyAlignment="1">
      <alignment horizontal="center"/>
    </xf>
    <xf numFmtId="164" fontId="12" fillId="0" borderId="6" xfId="0" applyNumberFormat="1" applyFont="1" applyBorder="1" applyAlignment="1">
      <alignment horizontal="left" vertical="top" wrapText="1"/>
    </xf>
    <xf numFmtId="0" fontId="12" fillId="0" borderId="2" xfId="0" applyFont="1" applyBorder="1" applyAlignment="1">
      <alignment horizontal="right" vertical="center"/>
    </xf>
    <xf numFmtId="0" fontId="12" fillId="0" borderId="0" xfId="0" applyFont="1" applyAlignment="1">
      <alignment horizontal="center" vertical="center"/>
    </xf>
    <xf numFmtId="164" fontId="12" fillId="0" borderId="2" xfId="0" applyNumberFormat="1" applyFont="1" applyBorder="1" applyAlignment="1">
      <alignment horizontal="left"/>
    </xf>
    <xf numFmtId="0" fontId="12" fillId="0" borderId="2" xfId="0" applyFont="1" applyBorder="1" applyAlignment="1">
      <alignment horizontal="right" vertical="top"/>
    </xf>
    <xf numFmtId="2" fontId="29" fillId="0" borderId="1" xfId="0" applyNumberFormat="1" applyFont="1" applyBorder="1" applyAlignment="1">
      <alignment horizontal="center" vertical="top" wrapText="1"/>
    </xf>
    <xf numFmtId="2" fontId="29" fillId="0" borderId="7" xfId="0" applyNumberFormat="1" applyFont="1" applyBorder="1" applyAlignment="1">
      <alignment horizontal="center" vertical="top" wrapText="1"/>
    </xf>
    <xf numFmtId="2" fontId="29" fillId="0" borderId="4" xfId="0" applyNumberFormat="1" applyFont="1" applyBorder="1" applyAlignment="1">
      <alignment horizontal="center" vertical="top" wrapText="1"/>
    </xf>
    <xf numFmtId="164" fontId="12" fillId="0" borderId="2" xfId="0" applyNumberFormat="1" applyFont="1" applyBorder="1" applyAlignment="1">
      <alignment horizontal="left" vertical="top" wrapText="1"/>
    </xf>
    <xf numFmtId="0" fontId="26" fillId="0" borderId="0" xfId="0" applyFont="1" applyAlignment="1">
      <alignment horizontal="center" vertical="center"/>
    </xf>
    <xf numFmtId="0" fontId="26" fillId="0" borderId="0" xfId="0" applyFont="1" applyAlignment="1">
      <alignment horizontal="center"/>
    </xf>
    <xf numFmtId="0" fontId="26" fillId="0" borderId="0" xfId="0" applyFont="1" applyAlignment="1">
      <alignment horizontal="center" vertical="top" wrapText="1"/>
    </xf>
    <xf numFmtId="0" fontId="29" fillId="0" borderId="1" xfId="0" applyFont="1" applyBorder="1" applyAlignment="1">
      <alignment horizontal="center" vertical="top" wrapText="1"/>
    </xf>
    <xf numFmtId="0" fontId="29" fillId="0" borderId="7" xfId="0" applyFont="1" applyBorder="1" applyAlignment="1">
      <alignment horizontal="center" vertical="top" wrapText="1"/>
    </xf>
    <xf numFmtId="0" fontId="29" fillId="0" borderId="4" xfId="0" applyFont="1" applyBorder="1" applyAlignment="1">
      <alignment horizontal="center" vertical="top" wrapText="1"/>
    </xf>
    <xf numFmtId="0" fontId="12" fillId="0" borderId="0" xfId="0" applyFont="1" applyAlignment="1">
      <alignment horizontal="center" vertical="top" wrapText="1"/>
    </xf>
    <xf numFmtId="0" fontId="12" fillId="0" borderId="2" xfId="0" applyFont="1" applyBorder="1" applyAlignment="1">
      <alignment horizontal="left" vertical="top" wrapText="1"/>
    </xf>
    <xf numFmtId="0" fontId="12" fillId="0" borderId="2" xfId="0" applyFont="1" applyBorder="1" applyAlignment="1">
      <alignment horizontal="right" wrapText="1"/>
    </xf>
    <xf numFmtId="2" fontId="29" fillId="0" borderId="1" xfId="0" applyNumberFormat="1" applyFont="1" applyBorder="1" applyAlignment="1">
      <alignment horizontal="right" vertical="top" wrapText="1" readingOrder="1"/>
    </xf>
    <xf numFmtId="2" fontId="29" fillId="0" borderId="7" xfId="0" applyNumberFormat="1" applyFont="1" applyBorder="1" applyAlignment="1">
      <alignment horizontal="right" vertical="top" wrapText="1" readingOrder="1"/>
    </xf>
    <xf numFmtId="2" fontId="29" fillId="0" borderId="4" xfId="0" applyNumberFormat="1" applyFont="1" applyBorder="1" applyAlignment="1">
      <alignment horizontal="right" vertical="top" wrapText="1" readingOrder="1"/>
    </xf>
  </cellXfs>
  <cellStyles count="4">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opLeftCell="A9" zoomScale="110" zoomScaleNormal="110" workbookViewId="0">
      <selection activeCell="A12" sqref="A12:K12"/>
    </sheetView>
  </sheetViews>
  <sheetFormatPr defaultColWidth="8.7265625" defaultRowHeight="14.5" x14ac:dyDescent="0.35"/>
  <sheetData>
    <row r="1" spans="1:23" x14ac:dyDescent="0.35">
      <c r="A1" s="3"/>
      <c r="B1" s="3"/>
      <c r="C1" s="3"/>
      <c r="D1" s="1"/>
      <c r="E1" s="4"/>
      <c r="F1" s="1"/>
      <c r="G1" s="5"/>
      <c r="H1" s="6"/>
      <c r="I1" s="6"/>
      <c r="J1" s="6"/>
      <c r="K1" s="6"/>
    </row>
    <row r="2" spans="1:23" x14ac:dyDescent="0.35">
      <c r="A2" s="235" t="s">
        <v>344</v>
      </c>
      <c r="B2" s="235"/>
      <c r="C2" s="235"/>
      <c r="D2" s="235"/>
      <c r="E2" s="235"/>
      <c r="F2" s="235"/>
      <c r="G2" s="235"/>
      <c r="H2" s="235"/>
      <c r="I2" s="235"/>
      <c r="J2" s="235"/>
      <c r="K2" s="235"/>
    </row>
    <row r="3" spans="1:23" x14ac:dyDescent="0.35">
      <c r="A3" s="236" t="s">
        <v>0</v>
      </c>
      <c r="B3" s="236"/>
      <c r="C3" s="236"/>
      <c r="D3" s="236"/>
      <c r="E3" s="236"/>
      <c r="F3" s="236"/>
      <c r="G3" s="236"/>
      <c r="H3" s="236"/>
      <c r="I3" s="236"/>
      <c r="J3" s="236"/>
      <c r="K3" s="236"/>
    </row>
    <row r="4" spans="1:23" x14ac:dyDescent="0.35">
      <c r="A4" s="236" t="s">
        <v>1</v>
      </c>
      <c r="B4" s="236"/>
      <c r="C4" s="236"/>
      <c r="D4" s="236"/>
      <c r="E4" s="236"/>
      <c r="F4" s="236"/>
      <c r="G4" s="236"/>
      <c r="H4" s="236"/>
      <c r="I4" s="236"/>
      <c r="J4" s="236"/>
      <c r="K4" s="236"/>
    </row>
    <row r="7" spans="1:23" s="8" customFormat="1" ht="14" x14ac:dyDescent="0.3">
      <c r="A7" s="7" t="s">
        <v>2</v>
      </c>
      <c r="B7" s="7"/>
    </row>
    <row r="8" spans="1:23" s="8" customFormat="1" ht="19.5" customHeight="1" x14ac:dyDescent="0.3">
      <c r="A8" s="237" t="s">
        <v>3</v>
      </c>
      <c r="B8" s="237"/>
      <c r="C8" s="237"/>
      <c r="D8" s="237"/>
      <c r="E8" s="237"/>
      <c r="F8" s="237"/>
      <c r="G8" s="237"/>
      <c r="H8" s="237"/>
      <c r="I8" s="237"/>
      <c r="J8" s="237"/>
      <c r="K8" s="237"/>
    </row>
    <row r="9" spans="1:23" s="8" customFormat="1" ht="62.25" customHeight="1" x14ac:dyDescent="0.3">
      <c r="A9" s="233" t="s">
        <v>4</v>
      </c>
      <c r="B9" s="233"/>
      <c r="C9" s="233"/>
      <c r="D9" s="233"/>
      <c r="E9" s="233"/>
      <c r="F9" s="233"/>
      <c r="G9" s="233"/>
      <c r="H9" s="233"/>
      <c r="I9" s="233"/>
      <c r="J9" s="233"/>
      <c r="K9" s="233"/>
    </row>
    <row r="10" spans="1:23" s="8" customFormat="1" ht="16.5" customHeight="1" x14ac:dyDescent="0.3">
      <c r="A10" s="232" t="s">
        <v>5</v>
      </c>
      <c r="B10" s="232"/>
      <c r="C10" s="232"/>
      <c r="D10" s="232"/>
      <c r="E10" s="232"/>
      <c r="F10" s="232"/>
      <c r="G10" s="232"/>
      <c r="H10" s="232"/>
      <c r="I10" s="232"/>
      <c r="J10" s="232"/>
      <c r="K10" s="232"/>
    </row>
    <row r="11" spans="1:23" s="8" customFormat="1" ht="88.9" customHeight="1" x14ac:dyDescent="0.3">
      <c r="A11" s="233" t="s">
        <v>341</v>
      </c>
      <c r="B11" s="233"/>
      <c r="C11" s="233"/>
      <c r="D11" s="233"/>
      <c r="E11" s="233"/>
      <c r="F11" s="233"/>
      <c r="G11" s="233"/>
      <c r="H11" s="233"/>
      <c r="I11" s="233"/>
      <c r="J11" s="233"/>
      <c r="K11" s="233"/>
    </row>
    <row r="12" spans="1:23" s="8" customFormat="1" ht="65.25" customHeight="1" x14ac:dyDescent="0.3">
      <c r="A12" s="233" t="s">
        <v>6</v>
      </c>
      <c r="B12" s="233"/>
      <c r="C12" s="233"/>
      <c r="D12" s="233"/>
      <c r="E12" s="233"/>
      <c r="F12" s="233"/>
      <c r="G12" s="233"/>
      <c r="H12" s="233"/>
      <c r="I12" s="233"/>
      <c r="J12" s="233"/>
      <c r="K12" s="233"/>
    </row>
    <row r="13" spans="1:23" s="8" customFormat="1" ht="43.5" customHeight="1" x14ac:dyDescent="0.3">
      <c r="A13" s="233" t="s">
        <v>347</v>
      </c>
      <c r="B13" s="233"/>
      <c r="C13" s="233"/>
      <c r="D13" s="233"/>
      <c r="E13" s="233"/>
      <c r="F13" s="233"/>
      <c r="G13" s="233"/>
      <c r="H13" s="233"/>
      <c r="I13" s="233"/>
      <c r="J13" s="233"/>
      <c r="K13" s="233"/>
    </row>
    <row r="14" spans="1:23" s="8" customFormat="1" ht="14" x14ac:dyDescent="0.3">
      <c r="A14" s="9"/>
      <c r="B14" s="9"/>
      <c r="C14" s="9"/>
      <c r="D14" s="9"/>
      <c r="E14" s="9"/>
      <c r="F14" s="9"/>
      <c r="G14" s="9"/>
      <c r="H14" s="9"/>
      <c r="I14" s="9"/>
      <c r="J14" s="9"/>
      <c r="K14" s="9"/>
    </row>
    <row r="15" spans="1:23" ht="19.5" customHeight="1" x14ac:dyDescent="0.35">
      <c r="A15" s="234" t="s">
        <v>7</v>
      </c>
      <c r="B15" s="234"/>
      <c r="C15" s="234"/>
      <c r="D15" s="234"/>
      <c r="E15" s="234"/>
      <c r="F15" s="234"/>
      <c r="G15" s="234"/>
      <c r="H15" s="234"/>
      <c r="I15" s="234"/>
      <c r="J15" s="234"/>
      <c r="K15" s="234"/>
      <c r="L15" s="8"/>
      <c r="M15" s="8"/>
      <c r="N15" s="8"/>
      <c r="O15" s="8"/>
      <c r="P15" s="8"/>
      <c r="Q15" s="8"/>
      <c r="R15" s="8"/>
      <c r="S15" s="8"/>
      <c r="T15" s="8"/>
      <c r="U15" s="8"/>
      <c r="V15" s="8"/>
      <c r="W15" s="8"/>
    </row>
    <row r="16" spans="1:23" ht="22.5" customHeight="1" x14ac:dyDescent="0.35">
      <c r="A16" s="232" t="s">
        <v>8</v>
      </c>
      <c r="B16" s="232"/>
      <c r="C16" s="232"/>
      <c r="D16" s="232"/>
      <c r="E16" s="232"/>
      <c r="F16" s="232"/>
      <c r="G16" s="232"/>
      <c r="H16" s="232"/>
      <c r="I16" s="232"/>
      <c r="J16" s="232"/>
      <c r="K16" s="232"/>
      <c r="L16" s="8"/>
      <c r="M16" s="8"/>
      <c r="N16" s="8"/>
      <c r="O16" s="8"/>
      <c r="P16" s="8"/>
      <c r="Q16" s="8"/>
      <c r="R16" s="8"/>
      <c r="S16" s="8"/>
      <c r="T16" s="8"/>
      <c r="U16" s="8"/>
      <c r="V16" s="8"/>
      <c r="W16" s="8"/>
    </row>
    <row r="17" spans="1:23" ht="62.25" customHeight="1" x14ac:dyDescent="0.35">
      <c r="A17" s="233" t="s">
        <v>322</v>
      </c>
      <c r="B17" s="233"/>
      <c r="C17" s="233"/>
      <c r="D17" s="233"/>
      <c r="E17" s="233"/>
      <c r="F17" s="233"/>
      <c r="G17" s="233"/>
      <c r="H17" s="233"/>
      <c r="I17" s="233"/>
      <c r="J17" s="233"/>
      <c r="K17" s="233"/>
    </row>
    <row r="18" spans="1:23" ht="125.25" customHeight="1" x14ac:dyDescent="0.35">
      <c r="A18" s="233" t="s">
        <v>340</v>
      </c>
      <c r="B18" s="233"/>
      <c r="C18" s="233"/>
      <c r="D18" s="233"/>
      <c r="E18" s="233"/>
      <c r="F18" s="233"/>
      <c r="G18" s="233"/>
      <c r="H18" s="233"/>
      <c r="I18" s="233"/>
      <c r="J18" s="233"/>
      <c r="K18" s="233"/>
      <c r="M18" s="233"/>
      <c r="N18" s="233"/>
      <c r="O18" s="233"/>
      <c r="P18" s="233"/>
      <c r="Q18" s="233"/>
      <c r="R18" s="233"/>
      <c r="S18" s="233"/>
      <c r="T18" s="233"/>
      <c r="U18" s="233"/>
      <c r="V18" s="233"/>
      <c r="W18" s="233"/>
    </row>
    <row r="19" spans="1:23" ht="70.5" customHeight="1" x14ac:dyDescent="0.35">
      <c r="A19" s="233" t="s">
        <v>9</v>
      </c>
      <c r="B19" s="233"/>
      <c r="C19" s="233"/>
      <c r="D19" s="233"/>
      <c r="E19" s="233"/>
      <c r="F19" s="233"/>
      <c r="G19" s="233"/>
      <c r="H19" s="233"/>
      <c r="I19" s="233"/>
      <c r="J19" s="233"/>
      <c r="K19" s="233"/>
    </row>
    <row r="20" spans="1:23" x14ac:dyDescent="0.35">
      <c r="A20" s="231"/>
      <c r="B20" s="231"/>
      <c r="C20" s="231"/>
      <c r="D20" s="231"/>
      <c r="E20" s="231"/>
      <c r="F20" s="231"/>
      <c r="G20" s="231"/>
      <c r="H20" s="231"/>
      <c r="I20" s="231"/>
      <c r="J20" s="231"/>
      <c r="K20" s="231"/>
    </row>
  </sheetData>
  <mergeCells count="16">
    <mergeCell ref="A2:K2"/>
    <mergeCell ref="A3:K3"/>
    <mergeCell ref="A4:K4"/>
    <mergeCell ref="A8:K8"/>
    <mergeCell ref="A9:K9"/>
    <mergeCell ref="A10:K10"/>
    <mergeCell ref="A11:K11"/>
    <mergeCell ref="A12:K12"/>
    <mergeCell ref="A13:K13"/>
    <mergeCell ref="A15:K15"/>
    <mergeCell ref="A20:K20"/>
    <mergeCell ref="A16:K16"/>
    <mergeCell ref="A17:K17"/>
    <mergeCell ref="A18:K18"/>
    <mergeCell ref="M18:W18"/>
    <mergeCell ref="A19:K1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L20"/>
  <sheetViews>
    <sheetView zoomScale="110" zoomScaleNormal="110" workbookViewId="0">
      <selection activeCell="B18" sqref="B18"/>
    </sheetView>
  </sheetViews>
  <sheetFormatPr defaultColWidth="8.7265625" defaultRowHeight="14.5" x14ac:dyDescent="0.35"/>
  <cols>
    <col min="1" max="1" width="9.453125" style="3" customWidth="1"/>
    <col min="2" max="2" width="23.1796875" style="3" customWidth="1"/>
    <col min="3" max="3" width="13.54296875" style="3" customWidth="1"/>
    <col min="4" max="4" width="11.7265625" style="1" customWidth="1"/>
    <col min="5" max="5" width="17.26953125" style="1" customWidth="1"/>
    <col min="6" max="6" width="36.81640625" style="4" customWidth="1"/>
    <col min="7" max="7" width="10.453125" style="1" customWidth="1"/>
    <col min="8" max="8" width="10.453125" style="5" customWidth="1"/>
    <col min="9" max="10" width="11.453125" style="6" customWidth="1"/>
    <col min="11" max="11" width="25.453125" style="6" customWidth="1"/>
    <col min="12" max="12" width="31.1796875" style="6" customWidth="1"/>
    <col min="13" max="13" width="19.54296875" style="6" customWidth="1"/>
    <col min="14" max="252" width="11.453125" style="6" customWidth="1"/>
    <col min="253" max="253" width="9.453125" style="6" customWidth="1"/>
    <col min="254" max="254" width="23.1796875" style="6" customWidth="1"/>
    <col min="255" max="255" width="13.54296875" style="6" customWidth="1"/>
    <col min="256" max="256" width="11.7265625" style="6" customWidth="1"/>
    <col min="257" max="257" width="36.81640625" style="6" customWidth="1"/>
    <col min="258" max="258" width="15.7265625" style="6" customWidth="1"/>
    <col min="259" max="508" width="11.453125" style="6" customWidth="1"/>
    <col min="509" max="509" width="9.453125" style="6" customWidth="1"/>
    <col min="510" max="510" width="23.1796875" style="6" customWidth="1"/>
    <col min="511" max="511" width="13.54296875" style="6" customWidth="1"/>
    <col min="512" max="512" width="11.7265625" style="6" customWidth="1"/>
    <col min="513" max="513" width="36.81640625" style="6" customWidth="1"/>
    <col min="514" max="514" width="15.7265625" style="6" customWidth="1"/>
    <col min="515" max="764" width="11.453125" style="6" customWidth="1"/>
    <col min="765" max="765" width="9.453125" style="6" customWidth="1"/>
    <col min="766" max="766" width="23.1796875" style="6" customWidth="1"/>
    <col min="767" max="767" width="13.54296875" style="6" customWidth="1"/>
    <col min="768" max="768" width="11.7265625" style="6" customWidth="1"/>
    <col min="769" max="769" width="36.81640625" style="6" customWidth="1"/>
    <col min="770" max="770" width="15.7265625" style="6" customWidth="1"/>
    <col min="771" max="1020" width="11.453125" style="6" customWidth="1"/>
    <col min="1021" max="1021" width="9.453125" style="6" customWidth="1"/>
    <col min="1022" max="1022" width="23.1796875" style="6" customWidth="1"/>
    <col min="1023" max="1023" width="13.54296875" style="6" customWidth="1"/>
    <col min="1024" max="1024" width="11.7265625" style="6" customWidth="1"/>
    <col min="1025" max="1026" width="36.81640625" style="6" customWidth="1"/>
  </cols>
  <sheetData>
    <row r="3" spans="1:12" x14ac:dyDescent="0.35">
      <c r="A3" s="235" t="s">
        <v>344</v>
      </c>
      <c r="B3" s="235"/>
      <c r="C3" s="235"/>
      <c r="D3" s="235"/>
      <c r="E3" s="235"/>
      <c r="F3" s="235"/>
      <c r="G3" s="235"/>
      <c r="H3" s="235"/>
      <c r="I3" s="235"/>
      <c r="J3" s="235"/>
      <c r="K3" s="235"/>
    </row>
    <row r="4" spans="1:12" x14ac:dyDescent="0.35">
      <c r="A4" s="236" t="s">
        <v>10</v>
      </c>
      <c r="B4" s="236"/>
      <c r="C4" s="236"/>
      <c r="D4" s="236"/>
      <c r="E4" s="236"/>
      <c r="F4" s="236"/>
      <c r="G4" s="236"/>
      <c r="H4" s="236"/>
      <c r="I4" s="236"/>
      <c r="J4" s="236"/>
      <c r="K4" s="236"/>
    </row>
    <row r="5" spans="1:12" x14ac:dyDescent="0.35">
      <c r="A5" s="243"/>
      <c r="B5" s="243"/>
      <c r="C5" s="243"/>
      <c r="D5" s="243"/>
      <c r="E5" s="243"/>
      <c r="F5" s="243"/>
      <c r="G5" s="243"/>
    </row>
    <row r="6" spans="1:12" x14ac:dyDescent="0.35">
      <c r="A6" s="244" t="s">
        <v>11</v>
      </c>
      <c r="B6" s="244"/>
      <c r="C6" s="244"/>
      <c r="D6" s="244"/>
      <c r="E6" s="244"/>
      <c r="F6" s="244"/>
      <c r="G6" s="244"/>
      <c r="H6" s="244"/>
      <c r="I6" s="244"/>
      <c r="J6" s="244"/>
      <c r="K6" s="244"/>
    </row>
    <row r="7" spans="1:12" x14ac:dyDescent="0.35">
      <c r="A7" s="245"/>
      <c r="B7" s="245"/>
      <c r="C7" s="245"/>
      <c r="D7" s="245"/>
      <c r="E7" s="245"/>
      <c r="F7" s="245"/>
      <c r="G7" s="245"/>
    </row>
    <row r="8" spans="1:12" ht="96.75" customHeight="1" x14ac:dyDescent="0.35">
      <c r="A8" s="10" t="s">
        <v>12</v>
      </c>
      <c r="B8" s="11" t="s">
        <v>13</v>
      </c>
      <c r="C8" s="11" t="s">
        <v>14</v>
      </c>
      <c r="D8" s="12" t="s">
        <v>15</v>
      </c>
      <c r="E8" s="15" t="s">
        <v>333</v>
      </c>
      <c r="F8" s="13" t="s">
        <v>16</v>
      </c>
      <c r="G8" s="11" t="s">
        <v>17</v>
      </c>
      <c r="H8" s="11" t="s">
        <v>18</v>
      </c>
      <c r="I8" s="14" t="s">
        <v>19</v>
      </c>
      <c r="J8" s="14" t="s">
        <v>20</v>
      </c>
      <c r="K8" s="15" t="s">
        <v>21</v>
      </c>
      <c r="L8" s="15" t="s">
        <v>22</v>
      </c>
    </row>
    <row r="9" spans="1:12" x14ac:dyDescent="0.35">
      <c r="A9" s="16">
        <v>1</v>
      </c>
      <c r="B9" s="17" t="s">
        <v>24</v>
      </c>
      <c r="C9" s="18" t="s">
        <v>25</v>
      </c>
      <c r="D9" s="18">
        <v>16500</v>
      </c>
      <c r="E9" s="226">
        <v>4000</v>
      </c>
      <c r="F9" s="17" t="s">
        <v>26</v>
      </c>
      <c r="G9" s="182"/>
      <c r="H9" s="171"/>
      <c r="I9" s="219">
        <f>H9*D9</f>
        <v>0</v>
      </c>
      <c r="J9" s="220">
        <f>I9+(I9*G9)</f>
        <v>0</v>
      </c>
      <c r="K9" s="19"/>
      <c r="L9" s="19"/>
    </row>
    <row r="10" spans="1:12" ht="28.5" customHeight="1" x14ac:dyDescent="0.35">
      <c r="A10" s="16">
        <v>2</v>
      </c>
      <c r="B10" s="17" t="s">
        <v>27</v>
      </c>
      <c r="C10" s="18" t="s">
        <v>28</v>
      </c>
      <c r="D10" s="20">
        <v>3250</v>
      </c>
      <c r="E10" s="226">
        <v>250</v>
      </c>
      <c r="F10" s="21" t="s">
        <v>334</v>
      </c>
      <c r="G10" s="182"/>
      <c r="H10" s="172"/>
      <c r="I10" s="219">
        <f>H10*D10</f>
        <v>0</v>
      </c>
      <c r="J10" s="220">
        <f>I10+(I10*G10)</f>
        <v>0</v>
      </c>
      <c r="K10" s="19"/>
      <c r="L10" s="23"/>
    </row>
    <row r="11" spans="1:12" ht="22.5" customHeight="1" x14ac:dyDescent="0.35">
      <c r="A11" s="246" t="s">
        <v>252</v>
      </c>
      <c r="B11" s="247"/>
      <c r="C11" s="247"/>
      <c r="D11" s="247"/>
      <c r="E11" s="247"/>
      <c r="F11" s="247"/>
      <c r="G11" s="24"/>
      <c r="H11" s="24"/>
      <c r="I11" s="24"/>
      <c r="J11" s="24"/>
      <c r="K11" s="169"/>
      <c r="L11" s="25"/>
    </row>
    <row r="12" spans="1:12" s="26" customFormat="1" ht="51.65" customHeight="1" x14ac:dyDescent="0.25">
      <c r="A12" s="16" t="s">
        <v>253</v>
      </c>
      <c r="B12" s="17" t="s">
        <v>29</v>
      </c>
      <c r="C12" s="18" t="s">
        <v>30</v>
      </c>
      <c r="D12" s="18">
        <v>33</v>
      </c>
      <c r="E12" s="238">
        <v>7000</v>
      </c>
      <c r="F12" s="17" t="s">
        <v>31</v>
      </c>
      <c r="G12" s="183"/>
      <c r="H12" s="172"/>
      <c r="I12" s="186">
        <f>H12*D12</f>
        <v>0</v>
      </c>
      <c r="J12" s="187">
        <f>I12+(I12*G12)</f>
        <v>0</v>
      </c>
      <c r="K12" s="19"/>
      <c r="L12" s="19"/>
    </row>
    <row r="13" spans="1:12" x14ac:dyDescent="0.35">
      <c r="A13" s="16" t="s">
        <v>254</v>
      </c>
      <c r="B13" s="17" t="s">
        <v>32</v>
      </c>
      <c r="C13" s="18" t="s">
        <v>30</v>
      </c>
      <c r="D13" s="27">
        <v>220</v>
      </c>
      <c r="E13" s="239"/>
      <c r="F13" s="28" t="s">
        <v>33</v>
      </c>
      <c r="G13" s="183"/>
      <c r="H13" s="172"/>
      <c r="I13" s="186">
        <f t="shared" ref="I13:I14" si="0">H13*D13</f>
        <v>0</v>
      </c>
      <c r="J13" s="187">
        <f t="shared" ref="J13:J14" si="1">I13+(I13*G13)</f>
        <v>0</v>
      </c>
      <c r="K13" s="19"/>
      <c r="L13" s="19"/>
    </row>
    <row r="14" spans="1:12" ht="18" customHeight="1" x14ac:dyDescent="0.35">
      <c r="A14" s="29" t="s">
        <v>255</v>
      </c>
      <c r="B14" s="30" t="s">
        <v>34</v>
      </c>
      <c r="C14" s="31" t="s">
        <v>35</v>
      </c>
      <c r="D14" s="31">
        <v>990</v>
      </c>
      <c r="E14" s="240"/>
      <c r="F14" s="30" t="s">
        <v>36</v>
      </c>
      <c r="G14" s="184"/>
      <c r="H14" s="173"/>
      <c r="I14" s="186">
        <f t="shared" si="0"/>
        <v>0</v>
      </c>
      <c r="J14" s="187">
        <f t="shared" si="1"/>
        <v>0</v>
      </c>
      <c r="K14" s="19"/>
      <c r="L14" s="19"/>
    </row>
    <row r="15" spans="1:12" ht="12.75" customHeight="1" x14ac:dyDescent="0.35">
      <c r="A15" s="241" t="s">
        <v>330</v>
      </c>
      <c r="B15" s="241"/>
      <c r="C15" s="241"/>
      <c r="D15" s="241"/>
      <c r="E15" s="241"/>
      <c r="F15" s="241"/>
      <c r="G15" s="241"/>
      <c r="H15" s="241"/>
      <c r="I15" s="221">
        <f>SUM(I12:I14)</f>
        <v>0</v>
      </c>
      <c r="J15" s="222">
        <f>SUM(J12:J14)</f>
        <v>0</v>
      </c>
      <c r="K15" s="242"/>
      <c r="L15" s="242"/>
    </row>
    <row r="16" spans="1:12" ht="15" customHeight="1" x14ac:dyDescent="0.35">
      <c r="A16" s="174"/>
      <c r="B16" s="174"/>
      <c r="C16" s="174"/>
      <c r="D16" s="175"/>
      <c r="E16" s="175"/>
      <c r="F16" s="176"/>
      <c r="G16" s="175"/>
      <c r="H16" s="177"/>
      <c r="K16" s="19"/>
      <c r="L16" s="19"/>
    </row>
    <row r="17" spans="1:1026" x14ac:dyDescent="0.35">
      <c r="A17" s="159">
        <v>4</v>
      </c>
      <c r="B17" s="170" t="s">
        <v>37</v>
      </c>
      <c r="C17" s="18" t="s">
        <v>25</v>
      </c>
      <c r="D17" s="178">
        <v>2000</v>
      </c>
      <c r="E17" s="170">
        <v>99.75</v>
      </c>
      <c r="F17" s="179" t="s">
        <v>38</v>
      </c>
      <c r="G17" s="185"/>
      <c r="H17" s="180"/>
      <c r="I17" s="223">
        <f t="shared" ref="I17:I18" si="2">H17*D17</f>
        <v>0</v>
      </c>
      <c r="J17" s="223">
        <f t="shared" ref="J17:J18" si="3">I17+(I17*G17)</f>
        <v>0</v>
      </c>
      <c r="K17" s="19"/>
      <c r="L17" s="19"/>
      <c r="N17"/>
      <c r="O17"/>
    </row>
    <row r="18" spans="1:1026" ht="41.15" customHeight="1" x14ac:dyDescent="0.35">
      <c r="A18" s="159">
        <v>5</v>
      </c>
      <c r="B18" s="181" t="s">
        <v>39</v>
      </c>
      <c r="C18" s="16" t="s">
        <v>25</v>
      </c>
      <c r="D18" s="16">
        <v>2500</v>
      </c>
      <c r="E18" s="226">
        <v>3937.5</v>
      </c>
      <c r="F18" s="28" t="s">
        <v>237</v>
      </c>
      <c r="G18" s="185"/>
      <c r="H18" s="180"/>
      <c r="I18" s="224">
        <f t="shared" si="2"/>
        <v>0</v>
      </c>
      <c r="J18" s="225">
        <f t="shared" si="3"/>
        <v>0</v>
      </c>
      <c r="K18" s="32"/>
      <c r="L18" s="32"/>
      <c r="N18"/>
      <c r="O18"/>
    </row>
    <row r="19" spans="1:1026" s="6" customFormat="1" x14ac:dyDescent="0.35">
      <c r="B19"/>
      <c r="F19"/>
      <c r="G19" s="34"/>
      <c r="H19" s="5"/>
    </row>
    <row r="20" spans="1:1026" s="168" customFormat="1" x14ac:dyDescent="0.35">
      <c r="A20" s="163" t="s">
        <v>332</v>
      </c>
      <c r="B20" s="163"/>
      <c r="C20" s="163"/>
      <c r="D20" s="164"/>
      <c r="E20" s="164"/>
      <c r="F20" s="165"/>
      <c r="G20" s="164"/>
      <c r="H20" s="166"/>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c r="FM20" s="167"/>
      <c r="FN20" s="167"/>
      <c r="FO20" s="167"/>
      <c r="FP20" s="167"/>
      <c r="FQ20" s="167"/>
      <c r="FR20" s="167"/>
      <c r="FS20" s="167"/>
      <c r="FT20" s="167"/>
      <c r="FU20" s="167"/>
      <c r="FV20" s="167"/>
      <c r="FW20" s="167"/>
      <c r="FX20" s="167"/>
      <c r="FY20" s="167"/>
      <c r="FZ20" s="167"/>
      <c r="GA20" s="167"/>
      <c r="GB20" s="167"/>
      <c r="GC20" s="167"/>
      <c r="GD20" s="167"/>
      <c r="GE20" s="167"/>
      <c r="GF20" s="167"/>
      <c r="GG20" s="167"/>
      <c r="GH20" s="167"/>
      <c r="GI20" s="167"/>
      <c r="GJ20" s="167"/>
      <c r="GK20" s="167"/>
      <c r="GL20" s="167"/>
      <c r="GM20" s="167"/>
      <c r="GN20" s="167"/>
      <c r="GO20" s="167"/>
      <c r="GP20" s="167"/>
      <c r="GQ20" s="167"/>
      <c r="GR20" s="167"/>
      <c r="GS20" s="167"/>
      <c r="GT20" s="167"/>
      <c r="GU20" s="167"/>
      <c r="GV20" s="167"/>
      <c r="GW20" s="167"/>
      <c r="GX20" s="167"/>
      <c r="GY20" s="167"/>
      <c r="GZ20" s="167"/>
      <c r="HA20" s="167"/>
      <c r="HB20" s="167"/>
      <c r="HC20" s="167"/>
      <c r="HD20" s="167"/>
      <c r="HE20" s="167"/>
      <c r="HF20" s="167"/>
      <c r="HG20" s="167"/>
      <c r="HH20" s="167"/>
      <c r="HI20" s="167"/>
      <c r="HJ20" s="167"/>
      <c r="HK20" s="167"/>
      <c r="HL20" s="167"/>
      <c r="HM20" s="167"/>
      <c r="HN20" s="167"/>
      <c r="HO20" s="167"/>
      <c r="HP20" s="167"/>
      <c r="HQ20" s="167"/>
      <c r="HR20" s="167"/>
      <c r="HS20" s="167"/>
      <c r="HT20" s="167"/>
      <c r="HU20" s="167"/>
      <c r="HV20" s="167"/>
      <c r="HW20" s="167"/>
      <c r="HX20" s="167"/>
      <c r="HY20" s="167"/>
      <c r="HZ20" s="167"/>
      <c r="IA20" s="167"/>
      <c r="IB20" s="167"/>
      <c r="IC20" s="167"/>
      <c r="ID20" s="167"/>
      <c r="IE20" s="167"/>
      <c r="IF20" s="167"/>
      <c r="IG20" s="167"/>
      <c r="IH20" s="167"/>
      <c r="II20" s="167"/>
      <c r="IJ20" s="167"/>
      <c r="IK20" s="167"/>
      <c r="IL20" s="167"/>
      <c r="IM20" s="167"/>
      <c r="IN20" s="167"/>
      <c r="IO20" s="167"/>
      <c r="IP20" s="167"/>
      <c r="IQ20" s="167"/>
      <c r="IR20" s="167"/>
      <c r="IS20" s="167"/>
      <c r="IT20" s="167"/>
      <c r="IU20" s="167"/>
      <c r="IV20" s="167"/>
      <c r="IW20" s="167"/>
      <c r="IX20" s="167"/>
      <c r="IY20" s="167"/>
      <c r="IZ20" s="167"/>
      <c r="JA20" s="167"/>
      <c r="JB20" s="167"/>
      <c r="JC20" s="167"/>
      <c r="JD20" s="167"/>
      <c r="JE20" s="167"/>
      <c r="JF20" s="167"/>
      <c r="JG20" s="167"/>
      <c r="JH20" s="167"/>
      <c r="JI20" s="167"/>
      <c r="JJ20" s="167"/>
      <c r="JK20" s="167"/>
      <c r="JL20" s="167"/>
      <c r="JM20" s="167"/>
      <c r="JN20" s="167"/>
      <c r="JO20" s="167"/>
      <c r="JP20" s="167"/>
      <c r="JQ20" s="167"/>
      <c r="JR20" s="167"/>
      <c r="JS20" s="167"/>
      <c r="JT20" s="167"/>
      <c r="JU20" s="167"/>
      <c r="JV20" s="167"/>
      <c r="JW20" s="167"/>
      <c r="JX20" s="167"/>
      <c r="JY20" s="167"/>
      <c r="JZ20" s="167"/>
      <c r="KA20" s="167"/>
      <c r="KB20" s="167"/>
      <c r="KC20" s="167"/>
      <c r="KD20" s="167"/>
      <c r="KE20" s="167"/>
      <c r="KF20" s="167"/>
      <c r="KG20" s="167"/>
      <c r="KH20" s="167"/>
      <c r="KI20" s="167"/>
      <c r="KJ20" s="167"/>
      <c r="KK20" s="167"/>
      <c r="KL20" s="167"/>
      <c r="KM20" s="167"/>
      <c r="KN20" s="167"/>
      <c r="KO20" s="167"/>
      <c r="KP20" s="167"/>
      <c r="KQ20" s="167"/>
      <c r="KR20" s="167"/>
      <c r="KS20" s="167"/>
      <c r="KT20" s="167"/>
      <c r="KU20" s="167"/>
      <c r="KV20" s="167"/>
      <c r="KW20" s="167"/>
      <c r="KX20" s="167"/>
      <c r="KY20" s="167"/>
      <c r="KZ20" s="167"/>
      <c r="LA20" s="167"/>
      <c r="LB20" s="167"/>
      <c r="LC20" s="167"/>
      <c r="LD20" s="167"/>
      <c r="LE20" s="167"/>
      <c r="LF20" s="167"/>
      <c r="LG20" s="167"/>
      <c r="LH20" s="167"/>
      <c r="LI20" s="167"/>
      <c r="LJ20" s="167"/>
      <c r="LK20" s="167"/>
      <c r="LL20" s="167"/>
      <c r="LM20" s="167"/>
      <c r="LN20" s="167"/>
      <c r="LO20" s="167"/>
      <c r="LP20" s="167"/>
      <c r="LQ20" s="167"/>
      <c r="LR20" s="167"/>
      <c r="LS20" s="167"/>
      <c r="LT20" s="167"/>
      <c r="LU20" s="167"/>
      <c r="LV20" s="167"/>
      <c r="LW20" s="167"/>
      <c r="LX20" s="167"/>
      <c r="LY20" s="167"/>
      <c r="LZ20" s="167"/>
      <c r="MA20" s="167"/>
      <c r="MB20" s="167"/>
      <c r="MC20" s="167"/>
      <c r="MD20" s="167"/>
      <c r="ME20" s="167"/>
      <c r="MF20" s="167"/>
      <c r="MG20" s="167"/>
      <c r="MH20" s="167"/>
      <c r="MI20" s="167"/>
      <c r="MJ20" s="167"/>
      <c r="MK20" s="167"/>
      <c r="ML20" s="167"/>
      <c r="MM20" s="167"/>
      <c r="MN20" s="167"/>
      <c r="MO20" s="167"/>
      <c r="MP20" s="167"/>
      <c r="MQ20" s="167"/>
      <c r="MR20" s="167"/>
      <c r="MS20" s="167"/>
      <c r="MT20" s="167"/>
      <c r="MU20" s="167"/>
      <c r="MV20" s="167"/>
      <c r="MW20" s="167"/>
      <c r="MX20" s="167"/>
      <c r="MY20" s="167"/>
      <c r="MZ20" s="167"/>
      <c r="NA20" s="167"/>
      <c r="NB20" s="167"/>
      <c r="NC20" s="167"/>
      <c r="ND20" s="167"/>
      <c r="NE20" s="167"/>
      <c r="NF20" s="167"/>
      <c r="NG20" s="167"/>
      <c r="NH20" s="167"/>
      <c r="NI20" s="167"/>
      <c r="NJ20" s="167"/>
      <c r="NK20" s="167"/>
      <c r="NL20" s="167"/>
      <c r="NM20" s="167"/>
      <c r="NN20" s="167"/>
      <c r="NO20" s="167"/>
      <c r="NP20" s="167"/>
      <c r="NQ20" s="167"/>
      <c r="NR20" s="167"/>
      <c r="NS20" s="167"/>
      <c r="NT20" s="167"/>
      <c r="NU20" s="167"/>
      <c r="NV20" s="167"/>
      <c r="NW20" s="167"/>
      <c r="NX20" s="167"/>
      <c r="NY20" s="167"/>
      <c r="NZ20" s="167"/>
      <c r="OA20" s="167"/>
      <c r="OB20" s="167"/>
      <c r="OC20" s="167"/>
      <c r="OD20" s="167"/>
      <c r="OE20" s="167"/>
      <c r="OF20" s="167"/>
      <c r="OG20" s="167"/>
      <c r="OH20" s="167"/>
      <c r="OI20" s="167"/>
      <c r="OJ20" s="167"/>
      <c r="OK20" s="167"/>
      <c r="OL20" s="167"/>
      <c r="OM20" s="167"/>
      <c r="ON20" s="167"/>
      <c r="OO20" s="167"/>
      <c r="OP20" s="167"/>
      <c r="OQ20" s="167"/>
      <c r="OR20" s="167"/>
      <c r="OS20" s="167"/>
      <c r="OT20" s="167"/>
      <c r="OU20" s="167"/>
      <c r="OV20" s="167"/>
      <c r="OW20" s="167"/>
      <c r="OX20" s="167"/>
      <c r="OY20" s="167"/>
      <c r="OZ20" s="167"/>
      <c r="PA20" s="167"/>
      <c r="PB20" s="167"/>
      <c r="PC20" s="167"/>
      <c r="PD20" s="167"/>
      <c r="PE20" s="167"/>
      <c r="PF20" s="167"/>
      <c r="PG20" s="167"/>
      <c r="PH20" s="167"/>
      <c r="PI20" s="167"/>
      <c r="PJ20" s="167"/>
      <c r="PK20" s="167"/>
      <c r="PL20" s="167"/>
      <c r="PM20" s="167"/>
      <c r="PN20" s="167"/>
      <c r="PO20" s="167"/>
      <c r="PP20" s="167"/>
      <c r="PQ20" s="167"/>
      <c r="PR20" s="167"/>
      <c r="PS20" s="167"/>
      <c r="PT20" s="167"/>
      <c r="PU20" s="167"/>
      <c r="PV20" s="167"/>
      <c r="PW20" s="167"/>
      <c r="PX20" s="167"/>
      <c r="PY20" s="167"/>
      <c r="PZ20" s="167"/>
      <c r="QA20" s="167"/>
      <c r="QB20" s="167"/>
      <c r="QC20" s="167"/>
      <c r="QD20" s="167"/>
      <c r="QE20" s="167"/>
      <c r="QF20" s="167"/>
      <c r="QG20" s="167"/>
      <c r="QH20" s="167"/>
      <c r="QI20" s="167"/>
      <c r="QJ20" s="167"/>
      <c r="QK20" s="167"/>
      <c r="QL20" s="167"/>
      <c r="QM20" s="167"/>
      <c r="QN20" s="167"/>
      <c r="QO20" s="167"/>
      <c r="QP20" s="167"/>
      <c r="QQ20" s="167"/>
      <c r="QR20" s="167"/>
      <c r="QS20" s="167"/>
      <c r="QT20" s="167"/>
      <c r="QU20" s="167"/>
      <c r="QV20" s="167"/>
      <c r="QW20" s="167"/>
      <c r="QX20" s="167"/>
      <c r="QY20" s="167"/>
      <c r="QZ20" s="167"/>
      <c r="RA20" s="167"/>
      <c r="RB20" s="167"/>
      <c r="RC20" s="167"/>
      <c r="RD20" s="167"/>
      <c r="RE20" s="167"/>
      <c r="RF20" s="167"/>
      <c r="RG20" s="167"/>
      <c r="RH20" s="167"/>
      <c r="RI20" s="167"/>
      <c r="RJ20" s="167"/>
      <c r="RK20" s="167"/>
      <c r="RL20" s="167"/>
      <c r="RM20" s="167"/>
      <c r="RN20" s="167"/>
      <c r="RO20" s="167"/>
      <c r="RP20" s="167"/>
      <c r="RQ20" s="167"/>
      <c r="RR20" s="167"/>
      <c r="RS20" s="167"/>
      <c r="RT20" s="167"/>
      <c r="RU20" s="167"/>
      <c r="RV20" s="167"/>
      <c r="RW20" s="167"/>
      <c r="RX20" s="167"/>
      <c r="RY20" s="167"/>
      <c r="RZ20" s="167"/>
      <c r="SA20" s="167"/>
      <c r="SB20" s="167"/>
      <c r="SC20" s="167"/>
      <c r="SD20" s="167"/>
      <c r="SE20" s="167"/>
      <c r="SF20" s="167"/>
      <c r="SG20" s="167"/>
      <c r="SH20" s="167"/>
      <c r="SI20" s="167"/>
      <c r="SJ20" s="167"/>
      <c r="SK20" s="167"/>
      <c r="SL20" s="167"/>
      <c r="SM20" s="167"/>
      <c r="SN20" s="167"/>
      <c r="SO20" s="167"/>
      <c r="SP20" s="167"/>
      <c r="SQ20" s="167"/>
      <c r="SR20" s="167"/>
      <c r="SS20" s="167"/>
      <c r="ST20" s="167"/>
      <c r="SU20" s="167"/>
      <c r="SV20" s="167"/>
      <c r="SW20" s="167"/>
      <c r="SX20" s="167"/>
      <c r="SY20" s="167"/>
      <c r="SZ20" s="167"/>
      <c r="TA20" s="167"/>
      <c r="TB20" s="167"/>
      <c r="TC20" s="167"/>
      <c r="TD20" s="167"/>
      <c r="TE20" s="167"/>
      <c r="TF20" s="167"/>
      <c r="TG20" s="167"/>
      <c r="TH20" s="167"/>
      <c r="TI20" s="167"/>
      <c r="TJ20" s="167"/>
      <c r="TK20" s="167"/>
      <c r="TL20" s="167"/>
      <c r="TM20" s="167"/>
      <c r="TN20" s="167"/>
      <c r="TO20" s="167"/>
      <c r="TP20" s="167"/>
      <c r="TQ20" s="167"/>
      <c r="TR20" s="167"/>
      <c r="TS20" s="167"/>
      <c r="TT20" s="167"/>
      <c r="TU20" s="167"/>
      <c r="TV20" s="167"/>
      <c r="TW20" s="167"/>
      <c r="TX20" s="167"/>
      <c r="TY20" s="167"/>
      <c r="TZ20" s="167"/>
      <c r="UA20" s="167"/>
      <c r="UB20" s="167"/>
      <c r="UC20" s="167"/>
      <c r="UD20" s="167"/>
      <c r="UE20" s="167"/>
      <c r="UF20" s="167"/>
      <c r="UG20" s="167"/>
      <c r="UH20" s="167"/>
      <c r="UI20" s="167"/>
      <c r="UJ20" s="167"/>
      <c r="UK20" s="167"/>
      <c r="UL20" s="167"/>
      <c r="UM20" s="167"/>
      <c r="UN20" s="167"/>
      <c r="UO20" s="167"/>
      <c r="UP20" s="167"/>
      <c r="UQ20" s="167"/>
      <c r="UR20" s="167"/>
      <c r="US20" s="167"/>
      <c r="UT20" s="167"/>
      <c r="UU20" s="167"/>
      <c r="UV20" s="167"/>
      <c r="UW20" s="167"/>
      <c r="UX20" s="167"/>
      <c r="UY20" s="167"/>
      <c r="UZ20" s="167"/>
      <c r="VA20" s="167"/>
      <c r="VB20" s="167"/>
      <c r="VC20" s="167"/>
      <c r="VD20" s="167"/>
      <c r="VE20" s="167"/>
      <c r="VF20" s="167"/>
      <c r="VG20" s="167"/>
      <c r="VH20" s="167"/>
      <c r="VI20" s="167"/>
      <c r="VJ20" s="167"/>
      <c r="VK20" s="167"/>
      <c r="VL20" s="167"/>
      <c r="VM20" s="167"/>
      <c r="VN20" s="167"/>
      <c r="VO20" s="167"/>
      <c r="VP20" s="167"/>
      <c r="VQ20" s="167"/>
      <c r="VR20" s="167"/>
      <c r="VS20" s="167"/>
      <c r="VT20" s="167"/>
      <c r="VU20" s="167"/>
      <c r="VV20" s="167"/>
      <c r="VW20" s="167"/>
      <c r="VX20" s="167"/>
      <c r="VY20" s="167"/>
      <c r="VZ20" s="167"/>
      <c r="WA20" s="167"/>
      <c r="WB20" s="167"/>
      <c r="WC20" s="167"/>
      <c r="WD20" s="167"/>
      <c r="WE20" s="167"/>
      <c r="WF20" s="167"/>
      <c r="WG20" s="167"/>
      <c r="WH20" s="167"/>
      <c r="WI20" s="167"/>
      <c r="WJ20" s="167"/>
      <c r="WK20" s="167"/>
      <c r="WL20" s="167"/>
      <c r="WM20" s="167"/>
      <c r="WN20" s="167"/>
      <c r="WO20" s="167"/>
      <c r="WP20" s="167"/>
      <c r="WQ20" s="167"/>
      <c r="WR20" s="167"/>
      <c r="WS20" s="167"/>
      <c r="WT20" s="167"/>
      <c r="WU20" s="167"/>
      <c r="WV20" s="167"/>
      <c r="WW20" s="167"/>
      <c r="WX20" s="167"/>
      <c r="WY20" s="167"/>
      <c r="WZ20" s="167"/>
      <c r="XA20" s="167"/>
      <c r="XB20" s="167"/>
      <c r="XC20" s="167"/>
      <c r="XD20" s="167"/>
      <c r="XE20" s="167"/>
      <c r="XF20" s="167"/>
      <c r="XG20" s="167"/>
      <c r="XH20" s="167"/>
      <c r="XI20" s="167"/>
      <c r="XJ20" s="167"/>
      <c r="XK20" s="167"/>
      <c r="XL20" s="167"/>
      <c r="XM20" s="167"/>
      <c r="XN20" s="167"/>
      <c r="XO20" s="167"/>
      <c r="XP20" s="167"/>
      <c r="XQ20" s="167"/>
      <c r="XR20" s="167"/>
      <c r="XS20" s="167"/>
      <c r="XT20" s="167"/>
      <c r="XU20" s="167"/>
      <c r="XV20" s="167"/>
      <c r="XW20" s="167"/>
      <c r="XX20" s="167"/>
      <c r="XY20" s="167"/>
      <c r="XZ20" s="167"/>
      <c r="YA20" s="167"/>
      <c r="YB20" s="167"/>
      <c r="YC20" s="167"/>
      <c r="YD20" s="167"/>
      <c r="YE20" s="167"/>
      <c r="YF20" s="167"/>
      <c r="YG20" s="167"/>
      <c r="YH20" s="167"/>
      <c r="YI20" s="167"/>
      <c r="YJ20" s="167"/>
      <c r="YK20" s="167"/>
      <c r="YL20" s="167"/>
      <c r="YM20" s="167"/>
      <c r="YN20" s="167"/>
      <c r="YO20" s="167"/>
      <c r="YP20" s="167"/>
      <c r="YQ20" s="167"/>
      <c r="YR20" s="167"/>
      <c r="YS20" s="167"/>
      <c r="YT20" s="167"/>
      <c r="YU20" s="167"/>
      <c r="YV20" s="167"/>
      <c r="YW20" s="167"/>
      <c r="YX20" s="167"/>
      <c r="YY20" s="167"/>
      <c r="YZ20" s="167"/>
      <c r="ZA20" s="167"/>
      <c r="ZB20" s="167"/>
      <c r="ZC20" s="167"/>
      <c r="ZD20" s="167"/>
      <c r="ZE20" s="167"/>
      <c r="ZF20" s="167"/>
      <c r="ZG20" s="167"/>
      <c r="ZH20" s="167"/>
      <c r="ZI20" s="167"/>
      <c r="ZJ20" s="167"/>
      <c r="ZK20" s="167"/>
      <c r="ZL20" s="167"/>
      <c r="ZM20" s="167"/>
      <c r="ZN20" s="167"/>
      <c r="ZO20" s="167"/>
      <c r="ZP20" s="167"/>
      <c r="ZQ20" s="167"/>
      <c r="ZR20" s="167"/>
      <c r="ZS20" s="167"/>
      <c r="ZT20" s="167"/>
      <c r="ZU20" s="167"/>
      <c r="ZV20" s="167"/>
      <c r="ZW20" s="167"/>
      <c r="ZX20" s="167"/>
      <c r="ZY20" s="167"/>
      <c r="ZZ20" s="167"/>
      <c r="AAA20" s="167"/>
      <c r="AAB20" s="167"/>
      <c r="AAC20" s="167"/>
      <c r="AAD20" s="167"/>
      <c r="AAE20" s="167"/>
      <c r="AAF20" s="167"/>
      <c r="AAG20" s="167"/>
      <c r="AAH20" s="167"/>
      <c r="AAI20" s="167"/>
      <c r="AAJ20" s="167"/>
      <c r="AAK20" s="167"/>
      <c r="AAL20" s="167"/>
      <c r="AAM20" s="167"/>
      <c r="AAN20" s="167"/>
      <c r="AAO20" s="167"/>
      <c r="AAP20" s="167"/>
      <c r="AAQ20" s="167"/>
      <c r="AAR20" s="167"/>
      <c r="AAS20" s="167"/>
      <c r="AAT20" s="167"/>
      <c r="AAU20" s="167"/>
      <c r="AAV20" s="167"/>
      <c r="AAW20" s="167"/>
      <c r="AAX20" s="167"/>
      <c r="AAY20" s="167"/>
      <c r="AAZ20" s="167"/>
      <c r="ABA20" s="167"/>
      <c r="ABB20" s="167"/>
      <c r="ABC20" s="167"/>
      <c r="ABD20" s="167"/>
      <c r="ABE20" s="167"/>
      <c r="ABF20" s="167"/>
      <c r="ABG20" s="167"/>
      <c r="ABH20" s="167"/>
      <c r="ABI20" s="167"/>
      <c r="ABJ20" s="167"/>
      <c r="ABK20" s="167"/>
      <c r="ABL20" s="167"/>
      <c r="ABM20" s="167"/>
      <c r="ABN20" s="167"/>
      <c r="ABO20" s="167"/>
      <c r="ABP20" s="167"/>
      <c r="ABQ20" s="167"/>
      <c r="ABR20" s="167"/>
      <c r="ABS20" s="167"/>
      <c r="ABT20" s="167"/>
      <c r="ABU20" s="167"/>
      <c r="ABV20" s="167"/>
      <c r="ABW20" s="167"/>
      <c r="ABX20" s="167"/>
      <c r="ABY20" s="167"/>
      <c r="ABZ20" s="167"/>
      <c r="ACA20" s="167"/>
      <c r="ACB20" s="167"/>
      <c r="ACC20" s="167"/>
      <c r="ACD20" s="167"/>
      <c r="ACE20" s="167"/>
      <c r="ACF20" s="167"/>
      <c r="ACG20" s="167"/>
      <c r="ACH20" s="167"/>
      <c r="ACI20" s="167"/>
      <c r="ACJ20" s="167"/>
      <c r="ACK20" s="167"/>
      <c r="ACL20" s="167"/>
      <c r="ACM20" s="167"/>
      <c r="ACN20" s="167"/>
      <c r="ACO20" s="167"/>
      <c r="ACP20" s="167"/>
      <c r="ACQ20" s="167"/>
      <c r="ACR20" s="167"/>
      <c r="ACS20" s="167"/>
      <c r="ACT20" s="167"/>
      <c r="ACU20" s="167"/>
      <c r="ACV20" s="167"/>
      <c r="ACW20" s="167"/>
      <c r="ACX20" s="167"/>
      <c r="ACY20" s="167"/>
      <c r="ACZ20" s="167"/>
      <c r="ADA20" s="167"/>
      <c r="ADB20" s="167"/>
      <c r="ADC20" s="167"/>
      <c r="ADD20" s="167"/>
      <c r="ADE20" s="167"/>
      <c r="ADF20" s="167"/>
      <c r="ADG20" s="167"/>
      <c r="ADH20" s="167"/>
      <c r="ADI20" s="167"/>
      <c r="ADJ20" s="167"/>
      <c r="ADK20" s="167"/>
      <c r="ADL20" s="167"/>
      <c r="ADM20" s="167"/>
      <c r="ADN20" s="167"/>
      <c r="ADO20" s="167"/>
      <c r="ADP20" s="167"/>
      <c r="ADQ20" s="167"/>
      <c r="ADR20" s="167"/>
      <c r="ADS20" s="167"/>
      <c r="ADT20" s="167"/>
      <c r="ADU20" s="167"/>
      <c r="ADV20" s="167"/>
      <c r="ADW20" s="167"/>
      <c r="ADX20" s="167"/>
      <c r="ADY20" s="167"/>
      <c r="ADZ20" s="167"/>
      <c r="AEA20" s="167"/>
      <c r="AEB20" s="167"/>
      <c r="AEC20" s="167"/>
      <c r="AED20" s="167"/>
      <c r="AEE20" s="167"/>
      <c r="AEF20" s="167"/>
      <c r="AEG20" s="167"/>
      <c r="AEH20" s="167"/>
      <c r="AEI20" s="167"/>
      <c r="AEJ20" s="167"/>
      <c r="AEK20" s="167"/>
      <c r="AEL20" s="167"/>
      <c r="AEM20" s="167"/>
      <c r="AEN20" s="167"/>
      <c r="AEO20" s="167"/>
      <c r="AEP20" s="167"/>
      <c r="AEQ20" s="167"/>
      <c r="AER20" s="167"/>
      <c r="AES20" s="167"/>
      <c r="AET20" s="167"/>
      <c r="AEU20" s="167"/>
      <c r="AEV20" s="167"/>
      <c r="AEW20" s="167"/>
      <c r="AEX20" s="167"/>
      <c r="AEY20" s="167"/>
      <c r="AEZ20" s="167"/>
      <c r="AFA20" s="167"/>
      <c r="AFB20" s="167"/>
      <c r="AFC20" s="167"/>
      <c r="AFD20" s="167"/>
      <c r="AFE20" s="167"/>
      <c r="AFF20" s="167"/>
      <c r="AFG20" s="167"/>
      <c r="AFH20" s="167"/>
      <c r="AFI20" s="167"/>
      <c r="AFJ20" s="167"/>
      <c r="AFK20" s="167"/>
      <c r="AFL20" s="167"/>
      <c r="AFM20" s="167"/>
      <c r="AFN20" s="167"/>
      <c r="AFO20" s="167"/>
      <c r="AFP20" s="167"/>
      <c r="AFQ20" s="167"/>
      <c r="AFR20" s="167"/>
      <c r="AFS20" s="167"/>
      <c r="AFT20" s="167"/>
      <c r="AFU20" s="167"/>
      <c r="AFV20" s="167"/>
      <c r="AFW20" s="167"/>
      <c r="AFX20" s="167"/>
      <c r="AFY20" s="167"/>
      <c r="AFZ20" s="167"/>
      <c r="AGA20" s="167"/>
      <c r="AGB20" s="167"/>
      <c r="AGC20" s="167"/>
      <c r="AGD20" s="167"/>
      <c r="AGE20" s="167"/>
      <c r="AGF20" s="167"/>
      <c r="AGG20" s="167"/>
      <c r="AGH20" s="167"/>
      <c r="AGI20" s="167"/>
      <c r="AGJ20" s="167"/>
      <c r="AGK20" s="167"/>
      <c r="AGL20" s="167"/>
      <c r="AGM20" s="167"/>
      <c r="AGN20" s="167"/>
      <c r="AGO20" s="167"/>
      <c r="AGP20" s="167"/>
      <c r="AGQ20" s="167"/>
      <c r="AGR20" s="167"/>
      <c r="AGS20" s="167"/>
      <c r="AGT20" s="167"/>
      <c r="AGU20" s="167"/>
      <c r="AGV20" s="167"/>
      <c r="AGW20" s="167"/>
      <c r="AGX20" s="167"/>
      <c r="AGY20" s="167"/>
      <c r="AGZ20" s="167"/>
      <c r="AHA20" s="167"/>
      <c r="AHB20" s="167"/>
      <c r="AHC20" s="167"/>
      <c r="AHD20" s="167"/>
      <c r="AHE20" s="167"/>
      <c r="AHF20" s="167"/>
      <c r="AHG20" s="167"/>
      <c r="AHH20" s="167"/>
      <c r="AHI20" s="167"/>
      <c r="AHJ20" s="167"/>
      <c r="AHK20" s="167"/>
      <c r="AHL20" s="167"/>
      <c r="AHM20" s="167"/>
      <c r="AHN20" s="167"/>
      <c r="AHO20" s="167"/>
      <c r="AHP20" s="167"/>
      <c r="AHQ20" s="167"/>
      <c r="AHR20" s="167"/>
      <c r="AHS20" s="167"/>
      <c r="AHT20" s="167"/>
      <c r="AHU20" s="167"/>
      <c r="AHV20" s="167"/>
      <c r="AHW20" s="167"/>
      <c r="AHX20" s="167"/>
      <c r="AHY20" s="167"/>
      <c r="AHZ20" s="167"/>
      <c r="AIA20" s="167"/>
      <c r="AIB20" s="167"/>
      <c r="AIC20" s="167"/>
      <c r="AID20" s="167"/>
      <c r="AIE20" s="167"/>
      <c r="AIF20" s="167"/>
      <c r="AIG20" s="167"/>
      <c r="AIH20" s="167"/>
      <c r="AII20" s="167"/>
      <c r="AIJ20" s="167"/>
      <c r="AIK20" s="167"/>
      <c r="AIL20" s="167"/>
      <c r="AIM20" s="167"/>
      <c r="AIN20" s="167"/>
      <c r="AIO20" s="167"/>
      <c r="AIP20" s="167"/>
      <c r="AIQ20" s="167"/>
      <c r="AIR20" s="167"/>
      <c r="AIS20" s="167"/>
      <c r="AIT20" s="167"/>
      <c r="AIU20" s="167"/>
      <c r="AIV20" s="167"/>
      <c r="AIW20" s="167"/>
      <c r="AIX20" s="167"/>
      <c r="AIY20" s="167"/>
      <c r="AIZ20" s="167"/>
      <c r="AJA20" s="167"/>
      <c r="AJB20" s="167"/>
      <c r="AJC20" s="167"/>
      <c r="AJD20" s="167"/>
      <c r="AJE20" s="167"/>
      <c r="AJF20" s="167"/>
      <c r="AJG20" s="167"/>
      <c r="AJH20" s="167"/>
      <c r="AJI20" s="167"/>
      <c r="AJJ20" s="167"/>
      <c r="AJK20" s="167"/>
      <c r="AJL20" s="167"/>
      <c r="AJM20" s="167"/>
      <c r="AJN20" s="167"/>
      <c r="AJO20" s="167"/>
      <c r="AJP20" s="167"/>
      <c r="AJQ20" s="167"/>
      <c r="AJR20" s="167"/>
      <c r="AJS20" s="167"/>
      <c r="AJT20" s="167"/>
      <c r="AJU20" s="167"/>
      <c r="AJV20" s="167"/>
      <c r="AJW20" s="167"/>
      <c r="AJX20" s="167"/>
      <c r="AJY20" s="167"/>
      <c r="AJZ20" s="167"/>
      <c r="AKA20" s="167"/>
      <c r="AKB20" s="167"/>
      <c r="AKC20" s="167"/>
      <c r="AKD20" s="167"/>
      <c r="AKE20" s="167"/>
      <c r="AKF20" s="167"/>
      <c r="AKG20" s="167"/>
      <c r="AKH20" s="167"/>
      <c r="AKI20" s="167"/>
      <c r="AKJ20" s="167"/>
      <c r="AKK20" s="167"/>
      <c r="AKL20" s="167"/>
      <c r="AKM20" s="167"/>
      <c r="AKN20" s="167"/>
      <c r="AKO20" s="167"/>
      <c r="AKP20" s="167"/>
      <c r="AKQ20" s="167"/>
      <c r="AKR20" s="167"/>
      <c r="AKS20" s="167"/>
      <c r="AKT20" s="167"/>
      <c r="AKU20" s="167"/>
      <c r="AKV20" s="167"/>
      <c r="AKW20" s="167"/>
      <c r="AKX20" s="167"/>
      <c r="AKY20" s="167"/>
      <c r="AKZ20" s="167"/>
      <c r="ALA20" s="167"/>
      <c r="ALB20" s="167"/>
      <c r="ALC20" s="167"/>
      <c r="ALD20" s="167"/>
      <c r="ALE20" s="167"/>
      <c r="ALF20" s="167"/>
      <c r="ALG20" s="167"/>
      <c r="ALH20" s="167"/>
      <c r="ALI20" s="167"/>
      <c r="ALJ20" s="167"/>
      <c r="ALK20" s="167"/>
      <c r="ALL20" s="167"/>
      <c r="ALM20" s="167"/>
      <c r="ALN20" s="167"/>
      <c r="ALO20" s="167"/>
      <c r="ALP20" s="167"/>
      <c r="ALQ20" s="167"/>
      <c r="ALR20" s="167"/>
      <c r="ALS20" s="167"/>
      <c r="ALT20" s="167"/>
      <c r="ALU20" s="167"/>
      <c r="ALV20" s="167"/>
      <c r="ALW20" s="167"/>
      <c r="ALX20" s="167"/>
      <c r="ALY20" s="167"/>
      <c r="ALZ20" s="167"/>
      <c r="AMA20" s="167"/>
      <c r="AMB20" s="167"/>
      <c r="AMC20" s="167"/>
      <c r="AMD20" s="167"/>
      <c r="AME20" s="167"/>
      <c r="AMF20" s="167"/>
      <c r="AMG20" s="167"/>
      <c r="AMH20" s="167"/>
      <c r="AMI20" s="167"/>
      <c r="AMJ20" s="167"/>
      <c r="AMK20" s="167"/>
      <c r="AML20" s="167"/>
    </row>
  </sheetData>
  <mergeCells count="9">
    <mergeCell ref="E12:E14"/>
    <mergeCell ref="A15:H15"/>
    <mergeCell ref="K15:L15"/>
    <mergeCell ref="A3:K3"/>
    <mergeCell ref="A4:K4"/>
    <mergeCell ref="A5:G5"/>
    <mergeCell ref="A6:K6"/>
    <mergeCell ref="A7:G7"/>
    <mergeCell ref="A11:F11"/>
  </mergeCells>
  <pageMargins left="0.7" right="0.7" top="0.75" bottom="0.75" header="0.511811023622047" footer="0.511811023622047"/>
  <pageSetup paperSize="9" scale="78"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
  <sheetViews>
    <sheetView zoomScale="110" zoomScaleNormal="110" workbookViewId="0">
      <selection activeCell="B12" sqref="B12"/>
    </sheetView>
  </sheetViews>
  <sheetFormatPr defaultColWidth="8.7265625" defaultRowHeight="14.5" x14ac:dyDescent="0.35"/>
  <cols>
    <col min="1" max="1" width="7.7265625" customWidth="1"/>
    <col min="2" max="2" width="20.81640625" customWidth="1"/>
    <col min="3" max="3" width="8.26953125" style="44" customWidth="1"/>
    <col min="4" max="4" width="11.453125" customWidth="1"/>
    <col min="5" max="5" width="19.1796875" customWidth="1"/>
    <col min="6" max="6" width="29.453125" customWidth="1"/>
    <col min="7" max="8" width="9.26953125" customWidth="1"/>
    <col min="9" max="9" width="14.26953125" customWidth="1"/>
    <col min="10" max="10" width="13.81640625" customWidth="1"/>
    <col min="11" max="11" width="30.7265625" customWidth="1"/>
    <col min="12" max="12" width="36.81640625" customWidth="1"/>
    <col min="13" max="13" width="15" style="44" customWidth="1"/>
    <col min="14" max="253" width="11.453125" customWidth="1"/>
    <col min="254" max="254" width="7.7265625" customWidth="1"/>
    <col min="255" max="255" width="20.81640625" customWidth="1"/>
    <col min="256" max="256" width="8.26953125" customWidth="1"/>
    <col min="257" max="257" width="11.453125" customWidth="1"/>
    <col min="258" max="258" width="29.453125" customWidth="1"/>
    <col min="259" max="259" width="6.7265625" customWidth="1"/>
    <col min="260" max="260" width="9" customWidth="1"/>
    <col min="261" max="261" width="9.453125" customWidth="1"/>
    <col min="262" max="262" width="10.7265625" customWidth="1"/>
    <col min="263" max="263" width="9.81640625" customWidth="1"/>
    <col min="264" max="265" width="12.7265625" customWidth="1"/>
    <col min="266" max="266" width="13.81640625" customWidth="1"/>
    <col min="267" max="509" width="11.453125" customWidth="1"/>
    <col min="510" max="510" width="7.7265625" customWidth="1"/>
    <col min="511" max="511" width="20.81640625" customWidth="1"/>
    <col min="512" max="512" width="8.26953125" customWidth="1"/>
    <col min="513" max="513" width="11.453125" customWidth="1"/>
    <col min="514" max="514" width="29.453125" customWidth="1"/>
    <col min="515" max="515" width="6.7265625" customWidth="1"/>
    <col min="516" max="516" width="9" customWidth="1"/>
    <col min="517" max="517" width="9.453125" customWidth="1"/>
    <col min="518" max="518" width="10.7265625" customWidth="1"/>
    <col min="519" max="519" width="9.81640625" customWidth="1"/>
    <col min="520" max="521" width="12.7265625" customWidth="1"/>
    <col min="522" max="522" width="13.81640625" customWidth="1"/>
    <col min="523" max="765" width="11.453125" customWidth="1"/>
    <col min="766" max="766" width="7.7265625" customWidth="1"/>
    <col min="767" max="767" width="20.81640625" customWidth="1"/>
    <col min="768" max="768" width="8.26953125" customWidth="1"/>
    <col min="769" max="769" width="11.453125" customWidth="1"/>
    <col min="770" max="770" width="29.453125" customWidth="1"/>
    <col min="771" max="771" width="6.7265625" customWidth="1"/>
    <col min="772" max="772" width="9" customWidth="1"/>
    <col min="773" max="773" width="9.453125" customWidth="1"/>
    <col min="774" max="774" width="10.7265625" customWidth="1"/>
    <col min="775" max="775" width="9.81640625" customWidth="1"/>
    <col min="776" max="777" width="12.7265625" customWidth="1"/>
    <col min="778" max="778" width="13.81640625" customWidth="1"/>
    <col min="779" max="1021" width="11.453125" customWidth="1"/>
    <col min="1022" max="1022" width="7.7265625" customWidth="1"/>
    <col min="1023" max="1023" width="20.81640625" customWidth="1"/>
    <col min="1024" max="1024" width="8.26953125" customWidth="1"/>
    <col min="1025" max="1026" width="11.453125" customWidth="1"/>
  </cols>
  <sheetData>
    <row r="1" spans="1:14" s="46" customFormat="1" ht="13" x14ac:dyDescent="0.3">
      <c r="A1" s="235" t="s">
        <v>345</v>
      </c>
      <c r="B1" s="235"/>
      <c r="C1" s="235"/>
      <c r="D1" s="235"/>
      <c r="E1" s="235"/>
      <c r="F1" s="235"/>
      <c r="G1" s="235"/>
      <c r="H1" s="235"/>
      <c r="I1" s="235"/>
      <c r="J1" s="235"/>
      <c r="K1" s="235"/>
      <c r="L1" s="235"/>
      <c r="M1" s="45"/>
    </row>
    <row r="2" spans="1:14" s="46" customFormat="1" ht="13" x14ac:dyDescent="0.3">
      <c r="A2" s="235" t="s">
        <v>10</v>
      </c>
      <c r="B2" s="235"/>
      <c r="C2" s="235"/>
      <c r="D2" s="235"/>
      <c r="E2" s="235"/>
      <c r="F2" s="235"/>
      <c r="G2" s="235"/>
      <c r="H2" s="235"/>
      <c r="I2" s="235"/>
      <c r="J2" s="235"/>
      <c r="K2" s="235"/>
      <c r="L2" s="235"/>
      <c r="M2" s="45"/>
    </row>
    <row r="5" spans="1:14" x14ac:dyDescent="0.35">
      <c r="A5" s="248" t="s">
        <v>112</v>
      </c>
      <c r="B5" s="248"/>
      <c r="C5" s="248"/>
      <c r="D5" s="248"/>
      <c r="E5" s="248"/>
      <c r="F5" s="248"/>
      <c r="G5" s="248"/>
      <c r="H5" s="248"/>
      <c r="I5" s="248"/>
      <c r="J5" s="248"/>
      <c r="K5" s="248"/>
      <c r="L5" s="248"/>
    </row>
    <row r="6" spans="1:14" x14ac:dyDescent="0.35">
      <c r="A6" s="47"/>
      <c r="B6" s="47"/>
      <c r="C6" s="47"/>
      <c r="D6" s="47"/>
      <c r="E6" s="47"/>
      <c r="F6" s="47"/>
      <c r="G6" s="47"/>
      <c r="H6" s="47"/>
      <c r="I6" s="47"/>
      <c r="J6" s="47"/>
      <c r="K6" s="47"/>
      <c r="L6" s="47"/>
    </row>
    <row r="7" spans="1:14" ht="87.75" customHeight="1" x14ac:dyDescent="0.35">
      <c r="A7" s="48" t="s">
        <v>12</v>
      </c>
      <c r="B7" s="49" t="s">
        <v>13</v>
      </c>
      <c r="C7" s="49" t="s">
        <v>14</v>
      </c>
      <c r="D7" s="50" t="s">
        <v>15</v>
      </c>
      <c r="E7" s="50" t="s">
        <v>333</v>
      </c>
      <c r="F7" s="49" t="s">
        <v>16</v>
      </c>
      <c r="G7" s="49" t="s">
        <v>17</v>
      </c>
      <c r="H7" s="49" t="s">
        <v>113</v>
      </c>
      <c r="I7" s="50" t="s">
        <v>114</v>
      </c>
      <c r="J7" s="50" t="s">
        <v>115</v>
      </c>
      <c r="K7" s="15" t="s">
        <v>21</v>
      </c>
      <c r="L7" s="15" t="s">
        <v>22</v>
      </c>
    </row>
    <row r="8" spans="1:14" ht="52" x14ac:dyDescent="0.35">
      <c r="A8" s="51" t="s">
        <v>256</v>
      </c>
      <c r="B8" s="33" t="s">
        <v>348</v>
      </c>
      <c r="C8" s="52" t="s">
        <v>116</v>
      </c>
      <c r="D8" s="53">
        <v>6</v>
      </c>
      <c r="E8" s="188">
        <v>1900</v>
      </c>
      <c r="F8" s="21" t="s">
        <v>117</v>
      </c>
      <c r="G8" s="191"/>
      <c r="H8" s="55"/>
      <c r="I8" s="227">
        <f>H8*D8</f>
        <v>0</v>
      </c>
      <c r="J8" s="227">
        <f>I8+(I8*G8)</f>
        <v>0</v>
      </c>
      <c r="K8" s="54"/>
      <c r="L8" s="54"/>
      <c r="N8" s="44"/>
    </row>
    <row r="9" spans="1:14" ht="52" x14ac:dyDescent="0.35">
      <c r="A9" s="159">
        <v>7</v>
      </c>
      <c r="B9" s="33" t="s">
        <v>118</v>
      </c>
      <c r="C9" s="52" t="s">
        <v>116</v>
      </c>
      <c r="D9" s="16">
        <v>6</v>
      </c>
      <c r="E9" s="189">
        <v>1815</v>
      </c>
      <c r="F9" s="21" t="s">
        <v>119</v>
      </c>
      <c r="G9" s="191"/>
      <c r="H9" s="55"/>
      <c r="I9" s="227">
        <f t="shared" ref="I9:I12" si="0">H9*D9</f>
        <v>0</v>
      </c>
      <c r="J9" s="227">
        <f t="shared" ref="J9:J12" si="1">I9+(I9*G9)</f>
        <v>0</v>
      </c>
      <c r="K9" s="54"/>
      <c r="L9" s="54"/>
      <c r="N9" s="44"/>
    </row>
    <row r="10" spans="1:14" ht="65" x14ac:dyDescent="0.35">
      <c r="A10" s="159">
        <v>8</v>
      </c>
      <c r="B10" s="33" t="s">
        <v>120</v>
      </c>
      <c r="C10" s="52" t="s">
        <v>116</v>
      </c>
      <c r="D10" s="16">
        <v>6</v>
      </c>
      <c r="E10" s="189">
        <v>1815</v>
      </c>
      <c r="F10" s="21" t="s">
        <v>119</v>
      </c>
      <c r="G10" s="191"/>
      <c r="H10" s="55"/>
      <c r="I10" s="227">
        <f t="shared" si="0"/>
        <v>0</v>
      </c>
      <c r="J10" s="227">
        <f t="shared" si="1"/>
        <v>0</v>
      </c>
      <c r="K10" s="54"/>
      <c r="L10" s="54"/>
      <c r="N10" s="44"/>
    </row>
    <row r="11" spans="1:14" ht="91" x14ac:dyDescent="0.35">
      <c r="A11" s="159">
        <v>9</v>
      </c>
      <c r="B11" s="33" t="s">
        <v>307</v>
      </c>
      <c r="C11" s="52" t="s">
        <v>116</v>
      </c>
      <c r="D11" s="16">
        <v>6</v>
      </c>
      <c r="E11" s="189">
        <v>1270.5</v>
      </c>
      <c r="F11" s="21" t="s">
        <v>121</v>
      </c>
      <c r="G11" s="191"/>
      <c r="H11" s="55"/>
      <c r="I11" s="227">
        <f t="shared" si="0"/>
        <v>0</v>
      </c>
      <c r="J11" s="227">
        <f t="shared" si="1"/>
        <v>0</v>
      </c>
      <c r="K11" s="54"/>
      <c r="L11" s="54"/>
    </row>
    <row r="12" spans="1:14" ht="39" x14ac:dyDescent="0.35">
      <c r="A12" s="156">
        <v>10</v>
      </c>
      <c r="B12" s="88" t="s">
        <v>122</v>
      </c>
      <c r="C12" s="107" t="s">
        <v>123</v>
      </c>
      <c r="D12" s="53">
        <v>1</v>
      </c>
      <c r="E12" s="190">
        <v>550</v>
      </c>
      <c r="F12" s="155" t="s">
        <v>124</v>
      </c>
      <c r="G12" s="191"/>
      <c r="H12" s="55"/>
      <c r="I12" s="227">
        <f t="shared" si="0"/>
        <v>0</v>
      </c>
      <c r="J12" s="227">
        <f t="shared" si="1"/>
        <v>0</v>
      </c>
      <c r="K12" s="54"/>
      <c r="L12" s="54"/>
      <c r="M12" s="192"/>
      <c r="N12" s="192"/>
    </row>
    <row r="14" spans="1:14" x14ac:dyDescent="0.35">
      <c r="A14" s="163" t="s">
        <v>332</v>
      </c>
    </row>
  </sheetData>
  <mergeCells count="3">
    <mergeCell ref="A1:L1"/>
    <mergeCell ref="A2:L2"/>
    <mergeCell ref="A5:L5"/>
  </mergeCells>
  <pageMargins left="0.7" right="0.7" top="0.75" bottom="0.75" header="0.511811023622047" footer="0.511811023622047"/>
  <pageSetup paperSize="9" scale="8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49"/>
  <sheetViews>
    <sheetView zoomScale="110" zoomScaleNormal="110" workbookViewId="0">
      <selection activeCell="A5" sqref="A5:N5"/>
    </sheetView>
  </sheetViews>
  <sheetFormatPr defaultColWidth="8.7265625" defaultRowHeight="14.5" x14ac:dyDescent="0.35"/>
  <cols>
    <col min="1" max="1" width="10" customWidth="1"/>
    <col min="2" max="2" width="39.81640625" customWidth="1"/>
    <col min="3" max="3" width="19.54296875" customWidth="1"/>
    <col min="4" max="4" width="35" customWidth="1"/>
    <col min="5" max="5" width="15.453125" customWidth="1"/>
    <col min="6" max="6" width="11" customWidth="1"/>
    <col min="7" max="7" width="7.26953125" customWidth="1"/>
    <col min="8" max="10" width="11.54296875" customWidth="1"/>
    <col min="11" max="11" width="15.1796875" customWidth="1"/>
    <col min="12" max="12" width="11.54296875" customWidth="1"/>
    <col min="13" max="13" width="10" customWidth="1"/>
    <col min="14" max="1025" width="11.54296875" customWidth="1"/>
  </cols>
  <sheetData>
    <row r="1" spans="1:254" s="35" customFormat="1" ht="15" x14ac:dyDescent="0.3">
      <c r="A1" s="262" t="s">
        <v>344</v>
      </c>
      <c r="B1" s="262"/>
      <c r="C1" s="262"/>
      <c r="D1" s="262"/>
      <c r="E1" s="262"/>
      <c r="F1" s="262"/>
      <c r="G1" s="262"/>
      <c r="H1" s="262"/>
      <c r="I1" s="262"/>
      <c r="J1" s="262"/>
      <c r="K1" s="262"/>
      <c r="L1" s="262"/>
      <c r="M1" s="262"/>
      <c r="N1" s="262"/>
    </row>
    <row r="2" spans="1:254" s="35" customFormat="1" ht="15" x14ac:dyDescent="0.3">
      <c r="A2" s="263" t="s">
        <v>10</v>
      </c>
      <c r="B2" s="263"/>
      <c r="C2" s="263"/>
      <c r="D2" s="263"/>
      <c r="E2" s="263"/>
      <c r="F2" s="263"/>
      <c r="G2" s="263"/>
      <c r="H2" s="263"/>
      <c r="I2" s="263"/>
      <c r="J2" s="263"/>
      <c r="K2" s="263"/>
      <c r="L2" s="263"/>
      <c r="M2" s="263"/>
      <c r="N2" s="263"/>
    </row>
    <row r="3" spans="1:254" s="35" customFormat="1" ht="12.75" customHeight="1" x14ac:dyDescent="0.3">
      <c r="A3" s="36"/>
      <c r="B3" s="37"/>
      <c r="C3" s="36"/>
      <c r="D3" s="38"/>
      <c r="I3" s="264"/>
      <c r="J3" s="264"/>
      <c r="K3" s="264"/>
      <c r="L3" s="264"/>
      <c r="M3" s="264"/>
      <c r="N3" s="264"/>
    </row>
    <row r="4" spans="1:254" s="35" customFormat="1" ht="13" x14ac:dyDescent="0.3">
      <c r="A4" s="36"/>
      <c r="B4" s="37"/>
      <c r="C4" s="36"/>
      <c r="D4" s="38"/>
      <c r="IS4" s="39"/>
      <c r="IT4" s="39"/>
    </row>
    <row r="5" spans="1:254" s="35" customFormat="1" ht="65.5" customHeight="1" x14ac:dyDescent="0.3">
      <c r="A5" s="265" t="s">
        <v>323</v>
      </c>
      <c r="B5" s="265"/>
      <c r="C5" s="265"/>
      <c r="D5" s="265"/>
      <c r="E5" s="265"/>
      <c r="F5" s="265"/>
      <c r="G5" s="265"/>
      <c r="H5" s="265"/>
      <c r="I5" s="265"/>
      <c r="J5" s="265"/>
      <c r="K5" s="265"/>
      <c r="L5" s="265"/>
      <c r="M5" s="265"/>
      <c r="N5" s="265"/>
    </row>
    <row r="6" spans="1:254" s="35" customFormat="1" ht="18" customHeight="1" x14ac:dyDescent="0.3">
      <c r="A6" s="266" t="s">
        <v>40</v>
      </c>
      <c r="B6" s="266"/>
      <c r="C6" s="266"/>
      <c r="D6" s="266"/>
      <c r="E6" s="266"/>
      <c r="F6" s="266"/>
      <c r="G6" s="266"/>
      <c r="H6" s="266"/>
      <c r="I6" s="266"/>
      <c r="J6" s="266"/>
      <c r="K6" s="266"/>
      <c r="L6" s="266"/>
      <c r="M6" s="266"/>
      <c r="N6" s="266"/>
    </row>
    <row r="7" spans="1:254" s="35" customFormat="1" ht="17.25" customHeight="1" x14ac:dyDescent="0.3">
      <c r="A7" s="260"/>
      <c r="B7" s="260"/>
      <c r="C7" s="260"/>
      <c r="D7" s="260"/>
      <c r="E7" s="260"/>
      <c r="F7" s="260"/>
      <c r="G7" s="260"/>
      <c r="H7" s="260"/>
      <c r="I7" s="260"/>
      <c r="J7" s="260"/>
      <c r="K7" s="260"/>
      <c r="L7" s="260"/>
      <c r="M7" s="260"/>
      <c r="N7" s="260"/>
    </row>
    <row r="8" spans="1:254" s="35" customFormat="1" ht="74.25" customHeight="1" x14ac:dyDescent="0.3">
      <c r="A8" s="130" t="s">
        <v>41</v>
      </c>
      <c r="B8" s="130" t="s">
        <v>42</v>
      </c>
      <c r="C8" s="261" t="s">
        <v>43</v>
      </c>
      <c r="D8" s="261"/>
      <c r="E8" s="261" t="s">
        <v>233</v>
      </c>
      <c r="F8" s="261"/>
      <c r="G8" s="261"/>
      <c r="H8" s="261"/>
      <c r="I8" s="261" t="s">
        <v>234</v>
      </c>
      <c r="J8" s="261"/>
      <c r="K8" s="261"/>
      <c r="L8" s="261"/>
      <c r="M8" s="261"/>
      <c r="N8" s="261"/>
    </row>
    <row r="9" spans="1:254" s="129" customFormat="1" x14ac:dyDescent="0.35">
      <c r="A9" s="132" t="s">
        <v>44</v>
      </c>
      <c r="B9" s="131" t="s">
        <v>45</v>
      </c>
      <c r="C9" s="255" t="s">
        <v>46</v>
      </c>
      <c r="D9" s="255"/>
      <c r="E9" s="256"/>
      <c r="F9" s="256"/>
      <c r="G9" s="256"/>
      <c r="H9" s="256"/>
      <c r="I9" s="256"/>
      <c r="J9" s="256"/>
      <c r="K9" s="256"/>
      <c r="L9" s="256"/>
      <c r="M9" s="256"/>
      <c r="N9" s="256"/>
    </row>
    <row r="10" spans="1:254" s="129" customFormat="1" ht="36.75" customHeight="1" x14ac:dyDescent="0.35">
      <c r="A10" s="132" t="s">
        <v>47</v>
      </c>
      <c r="B10" s="131" t="s">
        <v>48</v>
      </c>
      <c r="C10" s="255" t="s">
        <v>49</v>
      </c>
      <c r="D10" s="255"/>
      <c r="E10" s="256"/>
      <c r="F10" s="256"/>
      <c r="G10" s="256"/>
      <c r="H10" s="256"/>
      <c r="I10" s="256"/>
      <c r="J10" s="256"/>
      <c r="K10" s="256"/>
      <c r="L10" s="256"/>
      <c r="M10" s="256"/>
      <c r="N10" s="256"/>
    </row>
    <row r="11" spans="1:254" s="129" customFormat="1" ht="169.5" customHeight="1" x14ac:dyDescent="0.35">
      <c r="A11" s="132" t="s">
        <v>50</v>
      </c>
      <c r="B11" s="131" t="s">
        <v>51</v>
      </c>
      <c r="C11" s="255" t="s">
        <v>52</v>
      </c>
      <c r="D11" s="255"/>
      <c r="E11" s="256"/>
      <c r="F11" s="256"/>
      <c r="G11" s="256"/>
      <c r="H11" s="256"/>
      <c r="I11" s="256"/>
      <c r="J11" s="256"/>
      <c r="K11" s="256"/>
      <c r="L11" s="256"/>
      <c r="M11" s="256"/>
      <c r="N11" s="256"/>
    </row>
    <row r="12" spans="1:254" s="129" customFormat="1" x14ac:dyDescent="0.35">
      <c r="A12" s="132" t="s">
        <v>53</v>
      </c>
      <c r="B12" s="143" t="s">
        <v>54</v>
      </c>
      <c r="C12" s="255" t="s">
        <v>55</v>
      </c>
      <c r="D12" s="255"/>
      <c r="E12" s="256"/>
      <c r="F12" s="256"/>
      <c r="G12" s="256"/>
      <c r="H12" s="256"/>
      <c r="I12" s="256"/>
      <c r="J12" s="256"/>
      <c r="K12" s="256"/>
      <c r="L12" s="256"/>
      <c r="M12" s="256"/>
      <c r="N12" s="256"/>
    </row>
    <row r="13" spans="1:254" s="129" customFormat="1" ht="28" x14ac:dyDescent="0.35">
      <c r="A13" s="132" t="s">
        <v>56</v>
      </c>
      <c r="B13" s="131" t="s">
        <v>57</v>
      </c>
      <c r="C13" s="255" t="s">
        <v>52</v>
      </c>
      <c r="D13" s="255"/>
      <c r="E13" s="256"/>
      <c r="F13" s="256"/>
      <c r="G13" s="256"/>
      <c r="H13" s="256"/>
      <c r="I13" s="256"/>
      <c r="J13" s="256"/>
      <c r="K13" s="256"/>
      <c r="L13" s="256"/>
      <c r="M13" s="256"/>
      <c r="N13" s="256"/>
    </row>
    <row r="14" spans="1:254" s="129" customFormat="1" ht="38.5" customHeight="1" x14ac:dyDescent="0.35">
      <c r="A14" s="132" t="s">
        <v>58</v>
      </c>
      <c r="B14" s="131" t="s">
        <v>59</v>
      </c>
      <c r="C14" s="255" t="s">
        <v>60</v>
      </c>
      <c r="D14" s="255"/>
      <c r="E14" s="256"/>
      <c r="F14" s="256"/>
      <c r="G14" s="256"/>
      <c r="H14" s="256"/>
      <c r="I14" s="256"/>
      <c r="J14" s="256"/>
      <c r="K14" s="256"/>
      <c r="L14" s="256"/>
      <c r="M14" s="256"/>
      <c r="N14" s="256"/>
    </row>
    <row r="15" spans="1:254" s="129" customFormat="1" ht="70.5" customHeight="1" x14ac:dyDescent="0.35">
      <c r="A15" s="132" t="s">
        <v>61</v>
      </c>
      <c r="B15" s="131" t="s">
        <v>62</v>
      </c>
      <c r="C15" s="255" t="s">
        <v>63</v>
      </c>
      <c r="D15" s="255"/>
      <c r="E15" s="256"/>
      <c r="F15" s="256"/>
      <c r="G15" s="256"/>
      <c r="H15" s="256"/>
      <c r="I15" s="256"/>
      <c r="J15" s="256"/>
      <c r="K15" s="256"/>
      <c r="L15" s="256"/>
      <c r="M15" s="256"/>
      <c r="N15" s="256"/>
    </row>
    <row r="16" spans="1:254" s="129" customFormat="1" ht="41.25" customHeight="1" x14ac:dyDescent="0.35">
      <c r="A16" s="132" t="s">
        <v>64</v>
      </c>
      <c r="B16" s="131" t="s">
        <v>65</v>
      </c>
      <c r="C16" s="255" t="s">
        <v>236</v>
      </c>
      <c r="D16" s="255"/>
      <c r="E16" s="256"/>
      <c r="F16" s="256"/>
      <c r="G16" s="256"/>
      <c r="H16" s="256"/>
      <c r="I16" s="256"/>
      <c r="J16" s="256"/>
      <c r="K16" s="256"/>
      <c r="L16" s="256"/>
      <c r="M16" s="256"/>
      <c r="N16" s="256"/>
    </row>
    <row r="17" spans="1:14" s="129" customFormat="1" ht="38.25" customHeight="1" x14ac:dyDescent="0.35">
      <c r="A17" s="132" t="s">
        <v>66</v>
      </c>
      <c r="B17" s="131" t="s">
        <v>67</v>
      </c>
      <c r="C17" s="255" t="s">
        <v>68</v>
      </c>
      <c r="D17" s="255"/>
      <c r="E17" s="256"/>
      <c r="F17" s="256"/>
      <c r="G17" s="256"/>
      <c r="H17" s="256"/>
      <c r="I17" s="256"/>
      <c r="J17" s="256"/>
      <c r="K17" s="256"/>
      <c r="L17" s="256"/>
      <c r="M17" s="256"/>
      <c r="N17" s="256"/>
    </row>
    <row r="18" spans="1:14" s="129" customFormat="1" ht="51.75" customHeight="1" x14ac:dyDescent="0.35">
      <c r="A18" s="132" t="s">
        <v>69</v>
      </c>
      <c r="B18" s="131" t="s">
        <v>70</v>
      </c>
      <c r="C18" s="259" t="s">
        <v>71</v>
      </c>
      <c r="D18" s="259"/>
      <c r="E18" s="256"/>
      <c r="F18" s="256"/>
      <c r="G18" s="256"/>
      <c r="H18" s="256"/>
      <c r="I18" s="256"/>
      <c r="J18" s="256"/>
      <c r="K18" s="256"/>
      <c r="L18" s="256"/>
      <c r="M18" s="256"/>
      <c r="N18" s="256"/>
    </row>
    <row r="19" spans="1:14" s="129" customFormat="1" ht="42" x14ac:dyDescent="0.35">
      <c r="A19" s="132" t="s">
        <v>23</v>
      </c>
      <c r="B19" s="143" t="s">
        <v>72</v>
      </c>
      <c r="C19" s="255" t="s">
        <v>52</v>
      </c>
      <c r="D19" s="255"/>
      <c r="E19" s="256"/>
      <c r="F19" s="256"/>
      <c r="G19" s="256"/>
      <c r="H19" s="256"/>
      <c r="I19" s="256"/>
      <c r="J19" s="256"/>
      <c r="K19" s="256"/>
      <c r="L19" s="256"/>
      <c r="M19" s="256"/>
      <c r="N19" s="256"/>
    </row>
    <row r="20" spans="1:14" s="129" customFormat="1" ht="28" x14ac:dyDescent="0.35">
      <c r="A20" s="132" t="s">
        <v>73</v>
      </c>
      <c r="B20" s="131" t="s">
        <v>74</v>
      </c>
      <c r="C20" s="255" t="s">
        <v>52</v>
      </c>
      <c r="D20" s="255"/>
      <c r="E20" s="256"/>
      <c r="F20" s="256"/>
      <c r="G20" s="256"/>
      <c r="H20" s="256"/>
      <c r="I20" s="256"/>
      <c r="J20" s="256"/>
      <c r="K20" s="256"/>
      <c r="L20" s="256"/>
      <c r="M20" s="256"/>
      <c r="N20" s="256"/>
    </row>
    <row r="21" spans="1:14" s="129" customFormat="1" ht="28" x14ac:dyDescent="0.35">
      <c r="A21" s="132" t="s">
        <v>75</v>
      </c>
      <c r="B21" s="131" t="s">
        <v>76</v>
      </c>
      <c r="C21" s="255" t="s">
        <v>52</v>
      </c>
      <c r="D21" s="255"/>
      <c r="E21" s="256"/>
      <c r="F21" s="256"/>
      <c r="G21" s="256"/>
      <c r="H21" s="256"/>
      <c r="I21" s="256"/>
      <c r="J21" s="256"/>
      <c r="K21" s="256"/>
      <c r="L21" s="256"/>
      <c r="M21" s="256"/>
      <c r="N21" s="256"/>
    </row>
    <row r="22" spans="1:14" s="129" customFormat="1" ht="56" x14ac:dyDescent="0.35">
      <c r="A22" s="132" t="s">
        <v>77</v>
      </c>
      <c r="B22" s="131" t="s">
        <v>78</v>
      </c>
      <c r="C22" s="255" t="s">
        <v>52</v>
      </c>
      <c r="D22" s="255"/>
      <c r="E22" s="256"/>
      <c r="F22" s="256"/>
      <c r="G22" s="256"/>
      <c r="H22" s="256"/>
      <c r="I22" s="256"/>
      <c r="J22" s="256"/>
      <c r="K22" s="256"/>
      <c r="L22" s="256"/>
      <c r="M22" s="256"/>
      <c r="N22" s="256"/>
    </row>
    <row r="23" spans="1:14" s="129" customFormat="1" ht="70.5" customHeight="1" x14ac:dyDescent="0.35">
      <c r="A23" s="132" t="s">
        <v>79</v>
      </c>
      <c r="B23" s="131" t="s">
        <v>80</v>
      </c>
      <c r="C23" s="255" t="s">
        <v>81</v>
      </c>
      <c r="D23" s="255"/>
      <c r="E23" s="256"/>
      <c r="F23" s="256"/>
      <c r="G23" s="256"/>
      <c r="H23" s="256"/>
      <c r="I23" s="256"/>
      <c r="J23" s="256"/>
      <c r="K23" s="256"/>
      <c r="L23" s="256"/>
      <c r="M23" s="256"/>
      <c r="N23" s="256"/>
    </row>
    <row r="24" spans="1:14" s="129" customFormat="1" ht="42" x14ac:dyDescent="0.35">
      <c r="A24" s="132" t="s">
        <v>82</v>
      </c>
      <c r="B24" s="131" t="s">
        <v>83</v>
      </c>
      <c r="C24" s="255" t="s">
        <v>52</v>
      </c>
      <c r="D24" s="255"/>
      <c r="E24" s="256"/>
      <c r="F24" s="256"/>
      <c r="G24" s="256"/>
      <c r="H24" s="256"/>
      <c r="I24" s="256"/>
      <c r="J24" s="256"/>
      <c r="K24" s="256"/>
      <c r="L24" s="256"/>
      <c r="M24" s="256"/>
      <c r="N24" s="256"/>
    </row>
    <row r="25" spans="1:14" s="129" customFormat="1" ht="43.5" customHeight="1" x14ac:dyDescent="0.35">
      <c r="A25" s="132" t="s">
        <v>84</v>
      </c>
      <c r="B25" s="131" t="s">
        <v>85</v>
      </c>
      <c r="C25" s="259" t="s">
        <v>86</v>
      </c>
      <c r="D25" s="259"/>
      <c r="E25" s="256"/>
      <c r="F25" s="256"/>
      <c r="G25" s="256"/>
      <c r="H25" s="256"/>
      <c r="I25" s="256"/>
      <c r="J25" s="256"/>
      <c r="K25" s="256"/>
      <c r="L25" s="256"/>
      <c r="M25" s="256"/>
      <c r="N25" s="256"/>
    </row>
    <row r="26" spans="1:14" s="129" customFormat="1" ht="42" x14ac:dyDescent="0.35">
      <c r="A26" s="132" t="s">
        <v>87</v>
      </c>
      <c r="B26" s="131" t="s">
        <v>88</v>
      </c>
      <c r="C26" s="255" t="s">
        <v>52</v>
      </c>
      <c r="D26" s="255"/>
      <c r="E26" s="256"/>
      <c r="F26" s="256"/>
      <c r="G26" s="256"/>
      <c r="H26" s="256"/>
      <c r="I26" s="256"/>
      <c r="J26" s="256"/>
      <c r="K26" s="256"/>
      <c r="L26" s="256"/>
      <c r="M26" s="256"/>
      <c r="N26" s="256"/>
    </row>
    <row r="27" spans="1:14" x14ac:dyDescent="0.35">
      <c r="A27" s="257" t="s">
        <v>89</v>
      </c>
      <c r="B27" s="257"/>
      <c r="C27" s="257"/>
      <c r="D27" s="257"/>
      <c r="E27" s="257"/>
      <c r="F27" s="257"/>
      <c r="G27" s="257"/>
      <c r="H27" s="257"/>
      <c r="I27" s="257"/>
      <c r="J27" s="257"/>
      <c r="K27" s="257"/>
      <c r="L27" s="257"/>
      <c r="M27" s="257"/>
      <c r="N27" s="257"/>
    </row>
    <row r="28" spans="1:14" ht="84" x14ac:dyDescent="0.35">
      <c r="A28" s="133" t="s">
        <v>41</v>
      </c>
      <c r="B28" s="133" t="s">
        <v>90</v>
      </c>
      <c r="C28" s="130" t="s">
        <v>91</v>
      </c>
      <c r="D28" s="133" t="s">
        <v>92</v>
      </c>
      <c r="E28" s="134" t="s">
        <v>93</v>
      </c>
      <c r="F28" s="134" t="s">
        <v>94</v>
      </c>
      <c r="G28" s="135" t="s">
        <v>17</v>
      </c>
      <c r="H28" s="133" t="s">
        <v>95</v>
      </c>
      <c r="I28" s="130" t="s">
        <v>96</v>
      </c>
      <c r="J28" s="130" t="s">
        <v>97</v>
      </c>
      <c r="K28" s="136" t="s">
        <v>235</v>
      </c>
      <c r="L28" s="137"/>
      <c r="M28" s="138"/>
      <c r="N28" s="139"/>
    </row>
    <row r="29" spans="1:14" x14ac:dyDescent="0.35">
      <c r="A29" s="140">
        <v>1</v>
      </c>
      <c r="B29" s="140">
        <v>2</v>
      </c>
      <c r="C29" s="140">
        <v>3</v>
      </c>
      <c r="D29" s="140">
        <v>4</v>
      </c>
      <c r="E29" s="140">
        <v>5</v>
      </c>
      <c r="F29" s="140">
        <v>6</v>
      </c>
      <c r="G29" s="140">
        <v>7</v>
      </c>
      <c r="H29" s="140">
        <v>8</v>
      </c>
      <c r="I29" s="140">
        <v>9</v>
      </c>
      <c r="J29" s="140">
        <v>10</v>
      </c>
      <c r="K29" s="140">
        <v>11</v>
      </c>
      <c r="L29" s="141"/>
      <c r="M29" s="141"/>
      <c r="N29" s="141"/>
    </row>
    <row r="30" spans="1:14" ht="84" x14ac:dyDescent="0.35">
      <c r="A30" s="142" t="s">
        <v>44</v>
      </c>
      <c r="B30" s="143" t="s">
        <v>98</v>
      </c>
      <c r="C30" s="144">
        <v>1050</v>
      </c>
      <c r="D30" s="258"/>
      <c r="E30" s="258"/>
      <c r="F30" s="258"/>
      <c r="G30" s="258"/>
      <c r="H30" s="258"/>
      <c r="I30" s="258"/>
      <c r="J30" s="258"/>
      <c r="K30" s="258"/>
      <c r="L30" s="141"/>
      <c r="M30" s="141"/>
      <c r="N30" s="141"/>
    </row>
    <row r="31" spans="1:14" ht="56" x14ac:dyDescent="0.35">
      <c r="A31" s="142" t="s">
        <v>99</v>
      </c>
      <c r="B31" s="145" t="s">
        <v>100</v>
      </c>
      <c r="C31" s="146"/>
      <c r="D31" s="140"/>
      <c r="E31" s="140"/>
      <c r="F31" s="140"/>
      <c r="G31" s="140"/>
      <c r="H31" s="140"/>
      <c r="I31" s="140"/>
      <c r="J31" s="140"/>
      <c r="K31" s="147"/>
      <c r="L31" s="141"/>
      <c r="M31" s="141"/>
      <c r="N31" s="141"/>
    </row>
    <row r="32" spans="1:14" ht="56" x14ac:dyDescent="0.35">
      <c r="A32" s="142" t="s">
        <v>101</v>
      </c>
      <c r="B32" s="145" t="s">
        <v>100</v>
      </c>
      <c r="C32" s="146"/>
      <c r="D32" s="140"/>
      <c r="E32" s="140"/>
      <c r="F32" s="140"/>
      <c r="G32" s="140"/>
      <c r="H32" s="140"/>
      <c r="I32" s="140"/>
      <c r="J32" s="140"/>
      <c r="K32" s="147"/>
      <c r="L32" s="141"/>
      <c r="M32" s="141"/>
      <c r="N32" s="141"/>
    </row>
    <row r="33" spans="1:1025" ht="56" x14ac:dyDescent="0.35">
      <c r="A33" s="142" t="s">
        <v>102</v>
      </c>
      <c r="B33" s="145" t="s">
        <v>100</v>
      </c>
      <c r="C33" s="146"/>
      <c r="D33" s="140"/>
      <c r="E33" s="140"/>
      <c r="F33" s="140"/>
      <c r="G33" s="140"/>
      <c r="H33" s="140"/>
      <c r="I33" s="140"/>
      <c r="J33" s="140"/>
      <c r="K33" s="147"/>
      <c r="L33" s="141"/>
      <c r="M33" s="141"/>
      <c r="N33" s="141"/>
    </row>
    <row r="34" spans="1:1025" x14ac:dyDescent="0.35">
      <c r="A34" s="253" t="s">
        <v>103</v>
      </c>
      <c r="B34" s="253"/>
      <c r="C34" s="253"/>
      <c r="D34" s="253"/>
      <c r="E34" s="253"/>
      <c r="F34" s="253"/>
      <c r="G34" s="253"/>
      <c r="H34" s="253"/>
      <c r="I34" s="149"/>
      <c r="J34" s="148"/>
      <c r="K34" s="148"/>
      <c r="L34" s="150"/>
      <c r="M34" s="137"/>
      <c r="N34" s="137"/>
    </row>
    <row r="35" spans="1:1025" x14ac:dyDescent="0.35">
      <c r="A35" s="253" t="s">
        <v>104</v>
      </c>
      <c r="B35" s="253"/>
      <c r="C35" s="253"/>
      <c r="D35" s="253"/>
      <c r="E35" s="253"/>
      <c r="F35" s="253"/>
      <c r="G35" s="253"/>
      <c r="H35" s="253"/>
      <c r="I35" s="149"/>
      <c r="J35" s="151"/>
      <c r="K35" s="151"/>
      <c r="L35" s="152"/>
      <c r="M35" s="137"/>
      <c r="N35" s="137"/>
    </row>
    <row r="36" spans="1:1025" x14ac:dyDescent="0.35">
      <c r="A36" s="253" t="s">
        <v>105</v>
      </c>
      <c r="B36" s="253"/>
      <c r="C36" s="253"/>
      <c r="D36" s="253"/>
      <c r="E36" s="253"/>
      <c r="F36" s="253"/>
      <c r="G36" s="253"/>
      <c r="H36" s="253"/>
      <c r="I36" s="137"/>
      <c r="J36" s="151"/>
      <c r="K36" s="151"/>
      <c r="L36" s="152"/>
      <c r="M36" s="137"/>
      <c r="N36" s="137"/>
    </row>
    <row r="37" spans="1:1025" x14ac:dyDescent="0.35">
      <c r="A37" s="253" t="s">
        <v>324</v>
      </c>
      <c r="B37" s="253"/>
      <c r="C37" s="253"/>
      <c r="D37" s="253"/>
      <c r="E37" s="253"/>
      <c r="F37" s="253"/>
      <c r="G37" s="253"/>
      <c r="H37" s="253"/>
      <c r="I37" s="153"/>
      <c r="J37" s="154"/>
      <c r="K37" s="151"/>
      <c r="L37" s="152"/>
      <c r="M37" s="137"/>
      <c r="N37" s="137"/>
    </row>
    <row r="38" spans="1:1025" x14ac:dyDescent="0.35">
      <c r="A38" s="254" t="s">
        <v>106</v>
      </c>
      <c r="B38" s="254"/>
      <c r="C38" s="41"/>
      <c r="D38" s="42"/>
      <c r="E38" s="42"/>
      <c r="F38" s="42"/>
      <c r="G38" s="42"/>
      <c r="H38" s="42"/>
      <c r="I38" s="42"/>
      <c r="J38" s="42"/>
    </row>
    <row r="39" spans="1:1025" ht="15.5" x14ac:dyDescent="0.35">
      <c r="A39" s="251" t="s">
        <v>107</v>
      </c>
      <c r="B39" s="251"/>
      <c r="C39" s="251"/>
      <c r="D39" s="251"/>
      <c r="E39" s="251"/>
      <c r="F39" s="251"/>
      <c r="G39" s="251"/>
      <c r="H39" s="251"/>
      <c r="I39" s="251"/>
      <c r="J39" s="251"/>
      <c r="K39" s="43"/>
      <c r="L39" s="43"/>
      <c r="M39" s="43"/>
      <c r="N39" s="43"/>
      <c r="O39" s="43"/>
      <c r="P39" s="43"/>
      <c r="Q39" s="43"/>
      <c r="R39" s="43"/>
      <c r="S39" s="43"/>
      <c r="T39" s="43"/>
      <c r="U39" s="43"/>
    </row>
    <row r="40" spans="1:1025" ht="34.5" customHeight="1" x14ac:dyDescent="0.35">
      <c r="A40" s="252" t="s">
        <v>108</v>
      </c>
      <c r="B40" s="252"/>
      <c r="C40" s="252"/>
      <c r="D40" s="252"/>
      <c r="E40" s="252"/>
      <c r="F40" s="252"/>
      <c r="G40" s="252"/>
      <c r="H40" s="252"/>
      <c r="I40" s="252"/>
      <c r="J40" s="252"/>
      <c r="K40" s="43"/>
      <c r="L40" s="43"/>
      <c r="M40" s="43"/>
      <c r="N40" s="43"/>
      <c r="O40" s="43"/>
      <c r="P40" s="43"/>
      <c r="Q40" s="43"/>
      <c r="R40" s="43"/>
      <c r="S40" s="43"/>
      <c r="T40" s="43"/>
      <c r="U40" s="43"/>
    </row>
    <row r="41" spans="1:1025" ht="19.149999999999999" customHeight="1" x14ac:dyDescent="0.35">
      <c r="A41" s="252" t="s">
        <v>109</v>
      </c>
      <c r="B41" s="252"/>
      <c r="C41" s="252"/>
      <c r="D41" s="252"/>
      <c r="E41" s="252"/>
      <c r="F41" s="252"/>
      <c r="G41" s="252"/>
      <c r="H41" s="252"/>
      <c r="I41" s="252"/>
      <c r="J41" s="252"/>
      <c r="K41" s="43"/>
      <c r="L41" s="43"/>
      <c r="M41" s="43"/>
      <c r="N41" s="43"/>
      <c r="O41" s="43"/>
      <c r="P41" s="43"/>
      <c r="Q41" s="43"/>
      <c r="R41" s="43"/>
      <c r="S41" s="43"/>
      <c r="T41" s="43"/>
      <c r="U41" s="43"/>
    </row>
    <row r="42" spans="1:1025" s="43" customFormat="1" ht="15" customHeight="1" x14ac:dyDescent="0.35">
      <c r="A42" s="252" t="s">
        <v>110</v>
      </c>
      <c r="B42" s="252"/>
      <c r="C42" s="252"/>
      <c r="D42" s="252"/>
      <c r="E42" s="252"/>
      <c r="F42" s="252"/>
      <c r="G42" s="252"/>
      <c r="H42" s="252"/>
      <c r="I42" s="252"/>
      <c r="J42" s="25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row>
    <row r="43" spans="1:1025" s="43" customFormat="1" ht="15.5" x14ac:dyDescent="0.35">
      <c r="A43" s="249" t="s">
        <v>331</v>
      </c>
      <c r="B43" s="249"/>
      <c r="C43" s="249"/>
      <c r="D43" s="249"/>
      <c r="E43" s="249"/>
      <c r="F43" s="249"/>
      <c r="G43" s="249"/>
      <c r="H43" s="249"/>
      <c r="I43" s="249"/>
      <c r="J43" s="249"/>
    </row>
    <row r="44" spans="1:1025" s="43" customFormat="1" ht="15.5" x14ac:dyDescent="0.35">
      <c r="A44" s="230" t="s">
        <v>342</v>
      </c>
      <c r="B44" s="230"/>
      <c r="C44" s="230"/>
      <c r="D44" s="230"/>
      <c r="E44" s="230"/>
      <c r="F44" s="230"/>
      <c r="G44" s="230"/>
      <c r="H44" s="230"/>
      <c r="I44" s="230"/>
      <c r="J44" s="230"/>
    </row>
    <row r="45" spans="1:1025" s="43" customFormat="1" ht="15.5" x14ac:dyDescent="0.35">
      <c r="A45" s="249" t="s">
        <v>343</v>
      </c>
      <c r="B45" s="249"/>
      <c r="C45" s="249"/>
      <c r="D45" s="249"/>
      <c r="E45" s="249"/>
      <c r="F45" s="249"/>
      <c r="G45" s="249"/>
      <c r="H45" s="249"/>
      <c r="I45" s="249"/>
      <c r="J45" s="249"/>
    </row>
    <row r="46" spans="1:1025" ht="47.25" customHeight="1" x14ac:dyDescent="0.35">
      <c r="A46" s="250" t="s">
        <v>111</v>
      </c>
      <c r="B46" s="250"/>
      <c r="C46" s="250"/>
      <c r="D46" s="250"/>
      <c r="E46" s="250"/>
      <c r="F46" s="250"/>
      <c r="G46" s="250"/>
      <c r="H46" s="250"/>
      <c r="I46" s="250"/>
      <c r="J46" s="250"/>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c r="IX46" s="43"/>
      <c r="IY46" s="43"/>
      <c r="IZ46" s="43"/>
      <c r="JA46" s="43"/>
      <c r="JB46" s="43"/>
      <c r="JC46" s="43"/>
      <c r="JD46" s="43"/>
      <c r="JE46" s="43"/>
      <c r="JF46" s="43"/>
      <c r="JG46" s="43"/>
      <c r="JH46" s="43"/>
      <c r="JI46" s="43"/>
      <c r="JJ46" s="43"/>
      <c r="JK46" s="43"/>
      <c r="JL46" s="43"/>
      <c r="JM46" s="43"/>
      <c r="JN46" s="43"/>
      <c r="JO46" s="43"/>
      <c r="JP46" s="43"/>
      <c r="JQ46" s="43"/>
      <c r="JR46" s="43"/>
      <c r="JS46" s="43"/>
      <c r="JT46" s="43"/>
      <c r="JU46" s="43"/>
      <c r="JV46" s="43"/>
      <c r="JW46" s="43"/>
      <c r="JX46" s="43"/>
      <c r="JY46" s="43"/>
      <c r="JZ46" s="43"/>
      <c r="KA46" s="43"/>
      <c r="KB46" s="43"/>
      <c r="KC46" s="43"/>
      <c r="KD46" s="43"/>
      <c r="KE46" s="43"/>
      <c r="KF46" s="43"/>
      <c r="KG46" s="43"/>
      <c r="KH46" s="43"/>
      <c r="KI46" s="43"/>
      <c r="KJ46" s="43"/>
      <c r="KK46" s="43"/>
      <c r="KL46" s="43"/>
      <c r="KM46" s="43"/>
      <c r="KN46" s="43"/>
      <c r="KO46" s="43"/>
      <c r="KP46" s="43"/>
      <c r="KQ46" s="43"/>
      <c r="KR46" s="43"/>
      <c r="KS46" s="43"/>
      <c r="KT46" s="43"/>
      <c r="KU46" s="43"/>
      <c r="KV46" s="43"/>
      <c r="KW46" s="43"/>
      <c r="KX46" s="43"/>
      <c r="KY46" s="43"/>
      <c r="KZ46" s="43"/>
      <c r="LA46" s="43"/>
      <c r="LB46" s="43"/>
      <c r="LC46" s="43"/>
      <c r="LD46" s="43"/>
      <c r="LE46" s="43"/>
      <c r="LF46" s="43"/>
      <c r="LG46" s="43"/>
      <c r="LH46" s="43"/>
      <c r="LI46" s="43"/>
      <c r="LJ46" s="43"/>
      <c r="LK46" s="43"/>
      <c r="LL46" s="43"/>
      <c r="LM46" s="43"/>
      <c r="LN46" s="43"/>
      <c r="LO46" s="43"/>
      <c r="LP46" s="43"/>
      <c r="LQ46" s="43"/>
      <c r="LR46" s="43"/>
      <c r="LS46" s="43"/>
      <c r="LT46" s="43"/>
      <c r="LU46" s="43"/>
      <c r="LV46" s="43"/>
      <c r="LW46" s="43"/>
      <c r="LX46" s="43"/>
      <c r="LY46" s="43"/>
      <c r="LZ46" s="43"/>
      <c r="MA46" s="43"/>
      <c r="MB46" s="43"/>
      <c r="MC46" s="43"/>
      <c r="MD46" s="43"/>
      <c r="ME46" s="43"/>
      <c r="MF46" s="43"/>
      <c r="MG46" s="43"/>
      <c r="MH46" s="43"/>
      <c r="MI46" s="43"/>
      <c r="MJ46" s="43"/>
      <c r="MK46" s="43"/>
      <c r="ML46" s="43"/>
      <c r="MM46" s="43"/>
      <c r="MN46" s="43"/>
      <c r="MO46" s="43"/>
      <c r="MP46" s="43"/>
      <c r="MQ46" s="43"/>
      <c r="MR46" s="43"/>
      <c r="MS46" s="43"/>
      <c r="MT46" s="43"/>
      <c r="MU46" s="43"/>
      <c r="MV46" s="43"/>
      <c r="MW46" s="43"/>
      <c r="MX46" s="43"/>
      <c r="MY46" s="43"/>
      <c r="MZ46" s="43"/>
      <c r="NA46" s="43"/>
      <c r="NB46" s="43"/>
      <c r="NC46" s="43"/>
      <c r="ND46" s="43"/>
      <c r="NE46" s="43"/>
      <c r="NF46" s="43"/>
      <c r="NG46" s="43"/>
      <c r="NH46" s="43"/>
      <c r="NI46" s="43"/>
      <c r="NJ46" s="43"/>
      <c r="NK46" s="43"/>
      <c r="NL46" s="43"/>
      <c r="NM46" s="43"/>
      <c r="NN46" s="43"/>
      <c r="NO46" s="43"/>
      <c r="NP46" s="43"/>
      <c r="NQ46" s="43"/>
      <c r="NR46" s="43"/>
      <c r="NS46" s="43"/>
      <c r="NT46" s="43"/>
      <c r="NU46" s="43"/>
      <c r="NV46" s="43"/>
      <c r="NW46" s="43"/>
      <c r="NX46" s="43"/>
      <c r="NY46" s="43"/>
      <c r="NZ46" s="43"/>
      <c r="OA46" s="43"/>
      <c r="OB46" s="43"/>
      <c r="OC46" s="43"/>
      <c r="OD46" s="43"/>
      <c r="OE46" s="43"/>
      <c r="OF46" s="43"/>
      <c r="OG46" s="43"/>
      <c r="OH46" s="43"/>
      <c r="OI46" s="43"/>
      <c r="OJ46" s="43"/>
      <c r="OK46" s="43"/>
      <c r="OL46" s="43"/>
      <c r="OM46" s="43"/>
      <c r="ON46" s="43"/>
      <c r="OO46" s="43"/>
      <c r="OP46" s="43"/>
      <c r="OQ46" s="43"/>
      <c r="OR46" s="43"/>
      <c r="OS46" s="43"/>
      <c r="OT46" s="43"/>
      <c r="OU46" s="43"/>
      <c r="OV46" s="43"/>
      <c r="OW46" s="43"/>
      <c r="OX46" s="43"/>
      <c r="OY46" s="43"/>
      <c r="OZ46" s="43"/>
      <c r="PA46" s="43"/>
      <c r="PB46" s="43"/>
      <c r="PC46" s="43"/>
      <c r="PD46" s="43"/>
      <c r="PE46" s="43"/>
      <c r="PF46" s="43"/>
      <c r="PG46" s="43"/>
      <c r="PH46" s="43"/>
      <c r="PI46" s="43"/>
      <c r="PJ46" s="43"/>
      <c r="PK46" s="43"/>
      <c r="PL46" s="43"/>
      <c r="PM46" s="43"/>
      <c r="PN46" s="43"/>
      <c r="PO46" s="43"/>
      <c r="PP46" s="43"/>
      <c r="PQ46" s="43"/>
      <c r="PR46" s="43"/>
      <c r="PS46" s="43"/>
      <c r="PT46" s="43"/>
      <c r="PU46" s="43"/>
      <c r="PV46" s="43"/>
      <c r="PW46" s="43"/>
      <c r="PX46" s="43"/>
      <c r="PY46" s="43"/>
      <c r="PZ46" s="43"/>
      <c r="QA46" s="43"/>
      <c r="QB46" s="43"/>
      <c r="QC46" s="43"/>
      <c r="QD46" s="43"/>
      <c r="QE46" s="43"/>
      <c r="QF46" s="43"/>
      <c r="QG46" s="43"/>
      <c r="QH46" s="43"/>
      <c r="QI46" s="43"/>
      <c r="QJ46" s="43"/>
      <c r="QK46" s="43"/>
      <c r="QL46" s="43"/>
      <c r="QM46" s="43"/>
      <c r="QN46" s="43"/>
      <c r="QO46" s="43"/>
      <c r="QP46" s="43"/>
      <c r="QQ46" s="43"/>
      <c r="QR46" s="43"/>
      <c r="QS46" s="43"/>
      <c r="QT46" s="43"/>
      <c r="QU46" s="43"/>
      <c r="QV46" s="43"/>
      <c r="QW46" s="43"/>
      <c r="QX46" s="43"/>
      <c r="QY46" s="43"/>
      <c r="QZ46" s="43"/>
      <c r="RA46" s="43"/>
      <c r="RB46" s="43"/>
      <c r="RC46" s="43"/>
      <c r="RD46" s="43"/>
      <c r="RE46" s="43"/>
      <c r="RF46" s="43"/>
      <c r="RG46" s="43"/>
      <c r="RH46" s="43"/>
      <c r="RI46" s="43"/>
      <c r="RJ46" s="43"/>
      <c r="RK46" s="43"/>
      <c r="RL46" s="43"/>
      <c r="RM46" s="43"/>
      <c r="RN46" s="43"/>
      <c r="RO46" s="43"/>
      <c r="RP46" s="43"/>
      <c r="RQ46" s="43"/>
      <c r="RR46" s="43"/>
      <c r="RS46" s="43"/>
      <c r="RT46" s="43"/>
      <c r="RU46" s="43"/>
      <c r="RV46" s="43"/>
      <c r="RW46" s="43"/>
      <c r="RX46" s="43"/>
      <c r="RY46" s="43"/>
      <c r="RZ46" s="43"/>
      <c r="SA46" s="43"/>
      <c r="SB46" s="43"/>
      <c r="SC46" s="43"/>
      <c r="SD46" s="43"/>
      <c r="SE46" s="43"/>
      <c r="SF46" s="43"/>
      <c r="SG46" s="43"/>
      <c r="SH46" s="43"/>
      <c r="SI46" s="43"/>
      <c r="SJ46" s="43"/>
      <c r="SK46" s="43"/>
      <c r="SL46" s="43"/>
      <c r="SM46" s="43"/>
      <c r="SN46" s="43"/>
      <c r="SO46" s="43"/>
      <c r="SP46" s="43"/>
      <c r="SQ46" s="43"/>
      <c r="SR46" s="43"/>
      <c r="SS46" s="43"/>
      <c r="ST46" s="43"/>
      <c r="SU46" s="43"/>
      <c r="SV46" s="43"/>
      <c r="SW46" s="43"/>
      <c r="SX46" s="43"/>
      <c r="SY46" s="43"/>
      <c r="SZ46" s="43"/>
      <c r="TA46" s="43"/>
      <c r="TB46" s="43"/>
      <c r="TC46" s="43"/>
      <c r="TD46" s="43"/>
      <c r="TE46" s="43"/>
      <c r="TF46" s="43"/>
      <c r="TG46" s="43"/>
      <c r="TH46" s="43"/>
      <c r="TI46" s="43"/>
      <c r="TJ46" s="43"/>
      <c r="TK46" s="43"/>
      <c r="TL46" s="43"/>
      <c r="TM46" s="43"/>
      <c r="TN46" s="43"/>
      <c r="TO46" s="43"/>
      <c r="TP46" s="43"/>
      <c r="TQ46" s="43"/>
      <c r="TR46" s="43"/>
      <c r="TS46" s="43"/>
      <c r="TT46" s="43"/>
      <c r="TU46" s="43"/>
      <c r="TV46" s="43"/>
      <c r="TW46" s="43"/>
      <c r="TX46" s="43"/>
      <c r="TY46" s="43"/>
      <c r="TZ46" s="43"/>
      <c r="UA46" s="43"/>
      <c r="UB46" s="43"/>
      <c r="UC46" s="43"/>
      <c r="UD46" s="43"/>
      <c r="UE46" s="43"/>
      <c r="UF46" s="43"/>
      <c r="UG46" s="43"/>
      <c r="UH46" s="43"/>
      <c r="UI46" s="43"/>
      <c r="UJ46" s="43"/>
      <c r="UK46" s="43"/>
      <c r="UL46" s="43"/>
      <c r="UM46" s="43"/>
      <c r="UN46" s="43"/>
      <c r="UO46" s="43"/>
      <c r="UP46" s="43"/>
      <c r="UQ46" s="43"/>
      <c r="UR46" s="43"/>
      <c r="US46" s="43"/>
      <c r="UT46" s="43"/>
      <c r="UU46" s="43"/>
      <c r="UV46" s="43"/>
      <c r="UW46" s="43"/>
      <c r="UX46" s="43"/>
      <c r="UY46" s="43"/>
      <c r="UZ46" s="43"/>
      <c r="VA46" s="43"/>
      <c r="VB46" s="43"/>
      <c r="VC46" s="43"/>
      <c r="VD46" s="43"/>
      <c r="VE46" s="43"/>
      <c r="VF46" s="43"/>
      <c r="VG46" s="43"/>
      <c r="VH46" s="43"/>
      <c r="VI46" s="43"/>
      <c r="VJ46" s="43"/>
      <c r="VK46" s="43"/>
      <c r="VL46" s="43"/>
      <c r="VM46" s="43"/>
      <c r="VN46" s="43"/>
      <c r="VO46" s="43"/>
      <c r="VP46" s="43"/>
      <c r="VQ46" s="43"/>
      <c r="VR46" s="43"/>
      <c r="VS46" s="43"/>
      <c r="VT46" s="43"/>
      <c r="VU46" s="43"/>
      <c r="VV46" s="43"/>
      <c r="VW46" s="43"/>
      <c r="VX46" s="43"/>
      <c r="VY46" s="43"/>
      <c r="VZ46" s="43"/>
      <c r="WA46" s="43"/>
      <c r="WB46" s="43"/>
      <c r="WC46" s="43"/>
      <c r="WD46" s="43"/>
      <c r="WE46" s="43"/>
      <c r="WF46" s="43"/>
      <c r="WG46" s="43"/>
      <c r="WH46" s="43"/>
      <c r="WI46" s="43"/>
      <c r="WJ46" s="43"/>
      <c r="WK46" s="43"/>
      <c r="WL46" s="43"/>
      <c r="WM46" s="43"/>
      <c r="WN46" s="43"/>
      <c r="WO46" s="43"/>
      <c r="WP46" s="43"/>
      <c r="WQ46" s="43"/>
      <c r="WR46" s="43"/>
      <c r="WS46" s="43"/>
      <c r="WT46" s="43"/>
      <c r="WU46" s="43"/>
      <c r="WV46" s="43"/>
      <c r="WW46" s="43"/>
      <c r="WX46" s="43"/>
      <c r="WY46" s="43"/>
      <c r="WZ46" s="43"/>
      <c r="XA46" s="43"/>
      <c r="XB46" s="43"/>
      <c r="XC46" s="43"/>
      <c r="XD46" s="43"/>
      <c r="XE46" s="43"/>
      <c r="XF46" s="43"/>
      <c r="XG46" s="43"/>
      <c r="XH46" s="43"/>
      <c r="XI46" s="43"/>
      <c r="XJ46" s="43"/>
      <c r="XK46" s="43"/>
      <c r="XL46" s="43"/>
      <c r="XM46" s="43"/>
      <c r="XN46" s="43"/>
      <c r="XO46" s="43"/>
      <c r="XP46" s="43"/>
      <c r="XQ46" s="43"/>
      <c r="XR46" s="43"/>
      <c r="XS46" s="43"/>
      <c r="XT46" s="43"/>
      <c r="XU46" s="43"/>
      <c r="XV46" s="43"/>
      <c r="XW46" s="43"/>
      <c r="XX46" s="43"/>
      <c r="XY46" s="43"/>
      <c r="XZ46" s="43"/>
      <c r="YA46" s="43"/>
      <c r="YB46" s="43"/>
      <c r="YC46" s="43"/>
      <c r="YD46" s="43"/>
      <c r="YE46" s="43"/>
      <c r="YF46" s="43"/>
      <c r="YG46" s="43"/>
      <c r="YH46" s="43"/>
      <c r="YI46" s="43"/>
      <c r="YJ46" s="43"/>
      <c r="YK46" s="43"/>
      <c r="YL46" s="43"/>
      <c r="YM46" s="43"/>
      <c r="YN46" s="43"/>
      <c r="YO46" s="43"/>
      <c r="YP46" s="43"/>
      <c r="YQ46" s="43"/>
      <c r="YR46" s="43"/>
      <c r="YS46" s="43"/>
      <c r="YT46" s="43"/>
      <c r="YU46" s="43"/>
      <c r="YV46" s="43"/>
      <c r="YW46" s="43"/>
      <c r="YX46" s="43"/>
      <c r="YY46" s="43"/>
      <c r="YZ46" s="43"/>
      <c r="ZA46" s="43"/>
      <c r="ZB46" s="43"/>
      <c r="ZC46" s="43"/>
      <c r="ZD46" s="43"/>
      <c r="ZE46" s="43"/>
      <c r="ZF46" s="43"/>
      <c r="ZG46" s="43"/>
      <c r="ZH46" s="43"/>
      <c r="ZI46" s="43"/>
      <c r="ZJ46" s="43"/>
      <c r="ZK46" s="43"/>
      <c r="ZL46" s="43"/>
      <c r="ZM46" s="43"/>
      <c r="ZN46" s="43"/>
      <c r="ZO46" s="43"/>
      <c r="ZP46" s="43"/>
      <c r="ZQ46" s="43"/>
      <c r="ZR46" s="43"/>
      <c r="ZS46" s="43"/>
      <c r="ZT46" s="43"/>
      <c r="ZU46" s="43"/>
      <c r="ZV46" s="43"/>
      <c r="ZW46" s="43"/>
      <c r="ZX46" s="43"/>
      <c r="ZY46" s="43"/>
      <c r="ZZ46" s="43"/>
      <c r="AAA46" s="43"/>
      <c r="AAB46" s="43"/>
      <c r="AAC46" s="43"/>
      <c r="AAD46" s="43"/>
      <c r="AAE46" s="43"/>
      <c r="AAF46" s="43"/>
      <c r="AAG46" s="43"/>
      <c r="AAH46" s="43"/>
      <c r="AAI46" s="43"/>
      <c r="AAJ46" s="43"/>
      <c r="AAK46" s="43"/>
      <c r="AAL46" s="43"/>
      <c r="AAM46" s="43"/>
      <c r="AAN46" s="43"/>
      <c r="AAO46" s="43"/>
      <c r="AAP46" s="43"/>
      <c r="AAQ46" s="43"/>
      <c r="AAR46" s="43"/>
      <c r="AAS46" s="43"/>
      <c r="AAT46" s="43"/>
      <c r="AAU46" s="43"/>
      <c r="AAV46" s="43"/>
      <c r="AAW46" s="43"/>
      <c r="AAX46" s="43"/>
      <c r="AAY46" s="43"/>
      <c r="AAZ46" s="43"/>
      <c r="ABA46" s="43"/>
      <c r="ABB46" s="43"/>
      <c r="ABC46" s="43"/>
      <c r="ABD46" s="43"/>
      <c r="ABE46" s="43"/>
      <c r="ABF46" s="43"/>
      <c r="ABG46" s="43"/>
      <c r="ABH46" s="43"/>
      <c r="ABI46" s="43"/>
      <c r="ABJ46" s="43"/>
      <c r="ABK46" s="43"/>
      <c r="ABL46" s="43"/>
      <c r="ABM46" s="43"/>
      <c r="ABN46" s="43"/>
      <c r="ABO46" s="43"/>
      <c r="ABP46" s="43"/>
      <c r="ABQ46" s="43"/>
      <c r="ABR46" s="43"/>
      <c r="ABS46" s="43"/>
      <c r="ABT46" s="43"/>
      <c r="ABU46" s="43"/>
      <c r="ABV46" s="43"/>
      <c r="ABW46" s="43"/>
      <c r="ABX46" s="43"/>
      <c r="ABY46" s="43"/>
      <c r="ABZ46" s="43"/>
      <c r="ACA46" s="43"/>
      <c r="ACB46" s="43"/>
      <c r="ACC46" s="43"/>
      <c r="ACD46" s="43"/>
      <c r="ACE46" s="43"/>
      <c r="ACF46" s="43"/>
      <c r="ACG46" s="43"/>
      <c r="ACH46" s="43"/>
      <c r="ACI46" s="43"/>
      <c r="ACJ46" s="43"/>
      <c r="ACK46" s="43"/>
      <c r="ACL46" s="43"/>
      <c r="ACM46" s="43"/>
      <c r="ACN46" s="43"/>
      <c r="ACO46" s="43"/>
      <c r="ACP46" s="43"/>
      <c r="ACQ46" s="43"/>
      <c r="ACR46" s="43"/>
      <c r="ACS46" s="43"/>
      <c r="ACT46" s="43"/>
      <c r="ACU46" s="43"/>
      <c r="ACV46" s="43"/>
      <c r="ACW46" s="43"/>
      <c r="ACX46" s="43"/>
      <c r="ACY46" s="43"/>
      <c r="ACZ46" s="43"/>
      <c r="ADA46" s="43"/>
      <c r="ADB46" s="43"/>
      <c r="ADC46" s="43"/>
      <c r="ADD46" s="43"/>
      <c r="ADE46" s="43"/>
      <c r="ADF46" s="43"/>
      <c r="ADG46" s="43"/>
      <c r="ADH46" s="43"/>
      <c r="ADI46" s="43"/>
      <c r="ADJ46" s="43"/>
      <c r="ADK46" s="43"/>
      <c r="ADL46" s="43"/>
      <c r="ADM46" s="43"/>
      <c r="ADN46" s="43"/>
      <c r="ADO46" s="43"/>
      <c r="ADP46" s="43"/>
      <c r="ADQ46" s="43"/>
      <c r="ADR46" s="43"/>
      <c r="ADS46" s="43"/>
      <c r="ADT46" s="43"/>
      <c r="ADU46" s="43"/>
      <c r="ADV46" s="43"/>
      <c r="ADW46" s="43"/>
      <c r="ADX46" s="43"/>
      <c r="ADY46" s="43"/>
      <c r="ADZ46" s="43"/>
      <c r="AEA46" s="43"/>
      <c r="AEB46" s="43"/>
      <c r="AEC46" s="43"/>
      <c r="AED46" s="43"/>
      <c r="AEE46" s="43"/>
      <c r="AEF46" s="43"/>
      <c r="AEG46" s="43"/>
      <c r="AEH46" s="43"/>
      <c r="AEI46" s="43"/>
      <c r="AEJ46" s="43"/>
      <c r="AEK46" s="43"/>
      <c r="AEL46" s="43"/>
      <c r="AEM46" s="43"/>
      <c r="AEN46" s="43"/>
      <c r="AEO46" s="43"/>
      <c r="AEP46" s="43"/>
      <c r="AEQ46" s="43"/>
      <c r="AER46" s="43"/>
      <c r="AES46" s="43"/>
      <c r="AET46" s="43"/>
      <c r="AEU46" s="43"/>
      <c r="AEV46" s="43"/>
      <c r="AEW46" s="43"/>
      <c r="AEX46" s="43"/>
      <c r="AEY46" s="43"/>
      <c r="AEZ46" s="43"/>
      <c r="AFA46" s="43"/>
      <c r="AFB46" s="43"/>
      <c r="AFC46" s="43"/>
      <c r="AFD46" s="43"/>
      <c r="AFE46" s="43"/>
      <c r="AFF46" s="43"/>
      <c r="AFG46" s="43"/>
      <c r="AFH46" s="43"/>
      <c r="AFI46" s="43"/>
      <c r="AFJ46" s="43"/>
      <c r="AFK46" s="43"/>
      <c r="AFL46" s="43"/>
      <c r="AFM46" s="43"/>
      <c r="AFN46" s="43"/>
      <c r="AFO46" s="43"/>
      <c r="AFP46" s="43"/>
      <c r="AFQ46" s="43"/>
      <c r="AFR46" s="43"/>
      <c r="AFS46" s="43"/>
      <c r="AFT46" s="43"/>
      <c r="AFU46" s="43"/>
      <c r="AFV46" s="43"/>
      <c r="AFW46" s="43"/>
      <c r="AFX46" s="43"/>
      <c r="AFY46" s="43"/>
      <c r="AFZ46" s="43"/>
      <c r="AGA46" s="43"/>
      <c r="AGB46" s="43"/>
      <c r="AGC46" s="43"/>
      <c r="AGD46" s="43"/>
      <c r="AGE46" s="43"/>
      <c r="AGF46" s="43"/>
      <c r="AGG46" s="43"/>
      <c r="AGH46" s="43"/>
      <c r="AGI46" s="43"/>
      <c r="AGJ46" s="43"/>
      <c r="AGK46" s="43"/>
      <c r="AGL46" s="43"/>
      <c r="AGM46" s="43"/>
      <c r="AGN46" s="43"/>
      <c r="AGO46" s="43"/>
      <c r="AGP46" s="43"/>
      <c r="AGQ46" s="43"/>
      <c r="AGR46" s="43"/>
      <c r="AGS46" s="43"/>
      <c r="AGT46" s="43"/>
      <c r="AGU46" s="43"/>
      <c r="AGV46" s="43"/>
      <c r="AGW46" s="43"/>
      <c r="AGX46" s="43"/>
      <c r="AGY46" s="43"/>
      <c r="AGZ46" s="43"/>
      <c r="AHA46" s="43"/>
      <c r="AHB46" s="43"/>
      <c r="AHC46" s="43"/>
      <c r="AHD46" s="43"/>
      <c r="AHE46" s="43"/>
      <c r="AHF46" s="43"/>
      <c r="AHG46" s="43"/>
      <c r="AHH46" s="43"/>
      <c r="AHI46" s="43"/>
      <c r="AHJ46" s="43"/>
      <c r="AHK46" s="43"/>
      <c r="AHL46" s="43"/>
      <c r="AHM46" s="43"/>
      <c r="AHN46" s="43"/>
      <c r="AHO46" s="43"/>
      <c r="AHP46" s="43"/>
      <c r="AHQ46" s="43"/>
      <c r="AHR46" s="43"/>
      <c r="AHS46" s="43"/>
      <c r="AHT46" s="43"/>
      <c r="AHU46" s="43"/>
      <c r="AHV46" s="43"/>
      <c r="AHW46" s="43"/>
      <c r="AHX46" s="43"/>
      <c r="AHY46" s="43"/>
      <c r="AHZ46" s="43"/>
      <c r="AIA46" s="43"/>
      <c r="AIB46" s="43"/>
      <c r="AIC46" s="43"/>
      <c r="AID46" s="43"/>
      <c r="AIE46" s="43"/>
      <c r="AIF46" s="43"/>
      <c r="AIG46" s="43"/>
      <c r="AIH46" s="43"/>
      <c r="AII46" s="43"/>
      <c r="AIJ46" s="43"/>
      <c r="AIK46" s="43"/>
      <c r="AIL46" s="43"/>
      <c r="AIM46" s="43"/>
      <c r="AIN46" s="43"/>
      <c r="AIO46" s="43"/>
      <c r="AIP46" s="43"/>
      <c r="AIQ46" s="43"/>
      <c r="AIR46" s="43"/>
      <c r="AIS46" s="43"/>
      <c r="AIT46" s="43"/>
      <c r="AIU46" s="43"/>
      <c r="AIV46" s="43"/>
      <c r="AIW46" s="43"/>
      <c r="AIX46" s="43"/>
      <c r="AIY46" s="43"/>
      <c r="AIZ46" s="43"/>
      <c r="AJA46" s="43"/>
      <c r="AJB46" s="43"/>
      <c r="AJC46" s="43"/>
      <c r="AJD46" s="43"/>
      <c r="AJE46" s="43"/>
      <c r="AJF46" s="43"/>
      <c r="AJG46" s="43"/>
      <c r="AJH46" s="43"/>
      <c r="AJI46" s="43"/>
      <c r="AJJ46" s="43"/>
      <c r="AJK46" s="43"/>
      <c r="AJL46" s="43"/>
      <c r="AJM46" s="43"/>
      <c r="AJN46" s="43"/>
      <c r="AJO46" s="43"/>
      <c r="AJP46" s="43"/>
      <c r="AJQ46" s="43"/>
      <c r="AJR46" s="43"/>
      <c r="AJS46" s="43"/>
      <c r="AJT46" s="43"/>
      <c r="AJU46" s="43"/>
      <c r="AJV46" s="43"/>
      <c r="AJW46" s="43"/>
      <c r="AJX46" s="43"/>
      <c r="AJY46" s="43"/>
      <c r="AJZ46" s="43"/>
      <c r="AKA46" s="43"/>
      <c r="AKB46" s="43"/>
      <c r="AKC46" s="43"/>
      <c r="AKD46" s="43"/>
      <c r="AKE46" s="43"/>
      <c r="AKF46" s="43"/>
      <c r="AKG46" s="43"/>
      <c r="AKH46" s="43"/>
      <c r="AKI46" s="43"/>
      <c r="AKJ46" s="43"/>
      <c r="AKK46" s="43"/>
      <c r="AKL46" s="43"/>
      <c r="AKM46" s="43"/>
      <c r="AKN46" s="43"/>
      <c r="AKO46" s="43"/>
      <c r="AKP46" s="43"/>
      <c r="AKQ46" s="43"/>
      <c r="AKR46" s="43"/>
      <c r="AKS46" s="43"/>
      <c r="AKT46" s="43"/>
      <c r="AKU46" s="43"/>
      <c r="AKV46" s="43"/>
      <c r="AKW46" s="43"/>
      <c r="AKX46" s="43"/>
      <c r="AKY46" s="43"/>
      <c r="AKZ46" s="43"/>
      <c r="ALA46" s="43"/>
      <c r="ALB46" s="43"/>
      <c r="ALC46" s="43"/>
      <c r="ALD46" s="43"/>
      <c r="ALE46" s="43"/>
      <c r="ALF46" s="43"/>
      <c r="ALG46" s="43"/>
      <c r="ALH46" s="43"/>
      <c r="ALI46" s="43"/>
      <c r="ALJ46" s="43"/>
      <c r="ALK46" s="43"/>
      <c r="ALL46" s="43"/>
      <c r="ALM46" s="43"/>
      <c r="ALN46" s="43"/>
      <c r="ALO46" s="43"/>
      <c r="ALP46" s="43"/>
      <c r="ALQ46" s="43"/>
      <c r="ALR46" s="43"/>
      <c r="ALS46" s="43"/>
      <c r="ALT46" s="43"/>
      <c r="ALU46" s="43"/>
      <c r="ALV46" s="43"/>
      <c r="ALW46" s="43"/>
      <c r="ALX46" s="43"/>
      <c r="ALY46" s="43"/>
      <c r="ALZ46" s="43"/>
      <c r="AMA46" s="43"/>
      <c r="AMB46" s="43"/>
      <c r="AMC46" s="43"/>
      <c r="AMD46" s="43"/>
      <c r="AME46" s="43"/>
      <c r="AMF46" s="43"/>
      <c r="AMG46" s="43"/>
      <c r="AMH46" s="43"/>
      <c r="AMI46" s="43"/>
      <c r="AMJ46" s="43"/>
      <c r="AMK46" s="43"/>
    </row>
    <row r="48" spans="1:1025" s="8" customFormat="1" ht="14" x14ac:dyDescent="0.3">
      <c r="A48" s="193" t="s">
        <v>335</v>
      </c>
    </row>
    <row r="49" spans="1:1" s="8" customFormat="1" ht="14" x14ac:dyDescent="0.3">
      <c r="A49" s="163" t="s">
        <v>332</v>
      </c>
    </row>
  </sheetData>
  <mergeCells count="77">
    <mergeCell ref="A1:N1"/>
    <mergeCell ref="A2:N2"/>
    <mergeCell ref="I3:N3"/>
    <mergeCell ref="A5:N5"/>
    <mergeCell ref="A6:N6"/>
    <mergeCell ref="A7:N7"/>
    <mergeCell ref="C8:D8"/>
    <mergeCell ref="E8:H8"/>
    <mergeCell ref="I8:N8"/>
    <mergeCell ref="C9:D9"/>
    <mergeCell ref="E9:H9"/>
    <mergeCell ref="I9:N9"/>
    <mergeCell ref="C10:D10"/>
    <mergeCell ref="E10:H10"/>
    <mergeCell ref="I10:N10"/>
    <mergeCell ref="C11:D11"/>
    <mergeCell ref="E11:H11"/>
    <mergeCell ref="I11:N11"/>
    <mergeCell ref="C12:D12"/>
    <mergeCell ref="E12:H12"/>
    <mergeCell ref="I12:N12"/>
    <mergeCell ref="C13:D13"/>
    <mergeCell ref="E13:H13"/>
    <mergeCell ref="I13:N13"/>
    <mergeCell ref="C14:D14"/>
    <mergeCell ref="E14:H14"/>
    <mergeCell ref="I14:N14"/>
    <mergeCell ref="C15:D15"/>
    <mergeCell ref="E15:H15"/>
    <mergeCell ref="I15:N15"/>
    <mergeCell ref="C16:D16"/>
    <mergeCell ref="E16:H16"/>
    <mergeCell ref="I16:N16"/>
    <mergeCell ref="C17:D17"/>
    <mergeCell ref="E17:H17"/>
    <mergeCell ref="I17:N17"/>
    <mergeCell ref="C18:D18"/>
    <mergeCell ref="E18:H18"/>
    <mergeCell ref="I18:N18"/>
    <mergeCell ref="C19:D19"/>
    <mergeCell ref="E19:H19"/>
    <mergeCell ref="I19:N19"/>
    <mergeCell ref="C20:D20"/>
    <mergeCell ref="E20:H20"/>
    <mergeCell ref="I20:N20"/>
    <mergeCell ref="C21:D21"/>
    <mergeCell ref="E21:H21"/>
    <mergeCell ref="I21:N21"/>
    <mergeCell ref="C22:D22"/>
    <mergeCell ref="E22:H22"/>
    <mergeCell ref="I22:N22"/>
    <mergeCell ref="C23:D23"/>
    <mergeCell ref="E23:H23"/>
    <mergeCell ref="I23:N23"/>
    <mergeCell ref="C24:D24"/>
    <mergeCell ref="E24:H24"/>
    <mergeCell ref="I24:N24"/>
    <mergeCell ref="C25:D25"/>
    <mergeCell ref="E25:H25"/>
    <mergeCell ref="I25:N25"/>
    <mergeCell ref="C26:D26"/>
    <mergeCell ref="E26:H26"/>
    <mergeCell ref="I26:N26"/>
    <mergeCell ref="A27:N27"/>
    <mergeCell ref="D30:K30"/>
    <mergeCell ref="A34:H34"/>
    <mergeCell ref="A35:H35"/>
    <mergeCell ref="A36:H36"/>
    <mergeCell ref="A37:H37"/>
    <mergeCell ref="A38:B38"/>
    <mergeCell ref="A43:J43"/>
    <mergeCell ref="A46:J46"/>
    <mergeCell ref="A39:J39"/>
    <mergeCell ref="A40:J40"/>
    <mergeCell ref="A41:J41"/>
    <mergeCell ref="A42:J42"/>
    <mergeCell ref="A45:J45"/>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Roman,Normalus"&amp;12&amp;A</oddHeader>
    <oddFooter>&amp;C&amp;"Times New Roman,Normalus"&amp;12Puslapis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96"/>
  <sheetViews>
    <sheetView topLeftCell="A82" zoomScale="110" zoomScaleNormal="110" workbookViewId="0">
      <selection activeCell="B94" sqref="B94"/>
    </sheetView>
  </sheetViews>
  <sheetFormatPr defaultColWidth="8.7265625" defaultRowHeight="14.5" x14ac:dyDescent="0.35"/>
  <cols>
    <col min="1" max="1" width="9" customWidth="1"/>
    <col min="2" max="2" width="16.453125" customWidth="1"/>
    <col min="3" max="3" width="8.1796875" customWidth="1"/>
    <col min="4" max="4" width="12.54296875" customWidth="1"/>
    <col min="5" max="5" width="21" customWidth="1"/>
    <col min="6" max="6" width="43.1796875" style="2" customWidth="1"/>
    <col min="8" max="8" width="10.54296875" customWidth="1"/>
    <col min="9" max="9" width="10.26953125" customWidth="1"/>
    <col min="10" max="10" width="12.7265625" customWidth="1"/>
    <col min="11" max="11" width="31" customWidth="1"/>
    <col min="12" max="12" width="36.26953125" customWidth="1"/>
    <col min="13" max="13" width="35.54296875" customWidth="1"/>
  </cols>
  <sheetData>
    <row r="2" spans="1:12" ht="15" x14ac:dyDescent="0.35">
      <c r="A2" s="277" t="s">
        <v>344</v>
      </c>
      <c r="B2" s="277"/>
      <c r="C2" s="277"/>
      <c r="D2" s="277"/>
      <c r="E2" s="277"/>
      <c r="F2" s="277"/>
      <c r="G2" s="277"/>
      <c r="H2" s="277"/>
      <c r="I2" s="277"/>
      <c r="J2" s="277"/>
      <c r="K2" s="277"/>
      <c r="L2" s="277"/>
    </row>
    <row r="3" spans="1:12" ht="15.5" x14ac:dyDescent="0.35">
      <c r="A3" s="278" t="s">
        <v>10</v>
      </c>
      <c r="B3" s="278"/>
      <c r="C3" s="278"/>
      <c r="D3" s="278"/>
      <c r="E3" s="278"/>
      <c r="F3" s="278"/>
      <c r="G3" s="278"/>
      <c r="H3" s="278"/>
      <c r="I3" s="278"/>
      <c r="J3" s="278"/>
      <c r="K3" s="278"/>
      <c r="L3" s="278"/>
    </row>
    <row r="4" spans="1:12" ht="15.5" x14ac:dyDescent="0.35">
      <c r="A4" s="56"/>
      <c r="B4" s="56"/>
      <c r="C4" s="56"/>
      <c r="D4" s="56"/>
      <c r="E4" s="56"/>
      <c r="F4" s="56"/>
      <c r="G4" s="56"/>
      <c r="H4" s="56"/>
      <c r="I4" s="56"/>
      <c r="J4" s="56"/>
      <c r="K4" s="56"/>
      <c r="L4" s="56"/>
    </row>
    <row r="5" spans="1:12" ht="33" customHeight="1" x14ac:dyDescent="0.35">
      <c r="A5" s="279" t="s">
        <v>125</v>
      </c>
      <c r="B5" s="279"/>
      <c r="C5" s="279"/>
      <c r="D5" s="279"/>
      <c r="E5" s="279"/>
      <c r="F5" s="279"/>
      <c r="G5" s="279"/>
      <c r="H5" s="279"/>
      <c r="I5" s="279"/>
      <c r="J5" s="279"/>
      <c r="K5" s="279"/>
      <c r="L5" s="279"/>
    </row>
    <row r="6" spans="1:12" x14ac:dyDescent="0.35">
      <c r="A6" s="46"/>
      <c r="B6" s="57"/>
      <c r="C6" s="46"/>
      <c r="D6" s="46"/>
      <c r="E6" s="46"/>
      <c r="F6" s="58"/>
      <c r="G6" s="46"/>
      <c r="H6" s="46"/>
      <c r="I6" s="46"/>
      <c r="J6" s="46"/>
      <c r="K6" s="46"/>
      <c r="L6" s="46"/>
    </row>
    <row r="7" spans="1:12" ht="78.75" customHeight="1" x14ac:dyDescent="0.35">
      <c r="A7" s="48" t="s">
        <v>12</v>
      </c>
      <c r="B7" s="49" t="s">
        <v>13</v>
      </c>
      <c r="C7" s="49" t="s">
        <v>14</v>
      </c>
      <c r="D7" s="50" t="s">
        <v>15</v>
      </c>
      <c r="E7" s="50" t="s">
        <v>333</v>
      </c>
      <c r="F7" s="49" t="s">
        <v>16</v>
      </c>
      <c r="G7" s="49" t="s">
        <v>17</v>
      </c>
      <c r="H7" s="49" t="s">
        <v>113</v>
      </c>
      <c r="I7" s="50" t="s">
        <v>114</v>
      </c>
      <c r="J7" s="50" t="s">
        <v>115</v>
      </c>
      <c r="K7" s="15" t="s">
        <v>21</v>
      </c>
      <c r="L7" s="15" t="s">
        <v>22</v>
      </c>
    </row>
    <row r="8" spans="1:12" ht="26" x14ac:dyDescent="0.35">
      <c r="A8" s="162">
        <v>12</v>
      </c>
      <c r="B8" s="60" t="s">
        <v>248</v>
      </c>
      <c r="C8" s="61" t="s">
        <v>25</v>
      </c>
      <c r="D8" s="61">
        <v>3300</v>
      </c>
      <c r="E8" s="194">
        <v>614.86</v>
      </c>
      <c r="F8" s="60" t="s">
        <v>126</v>
      </c>
      <c r="G8" s="195"/>
      <c r="H8" s="63"/>
      <c r="I8" s="228">
        <f>H8*D8</f>
        <v>0</v>
      </c>
      <c r="J8" s="228">
        <f>I8+(I8*G8)</f>
        <v>0</v>
      </c>
      <c r="K8" s="62"/>
      <c r="L8" s="64"/>
    </row>
    <row r="9" spans="1:12" ht="26" x14ac:dyDescent="0.35">
      <c r="A9" s="162">
        <v>13</v>
      </c>
      <c r="B9" s="60" t="s">
        <v>249</v>
      </c>
      <c r="C9" s="61" t="s">
        <v>25</v>
      </c>
      <c r="D9" s="61">
        <v>3300</v>
      </c>
      <c r="E9" s="190">
        <v>346.5</v>
      </c>
      <c r="F9" s="60" t="s">
        <v>127</v>
      </c>
      <c r="G9" s="195"/>
      <c r="H9" s="63"/>
      <c r="I9" s="228">
        <f t="shared" ref="I9:I12" si="0">H9*D9</f>
        <v>0</v>
      </c>
      <c r="J9" s="228">
        <f t="shared" ref="J9:J12" si="1">I9+(I9*G9)</f>
        <v>0</v>
      </c>
      <c r="K9" s="62"/>
      <c r="L9" s="64"/>
    </row>
    <row r="10" spans="1:12" ht="26" x14ac:dyDescent="0.35">
      <c r="A10" s="162">
        <v>14</v>
      </c>
      <c r="B10" s="60" t="s">
        <v>128</v>
      </c>
      <c r="C10" s="61" t="s">
        <v>25</v>
      </c>
      <c r="D10" s="61">
        <v>650</v>
      </c>
      <c r="E10" s="190">
        <v>375.375</v>
      </c>
      <c r="F10" s="60" t="s">
        <v>129</v>
      </c>
      <c r="G10" s="195"/>
      <c r="H10" s="63"/>
      <c r="I10" s="228">
        <f t="shared" si="0"/>
        <v>0</v>
      </c>
      <c r="J10" s="228">
        <f t="shared" si="1"/>
        <v>0</v>
      </c>
      <c r="K10" s="62"/>
      <c r="L10" s="64"/>
    </row>
    <row r="11" spans="1:12" ht="26" x14ac:dyDescent="0.35">
      <c r="A11" s="162">
        <v>15</v>
      </c>
      <c r="B11" s="60" t="s">
        <v>250</v>
      </c>
      <c r="C11" s="61" t="s">
        <v>25</v>
      </c>
      <c r="D11" s="61">
        <v>400</v>
      </c>
      <c r="E11" s="190">
        <v>42</v>
      </c>
      <c r="F11" s="60" t="s">
        <v>127</v>
      </c>
      <c r="G11" s="195"/>
      <c r="H11" s="63"/>
      <c r="I11" s="228">
        <f t="shared" si="0"/>
        <v>0</v>
      </c>
      <c r="J11" s="228">
        <f t="shared" si="1"/>
        <v>0</v>
      </c>
      <c r="K11" s="62"/>
      <c r="L11" s="64"/>
    </row>
    <row r="12" spans="1:12" ht="39" x14ac:dyDescent="0.35">
      <c r="A12" s="162">
        <v>16</v>
      </c>
      <c r="B12" s="60" t="s">
        <v>137</v>
      </c>
      <c r="C12" s="61" t="s">
        <v>131</v>
      </c>
      <c r="D12" s="61">
        <v>750</v>
      </c>
      <c r="E12" s="190">
        <v>1181.25</v>
      </c>
      <c r="F12" s="60" t="s">
        <v>251</v>
      </c>
      <c r="G12" s="195"/>
      <c r="H12" s="63"/>
      <c r="I12" s="228">
        <f t="shared" si="0"/>
        <v>0</v>
      </c>
      <c r="J12" s="228">
        <f t="shared" si="1"/>
        <v>0</v>
      </c>
      <c r="K12" s="62"/>
      <c r="L12" s="64"/>
    </row>
    <row r="13" spans="1:12" x14ac:dyDescent="0.35">
      <c r="A13" s="67"/>
      <c r="B13" s="67"/>
      <c r="C13" s="67"/>
      <c r="D13" s="67"/>
      <c r="E13" s="67"/>
      <c r="F13" s="68"/>
      <c r="G13" s="67"/>
      <c r="H13" s="67"/>
      <c r="I13" s="67"/>
      <c r="J13" s="46"/>
      <c r="K13" s="46"/>
      <c r="L13" s="46"/>
    </row>
    <row r="14" spans="1:12" ht="65.5" x14ac:dyDescent="0.35">
      <c r="A14" s="48" t="s">
        <v>12</v>
      </c>
      <c r="B14" s="49" t="s">
        <v>13</v>
      </c>
      <c r="C14" s="49" t="s">
        <v>14</v>
      </c>
      <c r="D14" s="50" t="s">
        <v>15</v>
      </c>
      <c r="E14" s="50" t="s">
        <v>333</v>
      </c>
      <c r="F14" s="49" t="s">
        <v>16</v>
      </c>
      <c r="G14" s="49" t="s">
        <v>17</v>
      </c>
      <c r="H14" s="49" t="s">
        <v>113</v>
      </c>
      <c r="I14" s="50" t="s">
        <v>114</v>
      </c>
      <c r="J14" s="50" t="s">
        <v>115</v>
      </c>
      <c r="K14" s="15" t="s">
        <v>21</v>
      </c>
      <c r="L14" s="15" t="s">
        <v>22</v>
      </c>
    </row>
    <row r="15" spans="1:12" x14ac:dyDescent="0.35">
      <c r="A15" s="268" t="s">
        <v>257</v>
      </c>
      <c r="B15" s="268"/>
      <c r="C15" s="268"/>
      <c r="D15" s="268"/>
      <c r="E15" s="268"/>
      <c r="F15" s="268"/>
      <c r="G15" s="268"/>
      <c r="H15" s="268"/>
      <c r="I15" s="268"/>
      <c r="J15" s="268"/>
      <c r="K15" s="268"/>
      <c r="L15" s="268"/>
    </row>
    <row r="16" spans="1:12" ht="120.75" customHeight="1" x14ac:dyDescent="0.35">
      <c r="A16" s="160" t="s">
        <v>258</v>
      </c>
      <c r="B16" s="60" t="s">
        <v>130</v>
      </c>
      <c r="C16" s="61" t="s">
        <v>131</v>
      </c>
      <c r="D16" s="61">
        <v>1350</v>
      </c>
      <c r="E16" s="273">
        <v>13784.925000000001</v>
      </c>
      <c r="F16" s="69" t="s">
        <v>238</v>
      </c>
      <c r="G16" s="196"/>
      <c r="H16" s="70"/>
      <c r="I16" s="71">
        <f>H16*D16</f>
        <v>0</v>
      </c>
      <c r="J16" s="71">
        <f>I16+(I16*G16)</f>
        <v>0</v>
      </c>
      <c r="K16" s="54"/>
      <c r="L16" s="33"/>
    </row>
    <row r="17" spans="1:13" ht="78" x14ac:dyDescent="0.35">
      <c r="A17" s="160" t="s">
        <v>259</v>
      </c>
      <c r="B17" s="60" t="s">
        <v>132</v>
      </c>
      <c r="C17" s="61" t="s">
        <v>131</v>
      </c>
      <c r="D17" s="61">
        <v>600</v>
      </c>
      <c r="E17" s="274"/>
      <c r="F17" s="69" t="s">
        <v>239</v>
      </c>
      <c r="G17" s="197"/>
      <c r="H17" s="70"/>
      <c r="I17" s="71">
        <f t="shared" ref="I17:I19" si="2">H17*D17</f>
        <v>0</v>
      </c>
      <c r="J17" s="71">
        <f t="shared" ref="J17:J19" si="3">I17+(I17*G17)</f>
        <v>0</v>
      </c>
      <c r="K17" s="72"/>
      <c r="L17" s="73"/>
    </row>
    <row r="18" spans="1:13" ht="78" x14ac:dyDescent="0.35">
      <c r="A18" s="160" t="s">
        <v>260</v>
      </c>
      <c r="B18" s="60" t="s">
        <v>133</v>
      </c>
      <c r="C18" s="61" t="s">
        <v>131</v>
      </c>
      <c r="D18" s="74">
        <v>300</v>
      </c>
      <c r="E18" s="274"/>
      <c r="F18" s="75" t="s">
        <v>134</v>
      </c>
      <c r="G18" s="197"/>
      <c r="H18" s="76"/>
      <c r="I18" s="71">
        <f t="shared" si="2"/>
        <v>0</v>
      </c>
      <c r="J18" s="71">
        <f t="shared" si="3"/>
        <v>0</v>
      </c>
      <c r="K18" s="33"/>
      <c r="L18" s="64"/>
    </row>
    <row r="19" spans="1:13" ht="52" x14ac:dyDescent="0.35">
      <c r="A19" s="160" t="s">
        <v>261</v>
      </c>
      <c r="B19" s="60" t="s">
        <v>135</v>
      </c>
      <c r="C19" s="61" t="s">
        <v>25</v>
      </c>
      <c r="D19" s="61">
        <v>5500</v>
      </c>
      <c r="E19" s="275"/>
      <c r="F19" s="77" t="s">
        <v>136</v>
      </c>
      <c r="G19" s="197"/>
      <c r="H19" s="76"/>
      <c r="I19" s="71">
        <f t="shared" si="2"/>
        <v>0</v>
      </c>
      <c r="J19" s="71">
        <f t="shared" si="3"/>
        <v>0</v>
      </c>
      <c r="K19" s="33"/>
      <c r="L19" s="64"/>
    </row>
    <row r="20" spans="1:13" x14ac:dyDescent="0.35">
      <c r="A20" s="272" t="s">
        <v>262</v>
      </c>
      <c r="B20" s="272"/>
      <c r="C20" s="272"/>
      <c r="D20" s="272"/>
      <c r="E20" s="272"/>
      <c r="F20" s="272"/>
      <c r="G20" s="272"/>
      <c r="H20" s="272"/>
      <c r="I20" s="78">
        <f>SUM(I16:I19)</f>
        <v>0</v>
      </c>
      <c r="J20" s="78">
        <f>SUM(J16:J19)</f>
        <v>0</v>
      </c>
      <c r="K20" s="79"/>
      <c r="L20" s="248"/>
      <c r="M20" s="248"/>
    </row>
    <row r="21" spans="1:13" x14ac:dyDescent="0.35">
      <c r="A21" s="80"/>
      <c r="B21" s="46"/>
      <c r="C21" s="46"/>
      <c r="D21" s="46"/>
      <c r="E21" s="46"/>
      <c r="F21" s="58"/>
      <c r="G21" s="46"/>
      <c r="H21" s="46"/>
      <c r="I21" s="46"/>
      <c r="J21" s="46"/>
      <c r="K21" s="46"/>
      <c r="L21" s="46"/>
    </row>
    <row r="22" spans="1:13" ht="65.5" x14ac:dyDescent="0.35">
      <c r="A22" s="48" t="s">
        <v>12</v>
      </c>
      <c r="B22" s="49" t="s">
        <v>13</v>
      </c>
      <c r="C22" s="49" t="s">
        <v>14</v>
      </c>
      <c r="D22" s="50" t="s">
        <v>15</v>
      </c>
      <c r="E22" s="50" t="s">
        <v>333</v>
      </c>
      <c r="F22" s="49" t="s">
        <v>16</v>
      </c>
      <c r="G22" s="49" t="s">
        <v>17</v>
      </c>
      <c r="H22" s="49" t="s">
        <v>113</v>
      </c>
      <c r="I22" s="50" t="s">
        <v>114</v>
      </c>
      <c r="J22" s="50" t="s">
        <v>115</v>
      </c>
      <c r="K22" s="15" t="s">
        <v>21</v>
      </c>
      <c r="L22" s="15" t="s">
        <v>22</v>
      </c>
    </row>
    <row r="23" spans="1:13" x14ac:dyDescent="0.35">
      <c r="A23" s="81" t="s">
        <v>328</v>
      </c>
      <c r="B23" s="82"/>
      <c r="C23" s="82"/>
      <c r="D23" s="82"/>
      <c r="E23" s="82"/>
      <c r="F23" s="83"/>
      <c r="G23" s="82"/>
      <c r="H23" s="82"/>
      <c r="I23" s="82"/>
      <c r="J23" s="82"/>
      <c r="K23" s="84"/>
      <c r="L23" s="54"/>
    </row>
    <row r="24" spans="1:13" ht="39" x14ac:dyDescent="0.35">
      <c r="A24" s="160" t="s">
        <v>263</v>
      </c>
      <c r="B24" s="60" t="s">
        <v>138</v>
      </c>
      <c r="C24" s="61" t="s">
        <v>131</v>
      </c>
      <c r="D24" s="61">
        <v>300</v>
      </c>
      <c r="E24" s="273">
        <v>1575</v>
      </c>
      <c r="F24" s="60" t="s">
        <v>240</v>
      </c>
      <c r="G24" s="195"/>
      <c r="H24" s="63"/>
      <c r="I24" s="71">
        <f t="shared" ref="I24:I27" si="4">H24*D24</f>
        <v>0</v>
      </c>
      <c r="J24" s="71">
        <f t="shared" ref="J24:J27" si="5">I24+(I24*G24)</f>
        <v>0</v>
      </c>
      <c r="K24" s="62"/>
      <c r="L24" s="64"/>
    </row>
    <row r="25" spans="1:13" ht="39" x14ac:dyDescent="0.35">
      <c r="A25" s="160" t="s">
        <v>264</v>
      </c>
      <c r="B25" s="60" t="s">
        <v>140</v>
      </c>
      <c r="C25" s="61" t="s">
        <v>131</v>
      </c>
      <c r="D25" s="61">
        <v>300</v>
      </c>
      <c r="E25" s="274"/>
      <c r="F25" s="60" t="s">
        <v>241</v>
      </c>
      <c r="G25" s="195"/>
      <c r="H25" s="63"/>
      <c r="I25" s="71">
        <f t="shared" si="4"/>
        <v>0</v>
      </c>
      <c r="J25" s="71">
        <f t="shared" si="5"/>
        <v>0</v>
      </c>
      <c r="K25" s="62"/>
      <c r="L25" s="64"/>
    </row>
    <row r="26" spans="1:13" ht="39" x14ac:dyDescent="0.35">
      <c r="A26" s="160" t="s">
        <v>265</v>
      </c>
      <c r="B26" s="60" t="s">
        <v>141</v>
      </c>
      <c r="C26" s="61" t="s">
        <v>131</v>
      </c>
      <c r="D26" s="61">
        <v>300</v>
      </c>
      <c r="E26" s="274"/>
      <c r="F26" s="60" t="s">
        <v>240</v>
      </c>
      <c r="G26" s="195"/>
      <c r="H26" s="63"/>
      <c r="I26" s="71">
        <f t="shared" si="4"/>
        <v>0</v>
      </c>
      <c r="J26" s="71">
        <f t="shared" si="5"/>
        <v>0</v>
      </c>
      <c r="K26" s="62"/>
      <c r="L26" s="64"/>
    </row>
    <row r="27" spans="1:13" ht="39" x14ac:dyDescent="0.35">
      <c r="A27" s="160" t="s">
        <v>266</v>
      </c>
      <c r="B27" s="60" t="s">
        <v>142</v>
      </c>
      <c r="C27" s="61" t="s">
        <v>131</v>
      </c>
      <c r="D27" s="61">
        <v>300</v>
      </c>
      <c r="E27" s="275"/>
      <c r="F27" s="60" t="s">
        <v>240</v>
      </c>
      <c r="G27" s="195"/>
      <c r="H27" s="63"/>
      <c r="I27" s="71">
        <f t="shared" si="4"/>
        <v>0</v>
      </c>
      <c r="J27" s="71">
        <f t="shared" si="5"/>
        <v>0</v>
      </c>
      <c r="K27" s="62"/>
      <c r="L27" s="64"/>
    </row>
    <row r="28" spans="1:13" x14ac:dyDescent="0.35">
      <c r="A28" s="272" t="s">
        <v>267</v>
      </c>
      <c r="B28" s="272"/>
      <c r="C28" s="272"/>
      <c r="D28" s="272"/>
      <c r="E28" s="272"/>
      <c r="F28" s="272"/>
      <c r="G28" s="272"/>
      <c r="H28" s="272"/>
      <c r="I28" s="78">
        <f>SUM(I24:I27)</f>
        <v>0</v>
      </c>
      <c r="J28" s="65">
        <f>SUM(J24:J27)</f>
        <v>0</v>
      </c>
      <c r="K28" s="66"/>
      <c r="L28" s="248"/>
      <c r="M28" s="248"/>
    </row>
    <row r="29" spans="1:13" x14ac:dyDescent="0.35">
      <c r="A29" s="80"/>
      <c r="B29" s="46"/>
      <c r="C29" s="46"/>
      <c r="D29" s="46"/>
      <c r="E29" s="46"/>
      <c r="F29" s="58"/>
      <c r="G29" s="46"/>
      <c r="H29" s="46"/>
      <c r="I29" s="46"/>
      <c r="J29" s="46"/>
      <c r="K29" s="46"/>
      <c r="L29" s="46"/>
    </row>
    <row r="30" spans="1:13" ht="65.5" x14ac:dyDescent="0.35">
      <c r="A30" s="48" t="s">
        <v>12</v>
      </c>
      <c r="B30" s="49" t="s">
        <v>13</v>
      </c>
      <c r="C30" s="49" t="s">
        <v>14</v>
      </c>
      <c r="D30" s="50" t="s">
        <v>15</v>
      </c>
      <c r="E30" s="50" t="s">
        <v>333</v>
      </c>
      <c r="F30" s="49" t="s">
        <v>16</v>
      </c>
      <c r="G30" s="49" t="s">
        <v>17</v>
      </c>
      <c r="H30" s="49" t="s">
        <v>113</v>
      </c>
      <c r="I30" s="50" t="s">
        <v>114</v>
      </c>
      <c r="J30" s="50" t="s">
        <v>115</v>
      </c>
      <c r="K30" s="15" t="s">
        <v>21</v>
      </c>
      <c r="L30" s="15" t="s">
        <v>22</v>
      </c>
    </row>
    <row r="31" spans="1:13" x14ac:dyDescent="0.35">
      <c r="A31" s="81" t="s">
        <v>268</v>
      </c>
      <c r="B31" s="85"/>
      <c r="C31" s="85"/>
      <c r="D31" s="85"/>
      <c r="E31" s="85"/>
      <c r="F31" s="86"/>
      <c r="G31" s="85"/>
      <c r="H31" s="85"/>
      <c r="I31" s="85"/>
      <c r="J31" s="85"/>
      <c r="K31" s="87"/>
      <c r="L31" s="54"/>
    </row>
    <row r="32" spans="1:13" ht="39" x14ac:dyDescent="0.35">
      <c r="A32" s="160" t="s">
        <v>269</v>
      </c>
      <c r="B32" s="60" t="s">
        <v>143</v>
      </c>
      <c r="C32" s="61" t="s">
        <v>131</v>
      </c>
      <c r="D32" s="61">
        <v>300</v>
      </c>
      <c r="E32" s="273">
        <v>1593.9</v>
      </c>
      <c r="F32" s="60" t="s">
        <v>139</v>
      </c>
      <c r="G32" s="195"/>
      <c r="H32" s="63"/>
      <c r="I32" s="71">
        <f t="shared" ref="I32:I33" si="6">H32*D32</f>
        <v>0</v>
      </c>
      <c r="J32" s="71">
        <f>I32+(I32*G32)</f>
        <v>0</v>
      </c>
      <c r="K32" s="62"/>
      <c r="L32" s="54"/>
    </row>
    <row r="33" spans="1:13" ht="161.25" customHeight="1" x14ac:dyDescent="0.35">
      <c r="A33" s="160" t="s">
        <v>270</v>
      </c>
      <c r="B33" s="60" t="s">
        <v>144</v>
      </c>
      <c r="C33" s="61" t="s">
        <v>131</v>
      </c>
      <c r="D33" s="61">
        <v>300</v>
      </c>
      <c r="E33" s="275"/>
      <c r="F33" s="88" t="s">
        <v>336</v>
      </c>
      <c r="G33" s="195"/>
      <c r="H33" s="63"/>
      <c r="I33" s="71">
        <f t="shared" si="6"/>
        <v>0</v>
      </c>
      <c r="J33" s="71">
        <f>I33+(I33*G33)</f>
        <v>0</v>
      </c>
      <c r="K33" s="62"/>
      <c r="L33" s="54"/>
    </row>
    <row r="34" spans="1:13" x14ac:dyDescent="0.35">
      <c r="A34" s="272" t="s">
        <v>271</v>
      </c>
      <c r="B34" s="272"/>
      <c r="C34" s="272"/>
      <c r="D34" s="272"/>
      <c r="E34" s="272"/>
      <c r="F34" s="272"/>
      <c r="G34" s="272"/>
      <c r="H34" s="272"/>
      <c r="I34" s="78">
        <f>SUM(I32:I33)</f>
        <v>0</v>
      </c>
      <c r="J34" s="89">
        <f>SUM(J32:J33)</f>
        <v>0</v>
      </c>
      <c r="K34" s="90"/>
      <c r="L34" s="267"/>
      <c r="M34" s="267"/>
    </row>
    <row r="35" spans="1:13" x14ac:dyDescent="0.35">
      <c r="A35" s="80"/>
      <c r="B35" s="46"/>
      <c r="C35" s="46"/>
      <c r="D35" s="46"/>
      <c r="E35" s="46"/>
      <c r="F35" s="58"/>
      <c r="G35" s="46"/>
      <c r="H35" s="46"/>
      <c r="I35" s="46"/>
      <c r="J35" s="46"/>
      <c r="K35" s="46"/>
      <c r="L35" s="46"/>
    </row>
    <row r="36" spans="1:13" ht="65.5" x14ac:dyDescent="0.35">
      <c r="A36" s="48" t="s">
        <v>12</v>
      </c>
      <c r="B36" s="49" t="s">
        <v>13</v>
      </c>
      <c r="C36" s="49" t="s">
        <v>14</v>
      </c>
      <c r="D36" s="50" t="s">
        <v>15</v>
      </c>
      <c r="E36" s="50" t="s">
        <v>333</v>
      </c>
      <c r="F36" s="49" t="s">
        <v>16</v>
      </c>
      <c r="G36" s="49" t="s">
        <v>17</v>
      </c>
      <c r="H36" s="49" t="s">
        <v>113</v>
      </c>
      <c r="I36" s="50" t="s">
        <v>114</v>
      </c>
      <c r="J36" s="50" t="s">
        <v>115</v>
      </c>
      <c r="K36" s="15" t="s">
        <v>21</v>
      </c>
      <c r="L36" s="15" t="s">
        <v>22</v>
      </c>
    </row>
    <row r="37" spans="1:13" x14ac:dyDescent="0.35">
      <c r="A37" s="81" t="s">
        <v>272</v>
      </c>
      <c r="B37" s="82"/>
      <c r="C37" s="82"/>
      <c r="D37" s="82"/>
      <c r="E37" s="82"/>
      <c r="F37" s="83"/>
      <c r="G37" s="82"/>
      <c r="H37" s="82"/>
      <c r="I37" s="82"/>
      <c r="J37" s="82"/>
      <c r="K37" s="84"/>
      <c r="L37" s="54"/>
    </row>
    <row r="38" spans="1:13" ht="39" x14ac:dyDescent="0.35">
      <c r="A38" s="160" t="s">
        <v>273</v>
      </c>
      <c r="B38" s="60" t="s">
        <v>145</v>
      </c>
      <c r="C38" s="61" t="s">
        <v>25</v>
      </c>
      <c r="D38" s="61">
        <v>5500</v>
      </c>
      <c r="E38" s="273">
        <v>2349.10725</v>
      </c>
      <c r="F38" s="60" t="s">
        <v>146</v>
      </c>
      <c r="G38" s="195"/>
      <c r="H38" s="63"/>
      <c r="I38" s="71">
        <f t="shared" ref="I38:I41" si="7">H38*D38</f>
        <v>0</v>
      </c>
      <c r="J38" s="71">
        <f>I38+(I38*G38)</f>
        <v>0</v>
      </c>
      <c r="K38" s="62"/>
      <c r="L38" s="91"/>
    </row>
    <row r="39" spans="1:13" ht="26" x14ac:dyDescent="0.35">
      <c r="A39" s="160" t="s">
        <v>274</v>
      </c>
      <c r="B39" s="60" t="s">
        <v>147</v>
      </c>
      <c r="C39" s="61" t="s">
        <v>25</v>
      </c>
      <c r="D39" s="61">
        <v>1650</v>
      </c>
      <c r="E39" s="274"/>
      <c r="F39" s="60" t="s">
        <v>148</v>
      </c>
      <c r="G39" s="195"/>
      <c r="H39" s="63"/>
      <c r="I39" s="71">
        <f t="shared" si="7"/>
        <v>0</v>
      </c>
      <c r="J39" s="71">
        <f t="shared" ref="J39:J41" si="8">I39+(I39*G39)</f>
        <v>0</v>
      </c>
      <c r="K39" s="62"/>
      <c r="L39" s="64"/>
    </row>
    <row r="40" spans="1:13" ht="26" x14ac:dyDescent="0.35">
      <c r="A40" s="160" t="s">
        <v>275</v>
      </c>
      <c r="B40" s="60" t="s">
        <v>147</v>
      </c>
      <c r="C40" s="61" t="s">
        <v>25</v>
      </c>
      <c r="D40" s="61">
        <v>5500</v>
      </c>
      <c r="E40" s="274"/>
      <c r="F40" s="60" t="s">
        <v>149</v>
      </c>
      <c r="G40" s="195"/>
      <c r="H40" s="63"/>
      <c r="I40" s="71">
        <f t="shared" si="7"/>
        <v>0</v>
      </c>
      <c r="J40" s="71">
        <f t="shared" si="8"/>
        <v>0</v>
      </c>
      <c r="K40" s="62"/>
      <c r="L40" s="64"/>
    </row>
    <row r="41" spans="1:13" ht="26" x14ac:dyDescent="0.35">
      <c r="A41" s="160" t="s">
        <v>276</v>
      </c>
      <c r="B41" s="60" t="s">
        <v>150</v>
      </c>
      <c r="C41" s="61" t="s">
        <v>25</v>
      </c>
      <c r="D41" s="61">
        <v>6600</v>
      </c>
      <c r="E41" s="275"/>
      <c r="F41" s="60" t="s">
        <v>151</v>
      </c>
      <c r="G41" s="195"/>
      <c r="H41" s="63"/>
      <c r="I41" s="71">
        <f t="shared" si="7"/>
        <v>0</v>
      </c>
      <c r="J41" s="71">
        <f t="shared" si="8"/>
        <v>0</v>
      </c>
      <c r="K41" s="62"/>
      <c r="L41" s="64"/>
    </row>
    <row r="42" spans="1:13" x14ac:dyDescent="0.35">
      <c r="A42" s="272" t="s">
        <v>277</v>
      </c>
      <c r="B42" s="272"/>
      <c r="C42" s="272"/>
      <c r="D42" s="272"/>
      <c r="E42" s="272"/>
      <c r="F42" s="272"/>
      <c r="G42" s="272"/>
      <c r="H42" s="272"/>
      <c r="I42" s="78">
        <f>SUM(I38:I41)</f>
        <v>0</v>
      </c>
      <c r="J42" s="89">
        <f>SUM(J38:J41)</f>
        <v>0</v>
      </c>
      <c r="K42" s="92"/>
      <c r="L42" s="46"/>
      <c r="M42" s="35"/>
    </row>
    <row r="43" spans="1:13" x14ac:dyDescent="0.35">
      <c r="A43" s="80"/>
      <c r="B43" s="46"/>
      <c r="C43" s="46"/>
      <c r="D43" s="46"/>
      <c r="E43" s="46"/>
      <c r="F43" s="58"/>
      <c r="G43" s="46"/>
      <c r="H43" s="46"/>
      <c r="I43" s="46"/>
      <c r="J43" s="46"/>
      <c r="K43" s="46"/>
      <c r="L43" s="46"/>
    </row>
    <row r="44" spans="1:13" ht="65.5" x14ac:dyDescent="0.35">
      <c r="A44" s="48" t="s">
        <v>12</v>
      </c>
      <c r="B44" s="49" t="s">
        <v>13</v>
      </c>
      <c r="C44" s="49" t="s">
        <v>14</v>
      </c>
      <c r="D44" s="50" t="s">
        <v>15</v>
      </c>
      <c r="E44" s="50" t="s">
        <v>333</v>
      </c>
      <c r="F44" s="49" t="s">
        <v>16</v>
      </c>
      <c r="G44" s="49" t="s">
        <v>17</v>
      </c>
      <c r="H44" s="49" t="s">
        <v>113</v>
      </c>
      <c r="I44" s="50" t="s">
        <v>114</v>
      </c>
      <c r="J44" s="50" t="s">
        <v>115</v>
      </c>
      <c r="K44" s="15" t="s">
        <v>21</v>
      </c>
      <c r="L44" s="15" t="s">
        <v>22</v>
      </c>
    </row>
    <row r="45" spans="1:13" x14ac:dyDescent="0.35">
      <c r="A45" s="276" t="s">
        <v>278</v>
      </c>
      <c r="B45" s="276"/>
      <c r="C45" s="276"/>
      <c r="D45" s="276"/>
      <c r="E45" s="276"/>
      <c r="F45" s="276"/>
      <c r="G45" s="276"/>
      <c r="H45" s="276"/>
      <c r="I45" s="276"/>
      <c r="J45" s="276"/>
      <c r="K45" s="276"/>
      <c r="L45" s="276"/>
    </row>
    <row r="46" spans="1:13" ht="156" x14ac:dyDescent="0.35">
      <c r="A46" s="160" t="s">
        <v>279</v>
      </c>
      <c r="B46" s="60" t="s">
        <v>152</v>
      </c>
      <c r="C46" s="61" t="s">
        <v>25</v>
      </c>
      <c r="D46" s="61">
        <v>5500</v>
      </c>
      <c r="E46" s="280">
        <v>12836.67</v>
      </c>
      <c r="F46" s="60" t="s">
        <v>153</v>
      </c>
      <c r="G46" s="195"/>
      <c r="H46" s="63"/>
      <c r="I46" s="71">
        <f t="shared" ref="I46:I53" si="9">H46*D46</f>
        <v>0</v>
      </c>
      <c r="J46" s="71">
        <f>I46+(I46*G46)</f>
        <v>0</v>
      </c>
      <c r="K46" s="62"/>
      <c r="L46" s="54"/>
    </row>
    <row r="47" spans="1:13" ht="143" x14ac:dyDescent="0.35">
      <c r="A47" s="160" t="s">
        <v>280</v>
      </c>
      <c r="B47" s="60" t="s">
        <v>154</v>
      </c>
      <c r="C47" s="61" t="s">
        <v>25</v>
      </c>
      <c r="D47" s="61">
        <v>150</v>
      </c>
      <c r="E47" s="281"/>
      <c r="F47" s="60" t="s">
        <v>155</v>
      </c>
      <c r="G47" s="195"/>
      <c r="H47" s="63"/>
      <c r="I47" s="71">
        <f t="shared" si="9"/>
        <v>0</v>
      </c>
      <c r="J47" s="71">
        <f t="shared" ref="J47:J53" si="10">I47+(I47*G47)</f>
        <v>0</v>
      </c>
      <c r="K47" s="62"/>
      <c r="L47" s="54"/>
    </row>
    <row r="48" spans="1:13" ht="78" x14ac:dyDescent="0.35">
      <c r="A48" s="160" t="s">
        <v>281</v>
      </c>
      <c r="B48" s="60" t="s">
        <v>156</v>
      </c>
      <c r="C48" s="61" t="s">
        <v>25</v>
      </c>
      <c r="D48" s="61">
        <v>300</v>
      </c>
      <c r="E48" s="281"/>
      <c r="F48" s="60" t="s">
        <v>157</v>
      </c>
      <c r="G48" s="195"/>
      <c r="H48" s="63"/>
      <c r="I48" s="71">
        <f t="shared" si="9"/>
        <v>0</v>
      </c>
      <c r="J48" s="71">
        <f t="shared" si="10"/>
        <v>0</v>
      </c>
      <c r="K48" s="62"/>
      <c r="L48" s="54"/>
    </row>
    <row r="49" spans="1:13" ht="78" x14ac:dyDescent="0.35">
      <c r="A49" s="160" t="s">
        <v>282</v>
      </c>
      <c r="B49" s="60" t="s">
        <v>158</v>
      </c>
      <c r="C49" s="61" t="s">
        <v>25</v>
      </c>
      <c r="D49" s="61">
        <v>300</v>
      </c>
      <c r="E49" s="281"/>
      <c r="F49" s="60" t="s">
        <v>159</v>
      </c>
      <c r="G49" s="195"/>
      <c r="H49" s="63"/>
      <c r="I49" s="71">
        <f t="shared" si="9"/>
        <v>0</v>
      </c>
      <c r="J49" s="71">
        <f t="shared" si="10"/>
        <v>0</v>
      </c>
      <c r="K49" s="62"/>
      <c r="L49" s="54"/>
    </row>
    <row r="50" spans="1:13" ht="104" x14ac:dyDescent="0.35">
      <c r="A50" s="160" t="s">
        <v>283</v>
      </c>
      <c r="B50" s="60" t="s">
        <v>160</v>
      </c>
      <c r="C50" s="61" t="s">
        <v>25</v>
      </c>
      <c r="D50" s="61">
        <v>600</v>
      </c>
      <c r="E50" s="281"/>
      <c r="F50" s="60" t="s">
        <v>161</v>
      </c>
      <c r="G50" s="195"/>
      <c r="H50" s="63"/>
      <c r="I50" s="71">
        <f t="shared" si="9"/>
        <v>0</v>
      </c>
      <c r="J50" s="71">
        <f t="shared" si="10"/>
        <v>0</v>
      </c>
      <c r="K50" s="93"/>
      <c r="L50" s="64"/>
    </row>
    <row r="51" spans="1:13" ht="78" x14ac:dyDescent="0.35">
      <c r="A51" s="160" t="s">
        <v>284</v>
      </c>
      <c r="B51" s="60" t="s">
        <v>162</v>
      </c>
      <c r="C51" s="61" t="s">
        <v>25</v>
      </c>
      <c r="D51" s="61">
        <v>1000</v>
      </c>
      <c r="E51" s="281"/>
      <c r="F51" s="60" t="s">
        <v>163</v>
      </c>
      <c r="G51" s="195"/>
      <c r="H51" s="63"/>
      <c r="I51" s="71">
        <f t="shared" si="9"/>
        <v>0</v>
      </c>
      <c r="J51" s="71">
        <f t="shared" si="10"/>
        <v>0</v>
      </c>
      <c r="K51" s="62"/>
      <c r="L51" s="54"/>
    </row>
    <row r="52" spans="1:13" ht="65" x14ac:dyDescent="0.35">
      <c r="A52" s="160" t="s">
        <v>285</v>
      </c>
      <c r="B52" s="60" t="s">
        <v>164</v>
      </c>
      <c r="C52" s="61" t="s">
        <v>25</v>
      </c>
      <c r="D52" s="61">
        <v>3600</v>
      </c>
      <c r="E52" s="281"/>
      <c r="F52" s="60" t="s">
        <v>165</v>
      </c>
      <c r="G52" s="195"/>
      <c r="H52" s="63"/>
      <c r="I52" s="71">
        <f t="shared" si="9"/>
        <v>0</v>
      </c>
      <c r="J52" s="71">
        <f t="shared" si="10"/>
        <v>0</v>
      </c>
      <c r="K52" s="62"/>
      <c r="L52" s="54"/>
    </row>
    <row r="53" spans="1:13" ht="78" x14ac:dyDescent="0.35">
      <c r="A53" s="160" t="s">
        <v>286</v>
      </c>
      <c r="B53" s="60" t="s">
        <v>242</v>
      </c>
      <c r="C53" s="61" t="s">
        <v>25</v>
      </c>
      <c r="D53" s="61">
        <v>300</v>
      </c>
      <c r="E53" s="282"/>
      <c r="F53" s="60" t="s">
        <v>166</v>
      </c>
      <c r="G53" s="198"/>
      <c r="H53" s="63"/>
      <c r="I53" s="71">
        <f t="shared" si="9"/>
        <v>0</v>
      </c>
      <c r="J53" s="71">
        <f t="shared" si="10"/>
        <v>0</v>
      </c>
      <c r="K53" s="62"/>
      <c r="L53" s="54"/>
    </row>
    <row r="54" spans="1:13" x14ac:dyDescent="0.35">
      <c r="A54" s="272" t="s">
        <v>287</v>
      </c>
      <c r="B54" s="272"/>
      <c r="C54" s="272"/>
      <c r="D54" s="272"/>
      <c r="E54" s="272"/>
      <c r="F54" s="272"/>
      <c r="G54" s="272"/>
      <c r="H54" s="272"/>
      <c r="I54" s="78">
        <f>SUM(I46:I53)</f>
        <v>0</v>
      </c>
      <c r="J54" s="89">
        <f>SUM(J46:J53)</f>
        <v>0</v>
      </c>
      <c r="K54" s="92"/>
      <c r="L54" s="267"/>
      <c r="M54" s="267"/>
    </row>
    <row r="55" spans="1:13" x14ac:dyDescent="0.35">
      <c r="A55" s="80"/>
      <c r="B55" s="46"/>
      <c r="C55" s="46"/>
      <c r="D55" s="46"/>
      <c r="E55" s="46"/>
      <c r="F55" s="58"/>
      <c r="G55" s="46"/>
      <c r="H55" s="46"/>
      <c r="I55" s="46"/>
      <c r="J55" s="46"/>
      <c r="K55" s="46"/>
      <c r="L55" s="46"/>
    </row>
    <row r="56" spans="1:13" ht="65.5" x14ac:dyDescent="0.35">
      <c r="A56" s="48" t="s">
        <v>12</v>
      </c>
      <c r="B56" s="49" t="s">
        <v>13</v>
      </c>
      <c r="C56" s="49" t="s">
        <v>14</v>
      </c>
      <c r="D56" s="50" t="s">
        <v>15</v>
      </c>
      <c r="E56" s="50" t="s">
        <v>333</v>
      </c>
      <c r="F56" s="49" t="s">
        <v>16</v>
      </c>
      <c r="G56" s="49" t="s">
        <v>17</v>
      </c>
      <c r="H56" s="49" t="s">
        <v>113</v>
      </c>
      <c r="I56" s="50" t="s">
        <v>114</v>
      </c>
      <c r="J56" s="50" t="s">
        <v>115</v>
      </c>
      <c r="K56" s="15" t="s">
        <v>21</v>
      </c>
      <c r="L56" s="15" t="s">
        <v>22</v>
      </c>
    </row>
    <row r="57" spans="1:13" x14ac:dyDescent="0.35">
      <c r="A57" s="271" t="s">
        <v>288</v>
      </c>
      <c r="B57" s="271"/>
      <c r="C57" s="271"/>
      <c r="D57" s="271"/>
      <c r="E57" s="271"/>
      <c r="F57" s="271"/>
      <c r="G57" s="271"/>
      <c r="H57" s="271"/>
      <c r="I57" s="271"/>
      <c r="J57" s="271"/>
      <c r="K57" s="271"/>
      <c r="L57" s="271"/>
    </row>
    <row r="58" spans="1:13" ht="52" x14ac:dyDescent="0.35">
      <c r="A58" s="160" t="s">
        <v>289</v>
      </c>
      <c r="B58" s="60" t="s">
        <v>167</v>
      </c>
      <c r="C58" s="61" t="s">
        <v>25</v>
      </c>
      <c r="D58" s="61">
        <v>33000</v>
      </c>
      <c r="E58" s="273">
        <v>6859.9740000000002</v>
      </c>
      <c r="F58" s="60" t="s">
        <v>168</v>
      </c>
      <c r="G58" s="199"/>
      <c r="H58" s="200"/>
      <c r="I58" s="71">
        <f t="shared" ref="I58:I60" si="11">H58*D58</f>
        <v>0</v>
      </c>
      <c r="J58" s="71">
        <f t="shared" ref="J58:J60" si="12">I58+(I58*G58)</f>
        <v>0</v>
      </c>
      <c r="K58" s="94"/>
      <c r="L58" s="54"/>
    </row>
    <row r="59" spans="1:13" ht="52" x14ac:dyDescent="0.35">
      <c r="A59" s="160" t="s">
        <v>290</v>
      </c>
      <c r="B59" s="60" t="s">
        <v>169</v>
      </c>
      <c r="C59" s="61" t="s">
        <v>25</v>
      </c>
      <c r="D59" s="61">
        <v>6600</v>
      </c>
      <c r="E59" s="274"/>
      <c r="F59" s="60" t="s">
        <v>170</v>
      </c>
      <c r="G59" s="195"/>
      <c r="H59" s="63"/>
      <c r="I59" s="71">
        <f t="shared" si="11"/>
        <v>0</v>
      </c>
      <c r="J59" s="71">
        <f t="shared" si="12"/>
        <v>0</v>
      </c>
      <c r="K59" s="62"/>
      <c r="L59" s="64"/>
    </row>
    <row r="60" spans="1:13" ht="52" x14ac:dyDescent="0.35">
      <c r="A60" s="160" t="s">
        <v>291</v>
      </c>
      <c r="B60" s="60" t="s">
        <v>169</v>
      </c>
      <c r="C60" s="61" t="s">
        <v>25</v>
      </c>
      <c r="D60" s="61">
        <v>3300</v>
      </c>
      <c r="E60" s="275"/>
      <c r="F60" s="60" t="s">
        <v>171</v>
      </c>
      <c r="G60" s="195"/>
      <c r="H60" s="63"/>
      <c r="I60" s="71">
        <f t="shared" si="11"/>
        <v>0</v>
      </c>
      <c r="J60" s="71">
        <f t="shared" si="12"/>
        <v>0</v>
      </c>
      <c r="K60" s="62"/>
      <c r="L60" s="64"/>
    </row>
    <row r="61" spans="1:13" x14ac:dyDescent="0.35">
      <c r="A61" s="272" t="s">
        <v>292</v>
      </c>
      <c r="B61" s="272"/>
      <c r="C61" s="272"/>
      <c r="D61" s="272"/>
      <c r="E61" s="272"/>
      <c r="F61" s="272"/>
      <c r="G61" s="272"/>
      <c r="H61" s="272"/>
      <c r="I61" s="78">
        <f>SUM(I58:I60)</f>
        <v>0</v>
      </c>
      <c r="J61" s="89">
        <f>SUM(J58:J60)</f>
        <v>0</v>
      </c>
      <c r="K61" s="92"/>
      <c r="L61" s="267"/>
      <c r="M61" s="267"/>
    </row>
    <row r="62" spans="1:13" x14ac:dyDescent="0.35">
      <c r="A62" s="80"/>
      <c r="B62" s="46"/>
      <c r="C62" s="46"/>
      <c r="D62" s="46"/>
      <c r="E62" s="46"/>
      <c r="F62" s="58"/>
      <c r="G62" s="46"/>
      <c r="H62" s="46"/>
      <c r="I62" s="46"/>
      <c r="J62" s="46"/>
      <c r="K62" s="46"/>
      <c r="L62" s="46"/>
    </row>
    <row r="63" spans="1:13" ht="65.5" x14ac:dyDescent="0.35">
      <c r="A63" s="48" t="s">
        <v>12</v>
      </c>
      <c r="B63" s="49" t="s">
        <v>13</v>
      </c>
      <c r="C63" s="49" t="s">
        <v>14</v>
      </c>
      <c r="D63" s="50" t="s">
        <v>15</v>
      </c>
      <c r="E63" s="50" t="s">
        <v>333</v>
      </c>
      <c r="F63" s="49" t="s">
        <v>16</v>
      </c>
      <c r="G63" s="49" t="s">
        <v>17</v>
      </c>
      <c r="H63" s="49" t="s">
        <v>113</v>
      </c>
      <c r="I63" s="50" t="s">
        <v>114</v>
      </c>
      <c r="J63" s="50" t="s">
        <v>115</v>
      </c>
      <c r="K63" s="15" t="s">
        <v>21</v>
      </c>
      <c r="L63" s="15" t="s">
        <v>22</v>
      </c>
    </row>
    <row r="64" spans="1:13" x14ac:dyDescent="0.35">
      <c r="A64" s="59" t="s">
        <v>293</v>
      </c>
      <c r="B64" s="59"/>
      <c r="C64" s="59"/>
      <c r="D64" s="59"/>
      <c r="E64" s="59"/>
      <c r="F64" s="59"/>
      <c r="G64" s="59"/>
      <c r="H64" s="59"/>
      <c r="I64" s="59"/>
      <c r="J64" s="59"/>
      <c r="K64" s="59"/>
      <c r="L64" s="54"/>
    </row>
    <row r="65" spans="1:13" ht="39" x14ac:dyDescent="0.35">
      <c r="A65" s="160" t="s">
        <v>294</v>
      </c>
      <c r="B65" s="60" t="s">
        <v>172</v>
      </c>
      <c r="C65" s="61" t="s">
        <v>173</v>
      </c>
      <c r="D65" s="61">
        <v>2200</v>
      </c>
      <c r="E65" s="273">
        <v>743.17716000000007</v>
      </c>
      <c r="F65" s="60" t="s">
        <v>174</v>
      </c>
      <c r="G65" s="195"/>
      <c r="H65" s="63"/>
      <c r="I65" s="71">
        <f t="shared" ref="I65:I67" si="13">H65*D65</f>
        <v>0</v>
      </c>
      <c r="J65" s="71">
        <f t="shared" ref="J65:J67" si="14">I65+(I65*G65)</f>
        <v>0</v>
      </c>
      <c r="K65" s="62"/>
      <c r="L65" s="64"/>
    </row>
    <row r="66" spans="1:13" ht="39" x14ac:dyDescent="0.35">
      <c r="A66" s="160" t="s">
        <v>295</v>
      </c>
      <c r="B66" s="88" t="s">
        <v>175</v>
      </c>
      <c r="C66" s="61" t="s">
        <v>25</v>
      </c>
      <c r="D66" s="61">
        <v>11</v>
      </c>
      <c r="E66" s="274"/>
      <c r="F66" s="60" t="s">
        <v>176</v>
      </c>
      <c r="G66" s="195"/>
      <c r="H66" s="63"/>
      <c r="I66" s="71">
        <f t="shared" si="13"/>
        <v>0</v>
      </c>
      <c r="J66" s="71">
        <f t="shared" si="14"/>
        <v>0</v>
      </c>
      <c r="K66" s="62"/>
      <c r="L66" s="64"/>
    </row>
    <row r="67" spans="1:13" ht="65" x14ac:dyDescent="0.35">
      <c r="A67" s="160" t="s">
        <v>296</v>
      </c>
      <c r="B67" s="88" t="s">
        <v>177</v>
      </c>
      <c r="C67" s="61" t="s">
        <v>25</v>
      </c>
      <c r="D67" s="61">
        <v>9900</v>
      </c>
      <c r="E67" s="275"/>
      <c r="F67" s="60" t="s">
        <v>178</v>
      </c>
      <c r="G67" s="195"/>
      <c r="H67" s="63"/>
      <c r="I67" s="71">
        <f t="shared" si="13"/>
        <v>0</v>
      </c>
      <c r="J67" s="71">
        <f t="shared" si="14"/>
        <v>0</v>
      </c>
      <c r="K67" s="62"/>
      <c r="L67" s="64"/>
    </row>
    <row r="68" spans="1:13" x14ac:dyDescent="0.35">
      <c r="A68" s="272" t="s">
        <v>297</v>
      </c>
      <c r="B68" s="272"/>
      <c r="C68" s="272"/>
      <c r="D68" s="272"/>
      <c r="E68" s="272"/>
      <c r="F68" s="272"/>
      <c r="G68" s="272"/>
      <c r="H68" s="272"/>
      <c r="I68" s="78">
        <f>SUM(I65:I67)</f>
        <v>0</v>
      </c>
      <c r="J68" s="89">
        <f>SUM(J65:J67)</f>
        <v>0</v>
      </c>
      <c r="K68" s="90"/>
      <c r="L68" s="267"/>
      <c r="M68" s="267"/>
    </row>
    <row r="69" spans="1:13" x14ac:dyDescent="0.35">
      <c r="A69" s="67"/>
      <c r="B69" s="67"/>
      <c r="C69" s="67"/>
      <c r="D69" s="67"/>
      <c r="E69" s="67"/>
      <c r="F69" s="68"/>
      <c r="G69" s="67"/>
      <c r="H69" s="67"/>
      <c r="I69" s="67"/>
      <c r="J69" s="46"/>
      <c r="K69" s="46"/>
      <c r="L69" s="46"/>
    </row>
    <row r="70" spans="1:13" ht="65.5" x14ac:dyDescent="0.35">
      <c r="A70" s="48" t="s">
        <v>12</v>
      </c>
      <c r="B70" s="49" t="s">
        <v>13</v>
      </c>
      <c r="C70" s="49" t="s">
        <v>14</v>
      </c>
      <c r="D70" s="50" t="s">
        <v>15</v>
      </c>
      <c r="E70" s="50" t="s">
        <v>333</v>
      </c>
      <c r="F70" s="49" t="s">
        <v>16</v>
      </c>
      <c r="G70" s="49" t="s">
        <v>17</v>
      </c>
      <c r="H70" s="49" t="s">
        <v>113</v>
      </c>
      <c r="I70" s="50" t="s">
        <v>114</v>
      </c>
      <c r="J70" s="50" t="s">
        <v>115</v>
      </c>
      <c r="K70" s="15" t="s">
        <v>21</v>
      </c>
      <c r="L70" s="15" t="s">
        <v>22</v>
      </c>
    </row>
    <row r="71" spans="1:13" x14ac:dyDescent="0.35">
      <c r="A71" s="268" t="s">
        <v>298</v>
      </c>
      <c r="B71" s="268"/>
      <c r="C71" s="268"/>
      <c r="D71" s="268"/>
      <c r="E71" s="268"/>
      <c r="F71" s="268"/>
      <c r="G71" s="268"/>
      <c r="H71" s="268"/>
      <c r="I71" s="268"/>
      <c r="J71" s="268"/>
      <c r="K71" s="268"/>
      <c r="L71" s="268"/>
    </row>
    <row r="72" spans="1:13" ht="78" x14ac:dyDescent="0.35">
      <c r="A72" s="160" t="s">
        <v>299</v>
      </c>
      <c r="B72" s="60" t="s">
        <v>179</v>
      </c>
      <c r="C72" s="61" t="s">
        <v>25</v>
      </c>
      <c r="D72" s="61">
        <v>440</v>
      </c>
      <c r="E72" s="273">
        <v>4966.5</v>
      </c>
      <c r="F72" s="69" t="s">
        <v>180</v>
      </c>
      <c r="G72" s="196"/>
      <c r="H72" s="95"/>
      <c r="I72" s="71">
        <f t="shared" ref="I72:I73" si="15">H72*D72</f>
        <v>0</v>
      </c>
      <c r="J72" s="71">
        <f t="shared" ref="J72:J73" si="16">I72+(I72*G72)</f>
        <v>0</v>
      </c>
      <c r="K72" s="33"/>
      <c r="L72" s="64"/>
    </row>
    <row r="73" spans="1:13" ht="39" x14ac:dyDescent="0.35">
      <c r="A73" s="160" t="s">
        <v>300</v>
      </c>
      <c r="B73" s="60" t="s">
        <v>181</v>
      </c>
      <c r="C73" s="61" t="s">
        <v>25</v>
      </c>
      <c r="D73" s="61">
        <v>440</v>
      </c>
      <c r="E73" s="275"/>
      <c r="F73" s="60" t="s">
        <v>182</v>
      </c>
      <c r="G73" s="197"/>
      <c r="H73" s="95"/>
      <c r="I73" s="71">
        <f t="shared" si="15"/>
        <v>0</v>
      </c>
      <c r="J73" s="71">
        <f t="shared" si="16"/>
        <v>0</v>
      </c>
      <c r="K73" s="33"/>
      <c r="L73" s="64"/>
    </row>
    <row r="74" spans="1:13" x14ac:dyDescent="0.35">
      <c r="A74" s="269" t="s">
        <v>301</v>
      </c>
      <c r="B74" s="269"/>
      <c r="C74" s="269"/>
      <c r="D74" s="269"/>
      <c r="E74" s="269"/>
      <c r="F74" s="269"/>
      <c r="G74" s="269"/>
      <c r="H74" s="269"/>
      <c r="I74" s="201">
        <f>SUM(I72:I73)</f>
        <v>0</v>
      </c>
      <c r="J74" s="96">
        <f>SUM(J72:J73)</f>
        <v>0</v>
      </c>
      <c r="K74" s="97"/>
      <c r="L74" s="270"/>
      <c r="M74" s="270"/>
    </row>
    <row r="75" spans="1:13" x14ac:dyDescent="0.35">
      <c r="A75" s="67"/>
      <c r="B75" s="67"/>
      <c r="C75" s="67"/>
      <c r="D75" s="67"/>
      <c r="E75" s="67"/>
      <c r="F75" s="68"/>
      <c r="G75" s="67"/>
      <c r="H75" s="67"/>
      <c r="I75" s="67"/>
      <c r="J75" s="46"/>
      <c r="K75" s="46"/>
      <c r="L75" s="46"/>
    </row>
    <row r="76" spans="1:13" ht="65.5" x14ac:dyDescent="0.35">
      <c r="A76" s="48" t="s">
        <v>12</v>
      </c>
      <c r="B76" s="49" t="s">
        <v>13</v>
      </c>
      <c r="C76" s="49" t="s">
        <v>14</v>
      </c>
      <c r="D76" s="50" t="s">
        <v>15</v>
      </c>
      <c r="E76" s="50" t="s">
        <v>333</v>
      </c>
      <c r="F76" s="49" t="s">
        <v>16</v>
      </c>
      <c r="G76" s="49" t="s">
        <v>17</v>
      </c>
      <c r="H76" s="49" t="s">
        <v>113</v>
      </c>
      <c r="I76" s="50" t="s">
        <v>114</v>
      </c>
      <c r="J76" s="50" t="s">
        <v>115</v>
      </c>
      <c r="K76" s="15" t="s">
        <v>21</v>
      </c>
      <c r="L76" s="15" t="s">
        <v>22</v>
      </c>
    </row>
    <row r="77" spans="1:13" ht="93" customHeight="1" x14ac:dyDescent="0.35">
      <c r="A77" s="160">
        <v>25</v>
      </c>
      <c r="B77" s="60" t="s">
        <v>243</v>
      </c>
      <c r="C77" s="61" t="s">
        <v>131</v>
      </c>
      <c r="D77" s="61">
        <v>100</v>
      </c>
      <c r="E77" s="202">
        <v>420.42</v>
      </c>
      <c r="F77" s="98" t="s">
        <v>183</v>
      </c>
      <c r="G77" s="204"/>
      <c r="H77" s="99"/>
      <c r="I77" s="229">
        <f t="shared" ref="I77:I94" si="17">H77*D77</f>
        <v>0</v>
      </c>
      <c r="J77" s="229">
        <f t="shared" ref="J77:J94" si="18">I77+(I77*G77)</f>
        <v>0</v>
      </c>
      <c r="K77" s="62"/>
      <c r="L77" s="64"/>
    </row>
    <row r="78" spans="1:13" ht="65" x14ac:dyDescent="0.35">
      <c r="A78" s="161">
        <v>26</v>
      </c>
      <c r="B78" s="60" t="s">
        <v>184</v>
      </c>
      <c r="C78" s="61" t="s">
        <v>185</v>
      </c>
      <c r="D78" s="61">
        <v>88</v>
      </c>
      <c r="E78" s="202">
        <v>3696</v>
      </c>
      <c r="F78" s="60" t="s">
        <v>186</v>
      </c>
      <c r="G78" s="195"/>
      <c r="H78" s="63"/>
      <c r="I78" s="229">
        <f t="shared" si="17"/>
        <v>0</v>
      </c>
      <c r="J78" s="229">
        <f t="shared" si="18"/>
        <v>0</v>
      </c>
      <c r="K78" s="62"/>
      <c r="L78" s="64"/>
    </row>
    <row r="79" spans="1:13" ht="65" x14ac:dyDescent="0.35">
      <c r="A79" s="160">
        <v>27</v>
      </c>
      <c r="B79" s="60" t="s">
        <v>187</v>
      </c>
      <c r="C79" s="61" t="s">
        <v>25</v>
      </c>
      <c r="D79" s="61">
        <v>660</v>
      </c>
      <c r="E79" s="202">
        <f>831.6*1.1</f>
        <v>914.7600000000001</v>
      </c>
      <c r="F79" s="60" t="s">
        <v>337</v>
      </c>
      <c r="G79" s="195"/>
      <c r="H79" s="63"/>
      <c r="I79" s="229">
        <f t="shared" si="17"/>
        <v>0</v>
      </c>
      <c r="J79" s="229">
        <f t="shared" si="18"/>
        <v>0</v>
      </c>
      <c r="K79" s="62"/>
      <c r="L79" s="64"/>
    </row>
    <row r="80" spans="1:13" ht="80.25" customHeight="1" x14ac:dyDescent="0.35">
      <c r="A80" s="161">
        <v>28</v>
      </c>
      <c r="B80" s="60" t="s">
        <v>188</v>
      </c>
      <c r="C80" s="61" t="s">
        <v>25</v>
      </c>
      <c r="D80" s="61">
        <v>660</v>
      </c>
      <c r="E80" s="202">
        <f>831.6*1.1</f>
        <v>914.7600000000001</v>
      </c>
      <c r="F80" s="60" t="s">
        <v>338</v>
      </c>
      <c r="G80" s="195"/>
      <c r="H80" s="63"/>
      <c r="I80" s="229">
        <f t="shared" si="17"/>
        <v>0</v>
      </c>
      <c r="J80" s="229">
        <f t="shared" si="18"/>
        <v>0</v>
      </c>
      <c r="K80" s="62"/>
      <c r="L80" s="64"/>
    </row>
    <row r="81" spans="1:12" ht="82.5" customHeight="1" x14ac:dyDescent="0.35">
      <c r="A81" s="160">
        <v>29</v>
      </c>
      <c r="B81" s="60" t="s">
        <v>189</v>
      </c>
      <c r="C81" s="61" t="s">
        <v>25</v>
      </c>
      <c r="D81" s="61">
        <v>660</v>
      </c>
      <c r="E81" s="202">
        <v>400.55399999999997</v>
      </c>
      <c r="F81" s="88" t="s">
        <v>190</v>
      </c>
      <c r="G81" s="195"/>
      <c r="H81" s="63"/>
      <c r="I81" s="229">
        <f t="shared" si="17"/>
        <v>0</v>
      </c>
      <c r="J81" s="229">
        <f t="shared" si="18"/>
        <v>0</v>
      </c>
      <c r="K81" s="62"/>
      <c r="L81" s="64"/>
    </row>
    <row r="82" spans="1:12" ht="26" x14ac:dyDescent="0.35">
      <c r="A82" s="161">
        <v>30</v>
      </c>
      <c r="B82" s="60" t="s">
        <v>191</v>
      </c>
      <c r="C82" s="61" t="s">
        <v>25</v>
      </c>
      <c r="D82" s="61">
        <v>165</v>
      </c>
      <c r="E82" s="202">
        <v>110.88</v>
      </c>
      <c r="F82" s="60" t="s">
        <v>192</v>
      </c>
      <c r="G82" s="195"/>
      <c r="H82" s="63"/>
      <c r="I82" s="229">
        <f t="shared" si="17"/>
        <v>0</v>
      </c>
      <c r="J82" s="229">
        <f t="shared" si="18"/>
        <v>0</v>
      </c>
      <c r="K82" s="62"/>
      <c r="L82" s="64"/>
    </row>
    <row r="83" spans="1:12" ht="26" x14ac:dyDescent="0.35">
      <c r="A83" s="160">
        <v>31</v>
      </c>
      <c r="B83" s="60" t="s">
        <v>193</v>
      </c>
      <c r="C83" s="61" t="s">
        <v>25</v>
      </c>
      <c r="D83" s="61">
        <v>330</v>
      </c>
      <c r="E83" s="202">
        <v>200.97</v>
      </c>
      <c r="F83" s="60" t="s">
        <v>194</v>
      </c>
      <c r="G83" s="195"/>
      <c r="H83" s="63"/>
      <c r="I83" s="229">
        <f t="shared" si="17"/>
        <v>0</v>
      </c>
      <c r="J83" s="229">
        <f t="shared" si="18"/>
        <v>0</v>
      </c>
      <c r="K83" s="62"/>
      <c r="L83" s="64"/>
    </row>
    <row r="84" spans="1:12" ht="52" x14ac:dyDescent="0.35">
      <c r="A84" s="160">
        <v>32</v>
      </c>
      <c r="B84" s="60" t="s">
        <v>195</v>
      </c>
      <c r="C84" s="61" t="s">
        <v>25</v>
      </c>
      <c r="D84" s="61">
        <v>6600</v>
      </c>
      <c r="E84" s="202">
        <v>8177.4</v>
      </c>
      <c r="F84" s="60" t="s">
        <v>244</v>
      </c>
      <c r="G84" s="195"/>
      <c r="H84" s="63"/>
      <c r="I84" s="229">
        <f t="shared" si="17"/>
        <v>0</v>
      </c>
      <c r="J84" s="229">
        <f t="shared" si="18"/>
        <v>0</v>
      </c>
      <c r="K84" s="62"/>
      <c r="L84" s="64"/>
    </row>
    <row r="85" spans="1:12" ht="91.5" customHeight="1" x14ac:dyDescent="0.35">
      <c r="A85" s="161">
        <v>33</v>
      </c>
      <c r="B85" s="60" t="s">
        <v>196</v>
      </c>
      <c r="C85" s="61" t="s">
        <v>25</v>
      </c>
      <c r="D85" s="61">
        <v>4400</v>
      </c>
      <c r="E85" s="202">
        <v>4851</v>
      </c>
      <c r="F85" s="60" t="s">
        <v>245</v>
      </c>
      <c r="G85" s="195"/>
      <c r="H85" s="63"/>
      <c r="I85" s="229">
        <f t="shared" si="17"/>
        <v>0</v>
      </c>
      <c r="J85" s="229">
        <f t="shared" si="18"/>
        <v>0</v>
      </c>
      <c r="K85" s="62"/>
      <c r="L85" s="64"/>
    </row>
    <row r="86" spans="1:12" ht="39" x14ac:dyDescent="0.35">
      <c r="A86" s="160">
        <v>34</v>
      </c>
      <c r="B86" s="60" t="s">
        <v>197</v>
      </c>
      <c r="C86" s="61" t="s">
        <v>25</v>
      </c>
      <c r="D86" s="61">
        <v>6600</v>
      </c>
      <c r="E86" s="202">
        <f>8316*1.1</f>
        <v>9147.6</v>
      </c>
      <c r="F86" s="60" t="s">
        <v>198</v>
      </c>
      <c r="G86" s="195"/>
      <c r="H86" s="63"/>
      <c r="I86" s="229">
        <f t="shared" si="17"/>
        <v>0</v>
      </c>
      <c r="J86" s="229">
        <f t="shared" si="18"/>
        <v>0</v>
      </c>
      <c r="K86" s="62"/>
      <c r="L86" s="64"/>
    </row>
    <row r="87" spans="1:12" ht="52" x14ac:dyDescent="0.35">
      <c r="A87" s="161">
        <v>35</v>
      </c>
      <c r="B87" s="60" t="s">
        <v>199</v>
      </c>
      <c r="C87" s="61" t="s">
        <v>25</v>
      </c>
      <c r="D87" s="61">
        <v>1100</v>
      </c>
      <c r="E87" s="202">
        <v>1800</v>
      </c>
      <c r="F87" s="60" t="s">
        <v>200</v>
      </c>
      <c r="G87" s="195"/>
      <c r="H87" s="63"/>
      <c r="I87" s="229">
        <f t="shared" si="17"/>
        <v>0</v>
      </c>
      <c r="J87" s="229">
        <f t="shared" si="18"/>
        <v>0</v>
      </c>
      <c r="K87" s="62"/>
      <c r="L87" s="64"/>
    </row>
    <row r="88" spans="1:12" ht="52" x14ac:dyDescent="0.35">
      <c r="A88" s="161">
        <v>36</v>
      </c>
      <c r="B88" s="60" t="s">
        <v>201</v>
      </c>
      <c r="C88" s="61" t="s">
        <v>25</v>
      </c>
      <c r="D88" s="61">
        <v>3300</v>
      </c>
      <c r="E88" s="202">
        <v>2286.9</v>
      </c>
      <c r="F88" s="60" t="s">
        <v>246</v>
      </c>
      <c r="G88" s="195"/>
      <c r="H88" s="63"/>
      <c r="I88" s="229">
        <f t="shared" si="17"/>
        <v>0</v>
      </c>
      <c r="J88" s="229">
        <f t="shared" si="18"/>
        <v>0</v>
      </c>
      <c r="K88" s="62"/>
      <c r="L88" s="64"/>
    </row>
    <row r="89" spans="1:12" ht="65" x14ac:dyDescent="0.35">
      <c r="A89" s="160">
        <v>37</v>
      </c>
      <c r="B89" s="60" t="s">
        <v>202</v>
      </c>
      <c r="C89" s="61" t="s">
        <v>25</v>
      </c>
      <c r="D89" s="61">
        <v>1320</v>
      </c>
      <c r="E89" s="202">
        <v>665.28</v>
      </c>
      <c r="F89" s="60" t="s">
        <v>339</v>
      </c>
      <c r="G89" s="195"/>
      <c r="H89" s="63"/>
      <c r="I89" s="229">
        <f t="shared" si="17"/>
        <v>0</v>
      </c>
      <c r="J89" s="229">
        <f t="shared" si="18"/>
        <v>0</v>
      </c>
      <c r="K89" s="100"/>
      <c r="L89" s="64"/>
    </row>
    <row r="90" spans="1:12" ht="26" x14ac:dyDescent="0.35">
      <c r="A90" s="161">
        <v>38</v>
      </c>
      <c r="B90" s="60" t="s">
        <v>203</v>
      </c>
      <c r="C90" s="61" t="s">
        <v>25</v>
      </c>
      <c r="D90" s="61">
        <v>7700</v>
      </c>
      <c r="E90" s="202">
        <v>3395.7</v>
      </c>
      <c r="F90" s="60" t="s">
        <v>204</v>
      </c>
      <c r="G90" s="195"/>
      <c r="H90" s="63"/>
      <c r="I90" s="229">
        <f t="shared" si="17"/>
        <v>0</v>
      </c>
      <c r="J90" s="229">
        <f t="shared" si="18"/>
        <v>0</v>
      </c>
      <c r="K90" s="62"/>
      <c r="L90" s="64"/>
    </row>
    <row r="91" spans="1:12" ht="39" x14ac:dyDescent="0.35">
      <c r="A91" s="160">
        <v>39</v>
      </c>
      <c r="B91" s="60" t="s">
        <v>205</v>
      </c>
      <c r="C91" s="61" t="s">
        <v>25</v>
      </c>
      <c r="D91" s="61">
        <v>1320</v>
      </c>
      <c r="E91" s="202">
        <v>776.16</v>
      </c>
      <c r="F91" s="60" t="s">
        <v>247</v>
      </c>
      <c r="G91" s="195"/>
      <c r="H91" s="63"/>
      <c r="I91" s="229">
        <f t="shared" si="17"/>
        <v>0</v>
      </c>
      <c r="J91" s="229">
        <f t="shared" si="18"/>
        <v>0</v>
      </c>
      <c r="K91" s="62"/>
      <c r="L91" s="64"/>
    </row>
    <row r="92" spans="1:12" ht="65" x14ac:dyDescent="0.35">
      <c r="A92" s="160">
        <v>40</v>
      </c>
      <c r="B92" s="60" t="s">
        <v>206</v>
      </c>
      <c r="C92" s="61" t="s">
        <v>25</v>
      </c>
      <c r="D92" s="61">
        <v>11</v>
      </c>
      <c r="E92" s="202">
        <f>945.01*1.1</f>
        <v>1039.511</v>
      </c>
      <c r="F92" s="60" t="s">
        <v>207</v>
      </c>
      <c r="G92" s="195"/>
      <c r="H92" s="63"/>
      <c r="I92" s="229">
        <f t="shared" si="17"/>
        <v>0</v>
      </c>
      <c r="J92" s="229">
        <f t="shared" si="18"/>
        <v>0</v>
      </c>
      <c r="K92" s="62"/>
      <c r="L92" s="64"/>
    </row>
    <row r="93" spans="1:12" x14ac:dyDescent="0.35">
      <c r="A93" s="160">
        <v>41</v>
      </c>
      <c r="B93" s="60" t="s">
        <v>208</v>
      </c>
      <c r="C93" s="61" t="s">
        <v>25</v>
      </c>
      <c r="D93" s="61">
        <v>550</v>
      </c>
      <c r="E93" s="202">
        <v>75.08</v>
      </c>
      <c r="F93" s="60" t="s">
        <v>209</v>
      </c>
      <c r="G93" s="195"/>
      <c r="H93" s="63"/>
      <c r="I93" s="229">
        <f t="shared" si="17"/>
        <v>0</v>
      </c>
      <c r="J93" s="229">
        <f t="shared" si="18"/>
        <v>0</v>
      </c>
      <c r="K93" s="62"/>
      <c r="L93" s="64"/>
    </row>
    <row r="94" spans="1:12" ht="26.5" thickBot="1" x14ac:dyDescent="0.4">
      <c r="A94" s="161">
        <v>42</v>
      </c>
      <c r="B94" s="60" t="s">
        <v>210</v>
      </c>
      <c r="C94" s="61" t="s">
        <v>25</v>
      </c>
      <c r="D94" s="61">
        <v>6</v>
      </c>
      <c r="E94" s="203">
        <v>145.19999999999999</v>
      </c>
      <c r="F94" s="60" t="s">
        <v>211</v>
      </c>
      <c r="G94" s="195"/>
      <c r="H94" s="63"/>
      <c r="I94" s="229">
        <f t="shared" si="17"/>
        <v>0</v>
      </c>
      <c r="J94" s="229">
        <f t="shared" si="18"/>
        <v>0</v>
      </c>
      <c r="K94" s="62"/>
      <c r="L94" s="64"/>
    </row>
    <row r="95" spans="1:12" x14ac:dyDescent="0.35">
      <c r="I95" s="71"/>
    </row>
    <row r="96" spans="1:12" x14ac:dyDescent="0.35">
      <c r="A96" s="163" t="s">
        <v>332</v>
      </c>
    </row>
  </sheetData>
  <mergeCells count="30">
    <mergeCell ref="E24:E27"/>
    <mergeCell ref="E32:E33"/>
    <mergeCell ref="E38:E41"/>
    <mergeCell ref="E46:E53"/>
    <mergeCell ref="E58:E60"/>
    <mergeCell ref="A28:H28"/>
    <mergeCell ref="A54:H54"/>
    <mergeCell ref="A2:L2"/>
    <mergeCell ref="A3:L3"/>
    <mergeCell ref="A5:L5"/>
    <mergeCell ref="A15:L15"/>
    <mergeCell ref="A20:H20"/>
    <mergeCell ref="L20:M20"/>
    <mergeCell ref="E16:E19"/>
    <mergeCell ref="L28:M28"/>
    <mergeCell ref="A34:H34"/>
    <mergeCell ref="L34:M34"/>
    <mergeCell ref="A42:H42"/>
    <mergeCell ref="A45:L45"/>
    <mergeCell ref="L54:M54"/>
    <mergeCell ref="A71:L71"/>
    <mergeCell ref="A74:H74"/>
    <mergeCell ref="L74:M74"/>
    <mergeCell ref="A57:L57"/>
    <mergeCell ref="A61:H61"/>
    <mergeCell ref="L61:M61"/>
    <mergeCell ref="A68:H68"/>
    <mergeCell ref="L68:M68"/>
    <mergeCell ref="E65:E67"/>
    <mergeCell ref="E72:E73"/>
  </mergeCells>
  <pageMargins left="0.7" right="0.7" top="0.75" bottom="0.75" header="0.511811023622047" footer="0.511811023622047"/>
  <pageSetup paperSize="9" scale="70" orientation="landscape" horizontalDpi="300" verticalDpi="30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
  <sheetViews>
    <sheetView tabSelected="1" topLeftCell="A21" zoomScale="110" zoomScaleNormal="110" workbookViewId="0">
      <selection activeCell="B34" sqref="B34"/>
    </sheetView>
  </sheetViews>
  <sheetFormatPr defaultColWidth="8.7265625" defaultRowHeight="14.5" x14ac:dyDescent="0.35"/>
  <cols>
    <col min="2" max="2" width="14.7265625" customWidth="1"/>
    <col min="4" max="4" width="12.81640625" style="44" customWidth="1"/>
    <col min="5" max="5" width="21" style="44" customWidth="1"/>
    <col min="6" max="6" width="42.1796875" customWidth="1"/>
    <col min="7" max="9" width="10.81640625" customWidth="1"/>
    <col min="10" max="10" width="12.1796875" customWidth="1"/>
    <col min="11" max="11" width="20.453125" customWidth="1"/>
    <col min="12" max="12" width="25.26953125" customWidth="1"/>
    <col min="13" max="13" width="36.453125" customWidth="1"/>
    <col min="255" max="255" width="17.1796875" customWidth="1"/>
    <col min="257" max="257" width="16" customWidth="1"/>
    <col min="258" max="258" width="22.453125" customWidth="1"/>
    <col min="260" max="267" width="12.1796875" customWidth="1"/>
    <col min="268" max="268" width="11.1796875" customWidth="1"/>
    <col min="511" max="511" width="17.1796875" customWidth="1"/>
    <col min="513" max="513" width="16" customWidth="1"/>
    <col min="514" max="514" width="22.453125" customWidth="1"/>
    <col min="516" max="523" width="12.1796875" customWidth="1"/>
    <col min="524" max="524" width="11.1796875" customWidth="1"/>
    <col min="767" max="767" width="17.1796875" customWidth="1"/>
    <col min="769" max="769" width="16" customWidth="1"/>
    <col min="770" max="770" width="22.453125" customWidth="1"/>
    <col min="772" max="779" width="12.1796875" customWidth="1"/>
    <col min="780" max="780" width="11.1796875" customWidth="1"/>
    <col min="1023" max="1023" width="17.1796875" customWidth="1"/>
    <col min="1025" max="1026" width="16" customWidth="1"/>
  </cols>
  <sheetData>
    <row r="2" spans="1:12" x14ac:dyDescent="0.35">
      <c r="A2" s="270" t="s">
        <v>344</v>
      </c>
      <c r="B2" s="270"/>
      <c r="C2" s="270"/>
      <c r="D2" s="270"/>
      <c r="E2" s="270"/>
      <c r="F2" s="270"/>
      <c r="G2" s="270"/>
      <c r="H2" s="270"/>
      <c r="I2" s="270"/>
      <c r="J2" s="270"/>
      <c r="K2" s="270"/>
      <c r="L2" s="270"/>
    </row>
    <row r="3" spans="1:12" x14ac:dyDescent="0.35">
      <c r="A3" s="235" t="s">
        <v>212</v>
      </c>
      <c r="B3" s="235"/>
      <c r="C3" s="235"/>
      <c r="D3" s="235"/>
      <c r="E3" s="235"/>
      <c r="F3" s="235"/>
      <c r="G3" s="235"/>
      <c r="H3" s="235"/>
      <c r="I3" s="235"/>
      <c r="J3" s="235"/>
      <c r="K3" s="235"/>
      <c r="L3" s="235"/>
    </row>
    <row r="5" spans="1:12" ht="14.25" customHeight="1" x14ac:dyDescent="0.35">
      <c r="A5" s="283" t="s">
        <v>213</v>
      </c>
      <c r="B5" s="283"/>
      <c r="C5" s="283"/>
      <c r="D5" s="283"/>
      <c r="E5" s="283"/>
      <c r="F5" s="283"/>
      <c r="G5" s="283"/>
      <c r="H5" s="283"/>
      <c r="I5" s="283"/>
      <c r="J5" s="283"/>
      <c r="K5" s="283"/>
      <c r="L5" s="283"/>
    </row>
    <row r="6" spans="1:12" x14ac:dyDescent="0.35">
      <c r="A6" s="101"/>
      <c r="B6" s="101"/>
      <c r="C6" s="101"/>
      <c r="D6" s="101"/>
      <c r="E6" s="101"/>
      <c r="F6" s="101"/>
      <c r="G6" s="101"/>
      <c r="H6" s="101"/>
      <c r="I6" s="101"/>
      <c r="J6" s="101"/>
      <c r="K6" s="101"/>
      <c r="L6" s="101"/>
    </row>
    <row r="7" spans="1:12" ht="78.75" customHeight="1" x14ac:dyDescent="0.35">
      <c r="A7" s="48" t="s">
        <v>12</v>
      </c>
      <c r="B7" s="49" t="s">
        <v>13</v>
      </c>
      <c r="C7" s="49" t="s">
        <v>14</v>
      </c>
      <c r="D7" s="50" t="s">
        <v>15</v>
      </c>
      <c r="E7" s="50" t="s">
        <v>333</v>
      </c>
      <c r="F7" s="49" t="s">
        <v>16</v>
      </c>
      <c r="G7" s="49" t="s">
        <v>17</v>
      </c>
      <c r="H7" s="49" t="s">
        <v>113</v>
      </c>
      <c r="I7" s="50" t="s">
        <v>114</v>
      </c>
      <c r="J7" s="50" t="s">
        <v>115</v>
      </c>
      <c r="K7" s="15" t="s">
        <v>21</v>
      </c>
      <c r="L7" s="15" t="s">
        <v>22</v>
      </c>
    </row>
    <row r="8" spans="1:12" ht="52" x14ac:dyDescent="0.35">
      <c r="A8" s="53">
        <v>43</v>
      </c>
      <c r="B8" s="102" t="s">
        <v>349</v>
      </c>
      <c r="C8" s="103" t="s">
        <v>30</v>
      </c>
      <c r="D8" s="103">
        <v>2200</v>
      </c>
      <c r="E8" s="205">
        <v>15200</v>
      </c>
      <c r="F8" s="104" t="s">
        <v>314</v>
      </c>
      <c r="G8" s="197"/>
      <c r="H8" s="70"/>
      <c r="I8" s="105">
        <f>H8*D8</f>
        <v>0</v>
      </c>
      <c r="J8" s="105">
        <f>I8+(I8*G8)</f>
        <v>0</v>
      </c>
      <c r="K8" s="53"/>
      <c r="L8" s="54"/>
    </row>
    <row r="9" spans="1:12" ht="28.5" x14ac:dyDescent="0.35">
      <c r="A9" s="53">
        <v>44</v>
      </c>
      <c r="B9" s="102" t="s">
        <v>214</v>
      </c>
      <c r="C9" s="103" t="s">
        <v>215</v>
      </c>
      <c r="D9" s="103">
        <v>990</v>
      </c>
      <c r="E9" s="202">
        <v>10800</v>
      </c>
      <c r="F9" s="104" t="s">
        <v>346</v>
      </c>
      <c r="G9" s="197"/>
      <c r="H9" s="70"/>
      <c r="I9" s="105">
        <f t="shared" ref="I9:I17" si="0">H9*D9</f>
        <v>0</v>
      </c>
      <c r="J9" s="105">
        <f t="shared" ref="J9:J17" si="1">I9+(I9*G9)</f>
        <v>0</v>
      </c>
      <c r="K9" s="53"/>
      <c r="L9" s="54"/>
    </row>
    <row r="10" spans="1:12" ht="26" x14ac:dyDescent="0.35">
      <c r="A10" s="53">
        <v>45</v>
      </c>
      <c r="B10" s="106" t="s">
        <v>216</v>
      </c>
      <c r="C10" s="107" t="s">
        <v>30</v>
      </c>
      <c r="D10" s="53">
        <v>2</v>
      </c>
      <c r="E10" s="202">
        <v>100</v>
      </c>
      <c r="F10" s="104" t="s">
        <v>313</v>
      </c>
      <c r="G10" s="197"/>
      <c r="H10" s="70"/>
      <c r="I10" s="105">
        <f t="shared" si="0"/>
        <v>0</v>
      </c>
      <c r="J10" s="105">
        <f t="shared" si="1"/>
        <v>0</v>
      </c>
      <c r="K10" s="53"/>
      <c r="L10" s="54"/>
    </row>
    <row r="11" spans="1:12" ht="26" x14ac:dyDescent="0.35">
      <c r="A11" s="53">
        <v>46</v>
      </c>
      <c r="B11" s="108" t="s">
        <v>217</v>
      </c>
      <c r="C11" s="109" t="s">
        <v>30</v>
      </c>
      <c r="D11" s="109">
        <v>2</v>
      </c>
      <c r="E11" s="202">
        <v>100</v>
      </c>
      <c r="F11" s="110" t="s">
        <v>312</v>
      </c>
      <c r="G11" s="206"/>
      <c r="H11" s="111"/>
      <c r="I11" s="105">
        <f t="shared" si="0"/>
        <v>0</v>
      </c>
      <c r="J11" s="105">
        <f t="shared" si="1"/>
        <v>0</v>
      </c>
      <c r="K11" s="53"/>
      <c r="L11" s="54"/>
    </row>
    <row r="12" spans="1:12" ht="26" x14ac:dyDescent="0.35">
      <c r="A12" s="53">
        <v>47</v>
      </c>
      <c r="B12" s="106" t="s">
        <v>218</v>
      </c>
      <c r="C12" s="107" t="s">
        <v>219</v>
      </c>
      <c r="D12" s="53">
        <v>200</v>
      </c>
      <c r="E12" s="202">
        <v>4000</v>
      </c>
      <c r="F12" s="104" t="s">
        <v>311</v>
      </c>
      <c r="G12" s="207"/>
      <c r="H12" s="112"/>
      <c r="I12" s="105">
        <f t="shared" si="0"/>
        <v>0</v>
      </c>
      <c r="J12" s="105">
        <f t="shared" si="1"/>
        <v>0</v>
      </c>
      <c r="K12" s="22"/>
      <c r="L12" s="113"/>
    </row>
    <row r="13" spans="1:12" ht="65" x14ac:dyDescent="0.35">
      <c r="A13" s="53">
        <v>48</v>
      </c>
      <c r="B13" s="106" t="s">
        <v>220</v>
      </c>
      <c r="C13" s="107" t="s">
        <v>30</v>
      </c>
      <c r="D13" s="53">
        <v>2</v>
      </c>
      <c r="E13" s="202">
        <v>100</v>
      </c>
      <c r="F13" s="114" t="s">
        <v>310</v>
      </c>
      <c r="G13" s="197"/>
      <c r="H13" s="70"/>
      <c r="I13" s="105">
        <f t="shared" si="0"/>
        <v>0</v>
      </c>
      <c r="J13" s="105">
        <f t="shared" si="1"/>
        <v>0</v>
      </c>
      <c r="K13" s="53"/>
      <c r="L13" s="54"/>
    </row>
    <row r="14" spans="1:12" ht="39" x14ac:dyDescent="0.35">
      <c r="A14" s="53">
        <v>49</v>
      </c>
      <c r="B14" s="88" t="s">
        <v>325</v>
      </c>
      <c r="C14" s="107" t="s">
        <v>25</v>
      </c>
      <c r="D14" s="158">
        <v>4</v>
      </c>
      <c r="E14" s="202">
        <v>100</v>
      </c>
      <c r="F14" s="88" t="s">
        <v>327</v>
      </c>
      <c r="G14" s="208"/>
      <c r="H14" s="76"/>
      <c r="I14" s="105">
        <f t="shared" si="0"/>
        <v>0</v>
      </c>
      <c r="J14" s="105">
        <f t="shared" si="1"/>
        <v>0</v>
      </c>
      <c r="K14" s="53"/>
      <c r="L14" s="54"/>
    </row>
    <row r="15" spans="1:12" ht="39" x14ac:dyDescent="0.35">
      <c r="A15" s="53">
        <v>50</v>
      </c>
      <c r="B15" s="106" t="s">
        <v>221</v>
      </c>
      <c r="C15" s="107" t="s">
        <v>25</v>
      </c>
      <c r="D15" s="53">
        <v>3</v>
      </c>
      <c r="E15" s="202">
        <v>500</v>
      </c>
      <c r="F15" s="115" t="s">
        <v>308</v>
      </c>
      <c r="G15" s="209"/>
      <c r="H15" s="70"/>
      <c r="I15" s="105">
        <f t="shared" si="0"/>
        <v>0</v>
      </c>
      <c r="J15" s="105">
        <f t="shared" si="1"/>
        <v>0</v>
      </c>
      <c r="K15" s="53"/>
      <c r="L15" s="54"/>
    </row>
    <row r="16" spans="1:12" ht="27.75" customHeight="1" x14ac:dyDescent="0.35">
      <c r="A16" s="53">
        <v>51</v>
      </c>
      <c r="B16" s="106" t="s">
        <v>222</v>
      </c>
      <c r="C16" s="107" t="s">
        <v>173</v>
      </c>
      <c r="D16" s="53">
        <v>4400</v>
      </c>
      <c r="E16" s="202">
        <v>400</v>
      </c>
      <c r="F16" s="102" t="s">
        <v>223</v>
      </c>
      <c r="G16" s="197"/>
      <c r="H16" s="70"/>
      <c r="I16" s="105">
        <f t="shared" si="0"/>
        <v>0</v>
      </c>
      <c r="J16" s="105">
        <f t="shared" si="1"/>
        <v>0</v>
      </c>
      <c r="K16" s="53"/>
      <c r="L16" s="54"/>
    </row>
    <row r="17" spans="1:13" ht="52" x14ac:dyDescent="0.35">
      <c r="A17" s="53">
        <v>52</v>
      </c>
      <c r="B17" s="116" t="s">
        <v>224</v>
      </c>
      <c r="C17" s="107" t="s">
        <v>25</v>
      </c>
      <c r="D17" s="53">
        <v>3</v>
      </c>
      <c r="E17" s="202">
        <v>150</v>
      </c>
      <c r="F17" s="106" t="s">
        <v>309</v>
      </c>
      <c r="G17" s="210"/>
      <c r="H17" s="70"/>
      <c r="I17" s="105">
        <f t="shared" si="0"/>
        <v>0</v>
      </c>
      <c r="J17" s="105">
        <f t="shared" si="1"/>
        <v>0</v>
      </c>
      <c r="K17" s="53"/>
      <c r="L17" s="54"/>
    </row>
    <row r="18" spans="1:13" x14ac:dyDescent="0.35">
      <c r="A18" s="57"/>
      <c r="B18" s="117"/>
      <c r="C18" s="118"/>
      <c r="D18" s="118"/>
      <c r="E18" s="118"/>
      <c r="F18" s="119"/>
      <c r="G18" s="118"/>
      <c r="H18" s="118"/>
      <c r="I18" s="118"/>
      <c r="J18" s="118"/>
      <c r="K18" s="118"/>
      <c r="L18" s="118"/>
    </row>
    <row r="19" spans="1:13" ht="78.75" customHeight="1" x14ac:dyDescent="0.35">
      <c r="A19" s="48" t="s">
        <v>12</v>
      </c>
      <c r="B19" s="49" t="s">
        <v>13</v>
      </c>
      <c r="C19" s="49" t="s">
        <v>14</v>
      </c>
      <c r="D19" s="50" t="s">
        <v>15</v>
      </c>
      <c r="E19" s="50" t="s">
        <v>333</v>
      </c>
      <c r="F19" s="49" t="s">
        <v>16</v>
      </c>
      <c r="G19" s="49" t="s">
        <v>17</v>
      </c>
      <c r="H19" s="49" t="s">
        <v>113</v>
      </c>
      <c r="I19" s="50" t="s">
        <v>114</v>
      </c>
      <c r="J19" s="50" t="s">
        <v>115</v>
      </c>
      <c r="K19" s="15" t="s">
        <v>21</v>
      </c>
      <c r="L19" s="15" t="s">
        <v>22</v>
      </c>
    </row>
    <row r="20" spans="1:13" ht="14.25" customHeight="1" x14ac:dyDescent="0.35">
      <c r="A20" s="284" t="s">
        <v>302</v>
      </c>
      <c r="B20" s="284"/>
      <c r="C20" s="284"/>
      <c r="D20" s="284"/>
      <c r="E20" s="284"/>
      <c r="F20" s="284"/>
      <c r="G20" s="284"/>
      <c r="H20" s="284"/>
      <c r="I20" s="284"/>
      <c r="J20" s="284"/>
      <c r="K20" s="284"/>
      <c r="L20" s="284"/>
    </row>
    <row r="21" spans="1:13" ht="26" x14ac:dyDescent="0.35">
      <c r="A21" s="107" t="s">
        <v>303</v>
      </c>
      <c r="B21" s="120" t="s">
        <v>225</v>
      </c>
      <c r="C21" s="103" t="s">
        <v>30</v>
      </c>
      <c r="D21" s="103">
        <v>33</v>
      </c>
      <c r="E21" s="286">
        <v>2600</v>
      </c>
      <c r="F21" s="120" t="s">
        <v>315</v>
      </c>
      <c r="G21" s="197"/>
      <c r="H21" s="70"/>
      <c r="I21" s="211">
        <f t="shared" ref="I21:I23" si="2">H21*D21</f>
        <v>0</v>
      </c>
      <c r="J21" s="211">
        <f>I21+(I21*G21)</f>
        <v>0</v>
      </c>
      <c r="K21" s="53"/>
      <c r="L21" s="54"/>
    </row>
    <row r="22" spans="1:13" ht="26" x14ac:dyDescent="0.35">
      <c r="A22" s="107" t="s">
        <v>304</v>
      </c>
      <c r="B22" s="120" t="s">
        <v>226</v>
      </c>
      <c r="C22" s="103" t="s">
        <v>30</v>
      </c>
      <c r="D22" s="103">
        <v>22</v>
      </c>
      <c r="E22" s="287"/>
      <c r="F22" s="120" t="s">
        <v>316</v>
      </c>
      <c r="G22" s="197"/>
      <c r="H22" s="70"/>
      <c r="I22" s="211">
        <f t="shared" si="2"/>
        <v>0</v>
      </c>
      <c r="J22" s="211">
        <f t="shared" ref="J22:J23" si="3">I22+(I22*G22)</f>
        <v>0</v>
      </c>
      <c r="K22" s="53"/>
      <c r="L22" s="54"/>
    </row>
    <row r="23" spans="1:13" ht="26" x14ac:dyDescent="0.35">
      <c r="A23" s="107" t="s">
        <v>305</v>
      </c>
      <c r="B23" s="120" t="s">
        <v>227</v>
      </c>
      <c r="C23" s="103" t="s">
        <v>30</v>
      </c>
      <c r="D23" s="103">
        <v>33</v>
      </c>
      <c r="E23" s="288"/>
      <c r="F23" s="120" t="s">
        <v>316</v>
      </c>
      <c r="G23" s="197"/>
      <c r="H23" s="70"/>
      <c r="I23" s="211">
        <f t="shared" si="2"/>
        <v>0</v>
      </c>
      <c r="J23" s="211">
        <f t="shared" si="3"/>
        <v>0</v>
      </c>
      <c r="K23" s="53"/>
      <c r="L23" s="54"/>
    </row>
    <row r="24" spans="1:13" ht="14.25" customHeight="1" x14ac:dyDescent="0.35">
      <c r="A24" s="285" t="s">
        <v>306</v>
      </c>
      <c r="B24" s="285"/>
      <c r="C24" s="285"/>
      <c r="D24" s="285"/>
      <c r="E24" s="285"/>
      <c r="F24" s="285"/>
      <c r="G24" s="285"/>
      <c r="H24" s="285"/>
      <c r="I24" s="89">
        <f>SUM(I21:I23)</f>
        <v>0</v>
      </c>
      <c r="J24" s="89">
        <f>SUM(J21:J23)</f>
        <v>0</v>
      </c>
      <c r="K24" s="121"/>
      <c r="L24" s="248"/>
      <c r="M24" s="248"/>
    </row>
    <row r="25" spans="1:13" x14ac:dyDescent="0.35">
      <c r="A25" s="57"/>
      <c r="B25" s="117"/>
      <c r="C25" s="118"/>
      <c r="D25" s="118"/>
      <c r="E25" s="118"/>
      <c r="F25" s="122"/>
      <c r="G25" s="118"/>
      <c r="H25" s="118"/>
      <c r="I25" s="118"/>
      <c r="J25" s="118"/>
      <c r="K25" s="118"/>
      <c r="L25" s="118"/>
    </row>
    <row r="26" spans="1:13" ht="78.75" customHeight="1" x14ac:dyDescent="0.35">
      <c r="A26" s="48" t="s">
        <v>12</v>
      </c>
      <c r="B26" s="49" t="s">
        <v>13</v>
      </c>
      <c r="C26" s="49" t="s">
        <v>14</v>
      </c>
      <c r="D26" s="50" t="s">
        <v>15</v>
      </c>
      <c r="E26" s="50" t="s">
        <v>333</v>
      </c>
      <c r="F26" s="49" t="s">
        <v>16</v>
      </c>
      <c r="G26" s="49" t="s">
        <v>17</v>
      </c>
      <c r="H26" s="49" t="s">
        <v>113</v>
      </c>
      <c r="I26" s="50" t="s">
        <v>114</v>
      </c>
      <c r="J26" s="50" t="s">
        <v>115</v>
      </c>
      <c r="K26" s="15" t="s">
        <v>21</v>
      </c>
      <c r="L26" s="15" t="s">
        <v>22</v>
      </c>
    </row>
    <row r="27" spans="1:13" ht="39" x14ac:dyDescent="0.35">
      <c r="A27" s="53">
        <v>54</v>
      </c>
      <c r="B27" s="106" t="s">
        <v>228</v>
      </c>
      <c r="C27" s="107" t="s">
        <v>25</v>
      </c>
      <c r="D27" s="53">
        <v>3850</v>
      </c>
      <c r="E27" s="202">
        <v>550</v>
      </c>
      <c r="F27" s="102" t="s">
        <v>317</v>
      </c>
      <c r="G27" s="214"/>
      <c r="H27" s="215"/>
      <c r="I27" s="213">
        <f t="shared" ref="I27:I34" si="4">H27*D27</f>
        <v>0</v>
      </c>
      <c r="J27" s="213">
        <f t="shared" ref="J27:J34" si="5">I27+(I27*G27)</f>
        <v>0</v>
      </c>
      <c r="K27" s="124"/>
      <c r="L27" s="54"/>
    </row>
    <row r="28" spans="1:13" ht="52" x14ac:dyDescent="0.35">
      <c r="A28" s="53">
        <v>55</v>
      </c>
      <c r="B28" s="106" t="s">
        <v>229</v>
      </c>
      <c r="C28" s="107" t="s">
        <v>25</v>
      </c>
      <c r="D28" s="53">
        <v>33</v>
      </c>
      <c r="E28" s="202">
        <v>1000</v>
      </c>
      <c r="F28" s="104" t="s">
        <v>326</v>
      </c>
      <c r="G28" s="214"/>
      <c r="H28" s="215"/>
      <c r="I28" s="213">
        <f t="shared" si="4"/>
        <v>0</v>
      </c>
      <c r="J28" s="213">
        <f t="shared" si="5"/>
        <v>0</v>
      </c>
      <c r="K28" s="124"/>
      <c r="L28" s="54"/>
    </row>
    <row r="29" spans="1:13" ht="86.25" customHeight="1" x14ac:dyDescent="0.35">
      <c r="A29" s="53">
        <v>56</v>
      </c>
      <c r="B29" s="106" t="s">
        <v>230</v>
      </c>
      <c r="C29" s="107" t="s">
        <v>25</v>
      </c>
      <c r="D29" s="53">
        <v>44</v>
      </c>
      <c r="E29" s="202">
        <v>1300</v>
      </c>
      <c r="F29" s="125" t="s">
        <v>329</v>
      </c>
      <c r="G29" s="214"/>
      <c r="H29" s="215"/>
      <c r="I29" s="213">
        <f t="shared" si="4"/>
        <v>0</v>
      </c>
      <c r="J29" s="213">
        <f t="shared" si="5"/>
        <v>0</v>
      </c>
      <c r="K29" s="124"/>
      <c r="L29" s="54"/>
    </row>
    <row r="30" spans="1:13" ht="26" x14ac:dyDescent="0.35">
      <c r="A30" s="40">
        <v>57</v>
      </c>
      <c r="B30" s="126" t="s">
        <v>231</v>
      </c>
      <c r="C30" s="127" t="s">
        <v>25</v>
      </c>
      <c r="D30" s="40">
        <v>20000</v>
      </c>
      <c r="E30" s="202">
        <v>300</v>
      </c>
      <c r="F30" s="128" t="s">
        <v>232</v>
      </c>
      <c r="G30" s="216"/>
      <c r="H30" s="215"/>
      <c r="I30" s="213">
        <f t="shared" si="4"/>
        <v>0</v>
      </c>
      <c r="J30" s="213">
        <f t="shared" si="5"/>
        <v>0</v>
      </c>
      <c r="K30" s="123"/>
      <c r="L30" s="113"/>
    </row>
    <row r="31" spans="1:13" ht="26" x14ac:dyDescent="0.35">
      <c r="A31" s="40">
        <v>58</v>
      </c>
      <c r="B31" s="126" t="s">
        <v>231</v>
      </c>
      <c r="C31" s="127" t="s">
        <v>25</v>
      </c>
      <c r="D31" s="40">
        <v>25000</v>
      </c>
      <c r="E31" s="202">
        <v>500</v>
      </c>
      <c r="F31" s="128" t="s">
        <v>318</v>
      </c>
      <c r="G31" s="216"/>
      <c r="H31" s="215"/>
      <c r="I31" s="213">
        <f t="shared" si="4"/>
        <v>0</v>
      </c>
      <c r="J31" s="213">
        <f t="shared" si="5"/>
        <v>0</v>
      </c>
      <c r="K31" s="123"/>
      <c r="L31" s="113"/>
    </row>
    <row r="32" spans="1:13" ht="26" x14ac:dyDescent="0.35">
      <c r="A32" s="40">
        <v>59</v>
      </c>
      <c r="B32" s="126" t="s">
        <v>231</v>
      </c>
      <c r="C32" s="127" t="s">
        <v>25</v>
      </c>
      <c r="D32" s="40">
        <v>30000</v>
      </c>
      <c r="E32" s="212">
        <v>600</v>
      </c>
      <c r="F32" s="128" t="s">
        <v>319</v>
      </c>
      <c r="G32" s="214"/>
      <c r="H32" s="217"/>
      <c r="I32" s="213">
        <f t="shared" si="4"/>
        <v>0</v>
      </c>
      <c r="J32" s="213">
        <f t="shared" si="5"/>
        <v>0</v>
      </c>
      <c r="K32" s="123"/>
      <c r="L32" s="113"/>
    </row>
    <row r="33" spans="1:12" ht="26" x14ac:dyDescent="0.35">
      <c r="A33" s="53">
        <v>60</v>
      </c>
      <c r="B33" s="106" t="s">
        <v>231</v>
      </c>
      <c r="C33" s="107" t="s">
        <v>25</v>
      </c>
      <c r="D33" s="53">
        <v>38500</v>
      </c>
      <c r="E33" s="202">
        <v>900</v>
      </c>
      <c r="F33" s="104" t="s">
        <v>320</v>
      </c>
      <c r="G33" s="214"/>
      <c r="H33" s="217"/>
      <c r="I33" s="213">
        <f t="shared" si="4"/>
        <v>0</v>
      </c>
      <c r="J33" s="213">
        <f t="shared" si="5"/>
        <v>0</v>
      </c>
      <c r="K33" s="124"/>
      <c r="L33" s="54"/>
    </row>
    <row r="34" spans="1:12" ht="26" x14ac:dyDescent="0.35">
      <c r="A34" s="53">
        <v>61</v>
      </c>
      <c r="B34" s="106" t="s">
        <v>231</v>
      </c>
      <c r="C34" s="107" t="s">
        <v>25</v>
      </c>
      <c r="D34" s="53">
        <v>55000</v>
      </c>
      <c r="E34" s="202">
        <v>1500</v>
      </c>
      <c r="F34" s="104" t="s">
        <v>321</v>
      </c>
      <c r="G34" s="214"/>
      <c r="H34" s="217"/>
      <c r="I34" s="213">
        <f t="shared" si="4"/>
        <v>0</v>
      </c>
      <c r="J34" s="213">
        <f t="shared" si="5"/>
        <v>0</v>
      </c>
      <c r="K34" s="124"/>
      <c r="L34" s="54"/>
    </row>
    <row r="35" spans="1:12" x14ac:dyDescent="0.35">
      <c r="G35" s="218"/>
      <c r="H35" s="218"/>
    </row>
    <row r="36" spans="1:12" x14ac:dyDescent="0.35">
      <c r="A36" s="163" t="s">
        <v>332</v>
      </c>
      <c r="B36" s="157"/>
    </row>
  </sheetData>
  <mergeCells count="7">
    <mergeCell ref="A2:L2"/>
    <mergeCell ref="A3:L3"/>
    <mergeCell ref="A5:L5"/>
    <mergeCell ref="A20:L20"/>
    <mergeCell ref="A24:H24"/>
    <mergeCell ref="L24:M24"/>
    <mergeCell ref="E21:E23"/>
  </mergeCells>
  <pageMargins left="0.7" right="0.7" top="0.75" bottom="0.75" header="0.511811023622047" footer="0.511811023622047"/>
  <pageSetup paperSize="9"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198</TotalTime>
  <Application>Microsoft Excel</Application>
  <DocSecurity>0</DocSecurity>
  <ScaleCrop>false</ScaleCrop>
  <HeadingPairs>
    <vt:vector size="4" baseType="variant">
      <vt:variant>
        <vt:lpstr>Darbalapiai</vt:lpstr>
      </vt:variant>
      <vt:variant>
        <vt:i4>6</vt:i4>
      </vt:variant>
      <vt:variant>
        <vt:lpstr>Įvardytieji diapazonai</vt:lpstr>
      </vt:variant>
      <vt:variant>
        <vt:i4>1</vt:i4>
      </vt:variant>
    </vt:vector>
  </HeadingPairs>
  <TitlesOfParts>
    <vt:vector size="7" baseType="lpstr">
      <vt:lpstr>Bendrieji reikalavimai</vt:lpstr>
      <vt:lpstr>1-5 PD reagentai laboratorijai</vt:lpstr>
      <vt:lpstr>6-10 išorinė kontrolė</vt:lpstr>
      <vt:lpstr>11 analizatorius + nuoma</vt:lpstr>
      <vt:lpstr>12-42 mikrobiolog lab </vt:lpstr>
      <vt:lpstr>43-61 PD patologija</vt:lpstr>
      <vt:lpstr>'12-42 mikrobiolog lab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Aušra Sidaraitė-Markevičienė</cp:lastModifiedBy>
  <cp:revision>24</cp:revision>
  <dcterms:created xsi:type="dcterms:W3CDTF">2024-03-27T11:13:25Z</dcterms:created>
  <dcterms:modified xsi:type="dcterms:W3CDTF">2024-12-04T11:26:57Z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