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M:\Viešieji\2025 m\Brastos tilto statyba\Pakeitimai\"/>
    </mc:Choice>
  </mc:AlternateContent>
  <xr:revisionPtr revIDLastSave="0" documentId="13_ncr:1_{F0D5F4E9-A5C4-44D3-88B7-167DC3C1B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K2" sheetId="2" r:id="rId1"/>
  </sheets>
  <definedNames>
    <definedName name="OLE_LINK1" localSheetId="0">'SK2'!$A$1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2" l="1"/>
  <c r="E77" i="2"/>
  <c r="E68" i="2"/>
  <c r="E20" i="2"/>
  <c r="E14" i="2"/>
</calcChain>
</file>

<file path=xl/sharedStrings.xml><?xml version="1.0" encoding="utf-8"?>
<sst xmlns="http://schemas.openxmlformats.org/spreadsheetml/2006/main" count="340" uniqueCount="205">
  <si>
    <t>kg</t>
  </si>
  <si>
    <t>vnt.</t>
  </si>
  <si>
    <t>m</t>
  </si>
  <si>
    <t>Pastabos</t>
  </si>
  <si>
    <t>Kiekis</t>
  </si>
  <si>
    <r>
      <t>m</t>
    </r>
    <r>
      <rPr>
        <vertAlign val="superscript"/>
        <sz val="10"/>
        <rFont val="Arial"/>
        <family val="2"/>
        <charset val="186"/>
      </rPr>
      <t>2</t>
    </r>
  </si>
  <si>
    <t>t</t>
  </si>
  <si>
    <t>Skaldos pagrindo įrengimas, h=20 cm</t>
  </si>
  <si>
    <t>Diametras Ø600 mm</t>
  </si>
  <si>
    <t>Betonas C30/37 XC2</t>
  </si>
  <si>
    <r>
      <t>m</t>
    </r>
    <r>
      <rPr>
        <vertAlign val="superscript"/>
        <sz val="10"/>
        <color theme="1"/>
        <rFont val="Arial"/>
        <family val="2"/>
      </rPr>
      <t>3</t>
    </r>
  </si>
  <si>
    <t>Armatūra</t>
  </si>
  <si>
    <r>
      <t>m</t>
    </r>
    <r>
      <rPr>
        <vertAlign val="superscript"/>
        <sz val="10"/>
        <color theme="1"/>
        <rFont val="Arial"/>
        <family val="2"/>
      </rPr>
      <t>2</t>
    </r>
  </si>
  <si>
    <t>Atramų užpylimas gerai sutankintu drenuojančiu gruntu</t>
  </si>
  <si>
    <t>Betonas C40/50</t>
  </si>
  <si>
    <t>Armatūra B500B</t>
  </si>
  <si>
    <t>Perdangos įrengimas</t>
  </si>
  <si>
    <r>
      <t>m</t>
    </r>
    <r>
      <rPr>
        <vertAlign val="superscript"/>
        <sz val="10"/>
        <rFont val="Arial"/>
        <family val="2"/>
      </rPr>
      <t>3</t>
    </r>
  </si>
  <si>
    <t>Plieninių paviršių padengimas:</t>
  </si>
  <si>
    <t>Betonas C30/37</t>
  </si>
  <si>
    <t>2.1</t>
  </si>
  <si>
    <t>4.2</t>
  </si>
  <si>
    <t>2.2</t>
  </si>
  <si>
    <t>Diametras Ø800 mm</t>
  </si>
  <si>
    <t>2.3</t>
  </si>
  <si>
    <t>2.4</t>
  </si>
  <si>
    <t>Paruošiamasis betono (C16/20) pagrindo sl. h=10 cm</t>
  </si>
  <si>
    <t>2.5</t>
  </si>
  <si>
    <t>Betonas C35/45</t>
  </si>
  <si>
    <t>2.6</t>
  </si>
  <si>
    <t>2.7</t>
  </si>
  <si>
    <t>2.8</t>
  </si>
  <si>
    <t>2.9</t>
  </si>
  <si>
    <t>Padengimas antigrafiti danga</t>
  </si>
  <si>
    <t>2.10</t>
  </si>
  <si>
    <t>2.11</t>
  </si>
  <si>
    <t>3.1</t>
  </si>
  <si>
    <t>Plienas S355</t>
  </si>
  <si>
    <t>3.2</t>
  </si>
  <si>
    <t>3.4</t>
  </si>
  <si>
    <t>3.5</t>
  </si>
  <si>
    <t>3.6</t>
  </si>
  <si>
    <t>4.1</t>
  </si>
  <si>
    <t>4.3</t>
  </si>
  <si>
    <t>5.1</t>
  </si>
  <si>
    <t>Pamatų duobių kasimas ir grunto išvežimas</t>
  </si>
  <si>
    <r>
      <t>m</t>
    </r>
    <r>
      <rPr>
        <vertAlign val="superscript"/>
        <sz val="10"/>
        <color rgb="FF000000"/>
        <rFont val="Arial"/>
        <family val="2"/>
      </rPr>
      <t>3</t>
    </r>
  </si>
  <si>
    <r>
      <t>m</t>
    </r>
    <r>
      <rPr>
        <vertAlign val="superscript"/>
        <sz val="10"/>
        <color rgb="FF000000"/>
        <rFont val="Arial"/>
        <family val="2"/>
      </rPr>
      <t>2</t>
    </r>
  </si>
  <si>
    <t>Plieninių paviršių dažymas</t>
  </si>
  <si>
    <t xml:space="preserve">Slopinimo įtaisų (damperių) įrengimas </t>
  </si>
  <si>
    <r>
      <t>m</t>
    </r>
    <r>
      <rPr>
        <vertAlign val="superscript"/>
        <sz val="10"/>
        <rFont val="Arial"/>
        <family val="2"/>
      </rPr>
      <t>2</t>
    </r>
  </si>
  <si>
    <t>Betoninių paviršių besiliečiančių su gruntu padengimas teptine hidroizoliacija 2 kartus</t>
  </si>
  <si>
    <t>Betoninių paviršių impregnavimas</t>
  </si>
  <si>
    <t>4.4</t>
  </si>
  <si>
    <t>2.12</t>
  </si>
  <si>
    <t>Gręžtinių polių įrengimas:</t>
  </si>
  <si>
    <t>Deformacinių pjūvių įrengimas:</t>
  </si>
  <si>
    <t xml:space="preserve">PE100 D400 SN8 apsauginis vamzdis į monolitinį betoną ir grunte iki lietaus surinkimo šulinio. </t>
  </si>
  <si>
    <t>Betoninių paviršių dažymas</t>
  </si>
  <si>
    <t>Plieninės perdangos įrengimas:</t>
  </si>
  <si>
    <t>2.13</t>
  </si>
  <si>
    <t>Plieninių paviršių einamosios dalies padengimas poliurėjos danga</t>
  </si>
  <si>
    <t>Modulinis deformacinis pjūvis</t>
  </si>
  <si>
    <t>Vienprofilinis deformacinis pjūvis</t>
  </si>
  <si>
    <t>kompl.</t>
  </si>
  <si>
    <t>Juodžemio pašalinimas ir sandėliavimas vietoje</t>
  </si>
  <si>
    <t>Šlaitų ir zonų aplink atramas atstatymas juodžemiu apsėjant žole</t>
  </si>
  <si>
    <t>Plieninių turėklų ant atramų įrengimas</t>
  </si>
  <si>
    <t>2.14</t>
  </si>
  <si>
    <t>2.15</t>
  </si>
  <si>
    <t>Vandens surinkimo šulinėliai B125 kl.</t>
  </si>
  <si>
    <t>PP D315 SN8 lietvamzdžiai</t>
  </si>
  <si>
    <t>Vandens nuvedimo sistema</t>
  </si>
  <si>
    <t>Apsauginės tvorelės įrengimas</t>
  </si>
  <si>
    <t>Dažytas plienas 355</t>
  </si>
  <si>
    <t>Skaldos 0/32 pagrindas</t>
  </si>
  <si>
    <t>Gręžtinių polių įrengimas D300:</t>
  </si>
  <si>
    <t>Patiltės Brastos g. pusėje sutvarkymas įrengiant betoninius laiptus</t>
  </si>
  <si>
    <t>Salos dalinis nukasimas (planuojamo laivakelio zonoje)</t>
  </si>
  <si>
    <t>Upės vagos kranto atstatymas ir sutvirtinimas (senamiesčio pusėje):</t>
  </si>
  <si>
    <r>
      <t>Lauko rieduliai D</t>
    </r>
    <r>
      <rPr>
        <vertAlign val="subscript"/>
        <sz val="10"/>
        <color rgb="FF000000"/>
        <rFont val="Arial"/>
        <family val="2"/>
      </rPr>
      <t>vid</t>
    </r>
    <r>
      <rPr>
        <sz val="10"/>
        <color rgb="FF000000"/>
        <rFont val="Arial"/>
        <family val="2"/>
      </rPr>
      <t>=50 cm</t>
    </r>
  </si>
  <si>
    <r>
      <t>Plotų atstatymas paskleidžiant dirvožemį h</t>
    </r>
    <r>
      <rPr>
        <vertAlign val="subscript"/>
        <sz val="10"/>
        <color rgb="FF000000"/>
        <rFont val="Arial"/>
        <family val="2"/>
      </rPr>
      <t>vid</t>
    </r>
    <r>
      <rPr>
        <sz val="10"/>
        <color rgb="FF000000"/>
        <rFont val="Arial"/>
        <family val="2"/>
      </rPr>
      <t>=10 cm ir apsėjant žole</t>
    </r>
  </si>
  <si>
    <t>Gatvės bortai 150x300x1000 mm ant betono pagrindo</t>
  </si>
  <si>
    <t>Laiptų įrengimas</t>
  </si>
  <si>
    <t>3.3</t>
  </si>
  <si>
    <t>2.16</t>
  </si>
  <si>
    <t>Poliurėjos danga einamuosiuose paviršiuose ant atramų</t>
  </si>
  <si>
    <t>Drenažo įrengimas D113</t>
  </si>
  <si>
    <t xml:space="preserve">Trijų sluoksnių geokompozitinis geotekstilės filtras su kvarcinio smėlio sluoksniu
 </t>
  </si>
  <si>
    <t>Tarpai tarp riedulių užpildomi dolomito skalda fr.22/56</t>
  </si>
  <si>
    <t>Polistireninis putplastis EPS100</t>
  </si>
  <si>
    <t>Krantinės atramos vidaus užpylimas gerai sutankintu drenuojančiu gruntu</t>
  </si>
  <si>
    <t>Aliuminis profilis LED juostos tvirtinimui</t>
  </si>
  <si>
    <t>Skaldos pagrindas, h=20 cm</t>
  </si>
  <si>
    <t>PP SN8 D110 - D160 lietvamzdžiai betone</t>
  </si>
  <si>
    <t>PP D315 SN8 vientisi lietvamzdžiai apsauginiame vamzdyje, betone</t>
  </si>
  <si>
    <t>Atraminių guolių įrengimas</t>
  </si>
  <si>
    <t xml:space="preserve">Tilto statinis ir dinaminis bandymas </t>
  </si>
  <si>
    <t>Tilto perdangos modelio bandymas vėjo tunelyje</t>
  </si>
  <si>
    <t>Dažyto nerūdijančio plieno ažūrinis uždengimas, t=2-4 mm</t>
  </si>
  <si>
    <r>
      <t>Plieninių lynų (6 vnt.) su galiniais tvirtikliais įrengimas F</t>
    </r>
    <r>
      <rPr>
        <vertAlign val="subscript"/>
        <sz val="10"/>
        <rFont val="Arial"/>
        <family val="2"/>
      </rPr>
      <t>Rd,min</t>
    </r>
    <r>
      <rPr>
        <sz val="10"/>
        <rFont val="Arial"/>
        <family val="2"/>
      </rPr>
      <t>=2950 kN</t>
    </r>
  </si>
  <si>
    <t>Silpnaregių vedimo paviršius iš nerūdijančio plieno kauburėlių</t>
  </si>
  <si>
    <t>3.7</t>
  </si>
  <si>
    <t>3.8</t>
  </si>
  <si>
    <r>
      <t>Tarpinės atramos Nr. 2 tvirtinimas lauko rieduliais D</t>
    </r>
    <r>
      <rPr>
        <vertAlign val="subscript"/>
        <sz val="10"/>
        <rFont val="Arial Narrow"/>
        <family val="2"/>
        <charset val="186"/>
      </rPr>
      <t>vid</t>
    </r>
    <r>
      <rPr>
        <sz val="10"/>
        <rFont val="Arial"/>
        <family val="2"/>
      </rPr>
      <t>=50 cm</t>
    </r>
  </si>
  <si>
    <r>
      <t>Griovio vagos formavimas iš lauko riedulių D</t>
    </r>
    <r>
      <rPr>
        <vertAlign val="subscript"/>
        <sz val="10"/>
        <rFont val="Arial"/>
        <family val="2"/>
      </rPr>
      <t>vid</t>
    </r>
    <r>
      <rPr>
        <sz val="10"/>
        <rFont val="Arial"/>
        <family val="2"/>
      </rPr>
      <t>=25 cm cemento skiedinyje, h=30 cm</t>
    </r>
  </si>
  <si>
    <t>2.17</t>
  </si>
  <si>
    <t>Tarpinių atramų ženklinimas laivybinės angos matuokle</t>
  </si>
  <si>
    <t>Tilto laivybinės angos ženklinimas navigaciniais ženklais</t>
  </si>
  <si>
    <t>1.2</t>
  </si>
  <si>
    <t>5.2</t>
  </si>
  <si>
    <t>4.6</t>
  </si>
  <si>
    <t>2.3.1</t>
  </si>
  <si>
    <t>2.3.4</t>
  </si>
  <si>
    <t>2.3.3</t>
  </si>
  <si>
    <t>2.3.2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</si>
  <si>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</si>
  <si>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</si>
  <si>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</si>
  <si>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</si>
  <si>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</si>
  <si>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</si>
  <si>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</si>
  <si>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</si>
  <si>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</si>
  <si>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</si>
  <si>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</si>
  <si>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2.16.1</t>
  </si>
  <si>
    <t>2.16.2</t>
  </si>
  <si>
    <t>2.16.3</t>
  </si>
  <si>
    <t>3.1.1</t>
  </si>
  <si>
    <t>3.1.2</t>
  </si>
  <si>
    <t>3.1.3</t>
  </si>
  <si>
    <t>3.1.4</t>
  </si>
  <si>
    <t>3.2.1</t>
  </si>
  <si>
    <t>3.2.2</t>
  </si>
  <si>
    <t>3.3.1</t>
  </si>
  <si>
    <t>3.3.2</t>
  </si>
  <si>
    <t>3.4.1</t>
  </si>
  <si>
    <t>3.4.2</t>
  </si>
  <si>
    <t>4.1.1</t>
  </si>
  <si>
    <t>4.1.2</t>
  </si>
  <si>
    <t>4.1.3</t>
  </si>
  <si>
    <t>4.1.4</t>
  </si>
  <si>
    <t>4.1.5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</si>
  <si>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</si>
  <si>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</si>
  <si>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</si>
  <si>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</si>
  <si>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</si>
  <si>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</si>
  <si>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</si>
  <si>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</si>
  <si>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</si>
  <si>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4.4.1</t>
  </si>
  <si>
    <t>4.4.2</t>
  </si>
  <si>
    <t>4.4.3</t>
  </si>
  <si>
    <t>4.4.4</t>
  </si>
  <si>
    <t>4.4.5</t>
  </si>
  <si>
    <t>4.4.6</t>
  </si>
  <si>
    <t>4.5</t>
  </si>
  <si>
    <r>
      <t xml:space="preserve">Apsauginiai instaliaciniai vamzdžiai su viela </t>
    </r>
    <r>
      <rPr>
        <sz val="10"/>
        <rFont val="Arial"/>
        <family val="2"/>
      </rPr>
      <t>D63</t>
    </r>
  </si>
  <si>
    <t>Drenuojantis sutankintas gruntas</t>
  </si>
  <si>
    <t>Žvyro 0/32 pagrindas</t>
  </si>
  <si>
    <t>Grunto supylimas</t>
  </si>
  <si>
    <t>II sk.</t>
  </si>
  <si>
    <t>X sk.</t>
  </si>
  <si>
    <t>III sk.</t>
  </si>
  <si>
    <t>IV sk.</t>
  </si>
  <si>
    <t>IX sk.</t>
  </si>
  <si>
    <t>VI sk.</t>
  </si>
  <si>
    <t>VII sk.</t>
  </si>
  <si>
    <t>XI sk.</t>
  </si>
  <si>
    <t>V sk.</t>
  </si>
  <si>
    <t xml:space="preserve">2. </t>
  </si>
  <si>
    <t>Atramų įrengimas</t>
  </si>
  <si>
    <t xml:space="preserve">3. </t>
  </si>
  <si>
    <t>Prietilčių ir patiltės sutvarkymas</t>
  </si>
  <si>
    <t xml:space="preserve">4. </t>
  </si>
  <si>
    <t>Baigiamieji darbai</t>
  </si>
  <si>
    <t>5.</t>
  </si>
  <si>
    <t>Eil. Nr.</t>
  </si>
  <si>
    <t>Pavadinimas ir techninės charakteristikos</t>
  </si>
  <si>
    <t>TS nuoroda</t>
  </si>
  <si>
    <t>Mato vnt.</t>
  </si>
  <si>
    <t>Kaina, Eur be PVM</t>
  </si>
  <si>
    <t>Vieneto kaina</t>
  </si>
  <si>
    <t>Iš viso</t>
  </si>
  <si>
    <t>Pėsčiųjų tilto per Neries upę, nuo Brastos g. 32, Kaune, iki teritorijos šalia žemės sklypo Jonavos g. 1A, Kaune, statybos projektas</t>
  </si>
  <si>
    <t>Iš viso žiniaraštyje be PVM</t>
  </si>
  <si>
    <t>Pridėtinės vertės mokestis, 21 proc.</t>
  </si>
  <si>
    <t>Iš viso žiniaraštyje su PVM</t>
  </si>
  <si>
    <t>1.</t>
  </si>
  <si>
    <t>Paruošiamieji darbai</t>
  </si>
  <si>
    <t>KONSTRUKCIJŲ DALIES ŽINIARAŠTIS (4.P23-016-NSTP-SK.SKŽ)</t>
  </si>
  <si>
    <r>
      <rPr>
        <i/>
        <u/>
        <sz val="10"/>
        <color rgb="FF000000"/>
        <rFont val="Arial"/>
        <family val="2"/>
        <charset val="186"/>
      </rPr>
      <t>Pastaba:</t>
    </r>
    <r>
      <rPr>
        <sz val="10"/>
        <color rgb="FF000000"/>
        <rFont val="Arial"/>
        <family val="2"/>
        <charset val="186"/>
      </rPr>
      <t xml:space="preserve"> Visų medžiagų sąnaudos turi būti vertinamos su pilnų darbų / įgyvendinimo / atlikimo įkainiu. Atskiras darbų kiekių žiniaraštis nebus pateikiamas.</t>
    </r>
  </si>
  <si>
    <t>G/b tarpinių ir krantinių atramų įrengimas (4 vnt.):</t>
  </si>
  <si>
    <r>
      <t xml:space="preserve">Laikinų plieninių spraustasienių </t>
    </r>
    <r>
      <rPr>
        <sz val="10"/>
        <color rgb="FFFF0000"/>
        <rFont val="Arial"/>
        <family val="2"/>
        <charset val="186"/>
      </rPr>
      <t>tarpinių</t>
    </r>
    <r>
      <rPr>
        <sz val="10"/>
        <color rgb="FF000000"/>
        <rFont val="Arial"/>
        <family val="2"/>
      </rPr>
      <t xml:space="preserve"> atramų įrengimui įrengimas ir išardymas. W&gt;1200 cm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/m</t>
    </r>
  </si>
  <si>
    <t>3.1.2.1</t>
  </si>
  <si>
    <t xml:space="preserve">porankiui </t>
  </si>
  <si>
    <t>lietaus surinkimo elementams</t>
  </si>
  <si>
    <t>3.1.2.2</t>
  </si>
  <si>
    <r>
      <t xml:space="preserve">Betonas </t>
    </r>
    <r>
      <rPr>
        <sz val="10"/>
        <color rgb="FFFF0000"/>
        <rFont val="Arial"/>
        <family val="2"/>
        <charset val="186"/>
      </rPr>
      <t>C35/45</t>
    </r>
  </si>
  <si>
    <r>
      <t xml:space="preserve">Nerūdijantis plienas </t>
    </r>
    <r>
      <rPr>
        <sz val="10"/>
        <color rgb="FFFF0000"/>
        <rFont val="Arial"/>
        <family val="2"/>
        <charset val="186"/>
      </rPr>
      <t>1.4401</t>
    </r>
    <r>
      <rPr>
        <sz val="10"/>
        <rFont val="Arial"/>
        <family val="2"/>
      </rPr>
      <t xml:space="preserve"> porankiui ir lietaus surinkimo elementams</t>
    </r>
  </si>
  <si>
    <r>
      <t xml:space="preserve">Nerūdijantis plienas </t>
    </r>
    <r>
      <rPr>
        <sz val="10"/>
        <color rgb="FFFF0000"/>
        <rFont val="Arial"/>
        <family val="2"/>
        <charset val="186"/>
      </rPr>
      <t>1.4401</t>
    </r>
    <r>
      <rPr>
        <sz val="10"/>
        <color rgb="FF000000"/>
        <rFont val="Arial"/>
        <family val="2"/>
      </rPr>
      <t xml:space="preserve"> porankiui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</si>
</sst>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vertAlign val="sub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theme="1"/>
      <name val="Times New Roman"/>
      <family val="1"/>
    </font>
    <font>
      <vertAlign val="subscript"/>
      <sz val="10"/>
      <color rgb="FF000000"/>
      <name val="Arial"/>
      <family val="2"/>
    </font>
    <font>
      <sz val="8"/>
      <name val="Calibri"/>
      <family val="2"/>
      <charset val="186"/>
      <scheme val="minor"/>
    </font>
    <font>
      <vertAlign val="subscript"/>
      <sz val="10"/>
      <name val="Arial Narrow"/>
      <family val="2"/>
      <charset val="186"/>
    </font>
    <font>
      <b/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86"/>
    </font>
    <font>
      <sz val="10"/>
      <color rgb="FF000000"/>
      <name val="Arial"/>
      <family val="2"/>
      <charset val="186"/>
    </font>
    <font>
      <i/>
      <u/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indexed="64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Down="1"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00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2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Protection="1">
      <protection hidden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2" fontId="22" fillId="0" borderId="2" xfId="0" applyNumberFormat="1" applyFont="1" applyBorder="1" applyAlignment="1" applyProtection="1">
      <alignment horizontal="center"/>
      <protection locked="0"/>
    </xf>
    <xf numFmtId="0" fontId="22" fillId="0" borderId="13" xfId="0" applyFont="1" applyBorder="1"/>
    <xf numFmtId="2" fontId="22" fillId="0" borderId="1" xfId="0" applyNumberFormat="1" applyFont="1" applyBorder="1" applyAlignment="1" applyProtection="1">
      <alignment horizontal="center"/>
      <protection locked="0"/>
    </xf>
    <xf numFmtId="0" fontId="22" fillId="0" borderId="14" xfId="0" applyFont="1" applyBorder="1"/>
    <xf numFmtId="2" fontId="22" fillId="0" borderId="4" xfId="0" applyNumberFormat="1" applyFont="1" applyBorder="1" applyAlignment="1" applyProtection="1">
      <alignment horizontal="center"/>
      <protection locked="0"/>
    </xf>
    <xf numFmtId="0" fontId="22" fillId="0" borderId="15" xfId="0" applyFont="1" applyBorder="1"/>
    <xf numFmtId="0" fontId="20" fillId="0" borderId="4" xfId="0" applyFont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center"/>
      <protection hidden="1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1" applyFont="1" applyAlignment="1">
      <alignment horizontal="left" wrapText="1"/>
    </xf>
    <xf numFmtId="0" fontId="21" fillId="0" borderId="2" xfId="0" applyFont="1" applyBorder="1" applyAlignment="1" applyProtection="1">
      <alignment horizontal="right" wrapText="1"/>
      <protection hidden="1"/>
    </xf>
    <xf numFmtId="0" fontId="21" fillId="0" borderId="1" xfId="0" applyFont="1" applyBorder="1" applyAlignment="1" applyProtection="1">
      <alignment horizontal="right" wrapText="1"/>
      <protection hidden="1"/>
    </xf>
    <xf numFmtId="0" fontId="21" fillId="0" borderId="4" xfId="0" applyFont="1" applyBorder="1" applyAlignment="1" applyProtection="1">
      <alignment horizontal="right" wrapText="1"/>
      <protection hidden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showWhiteSpace="0" topLeftCell="A60" zoomScale="130" zoomScaleNormal="130" zoomScaleSheetLayoutView="145" zoomScalePageLayoutView="98" workbookViewId="0">
      <selection activeCell="G94" sqref="G94:G96"/>
    </sheetView>
  </sheetViews>
  <sheetFormatPr defaultColWidth="9.140625" defaultRowHeight="12.75" x14ac:dyDescent="0.25"/>
  <cols>
    <col min="1" max="1" width="7.7109375" style="3" customWidth="1"/>
    <col min="2" max="2" width="49.7109375" style="4" customWidth="1"/>
    <col min="3" max="5" width="9.7109375" style="4" customWidth="1"/>
    <col min="6" max="8" width="15.7109375" style="3" customWidth="1"/>
    <col min="9" max="13" width="9.140625" style="3"/>
    <col min="14" max="14" width="9.85546875" style="3" bestFit="1" customWidth="1"/>
    <col min="15" max="16384" width="9.140625" style="3"/>
  </cols>
  <sheetData>
    <row r="1" spans="1:12" s="21" customFormat="1" ht="24.6" customHeight="1" thickBot="1" x14ac:dyDescent="0.3">
      <c r="A1" s="67" t="s">
        <v>188</v>
      </c>
      <c r="B1" s="67"/>
      <c r="C1" s="67"/>
      <c r="D1" s="67"/>
      <c r="E1" s="67"/>
      <c r="F1" s="67"/>
      <c r="G1" s="67"/>
      <c r="H1" s="67"/>
    </row>
    <row r="2" spans="1:12" customFormat="1" ht="15" customHeight="1" thickBot="1" x14ac:dyDescent="0.3">
      <c r="A2" s="68" t="s">
        <v>194</v>
      </c>
      <c r="B2" s="68"/>
      <c r="C2" s="68"/>
      <c r="D2" s="68"/>
      <c r="E2" s="68"/>
      <c r="F2" s="68"/>
      <c r="G2" s="68"/>
      <c r="H2" s="68"/>
      <c r="I2" s="23"/>
    </row>
    <row r="3" spans="1:12" s="21" customFormat="1" ht="24.6" customHeight="1" x14ac:dyDescent="0.25">
      <c r="A3" s="72" t="s">
        <v>181</v>
      </c>
      <c r="B3" s="72" t="s">
        <v>182</v>
      </c>
      <c r="C3" s="72" t="s">
        <v>183</v>
      </c>
      <c r="D3" s="72" t="s">
        <v>184</v>
      </c>
      <c r="E3" s="72" t="s">
        <v>4</v>
      </c>
      <c r="F3" s="64" t="s">
        <v>185</v>
      </c>
      <c r="G3" s="64"/>
      <c r="H3" s="65" t="s">
        <v>3</v>
      </c>
    </row>
    <row r="4" spans="1:12" s="21" customFormat="1" ht="15" customHeight="1" thickBot="1" x14ac:dyDescent="0.25">
      <c r="A4" s="73"/>
      <c r="B4" s="73"/>
      <c r="C4" s="73"/>
      <c r="D4" s="73"/>
      <c r="E4" s="73"/>
      <c r="F4" s="61" t="s">
        <v>186</v>
      </c>
      <c r="G4" s="61" t="s">
        <v>187</v>
      </c>
      <c r="H4" s="66"/>
    </row>
    <row r="5" spans="1:12" s="21" customFormat="1" ht="15" customHeight="1" thickBot="1" x14ac:dyDescent="0.3">
      <c r="A5" s="37" t="s">
        <v>192</v>
      </c>
      <c r="B5" s="69" t="s">
        <v>193</v>
      </c>
      <c r="C5" s="70"/>
      <c r="D5" s="70"/>
      <c r="E5" s="70"/>
      <c r="F5" s="70"/>
      <c r="G5" s="71"/>
      <c r="H5" s="37"/>
    </row>
    <row r="6" spans="1:12" ht="25.15" customHeight="1" thickBot="1" x14ac:dyDescent="0.3">
      <c r="A6" s="31" t="s">
        <v>109</v>
      </c>
      <c r="B6" s="32" t="s">
        <v>197</v>
      </c>
      <c r="C6" s="31" t="s">
        <v>165</v>
      </c>
      <c r="D6" s="33" t="s">
        <v>6</v>
      </c>
      <c r="E6" s="31">
        <v>42.6</v>
      </c>
      <c r="F6" s="84"/>
      <c r="G6" s="85"/>
      <c r="H6" s="45"/>
      <c r="L6" s="24"/>
    </row>
    <row r="7" spans="1:12" ht="12.75" customHeight="1" thickBot="1" x14ac:dyDescent="0.3">
      <c r="A7" s="22" t="s">
        <v>174</v>
      </c>
      <c r="B7" s="80" t="s">
        <v>175</v>
      </c>
      <c r="C7" s="81"/>
      <c r="D7" s="81"/>
      <c r="E7" s="81"/>
      <c r="F7" s="86"/>
      <c r="G7" s="87"/>
      <c r="H7" s="51"/>
      <c r="L7" s="25"/>
    </row>
    <row r="8" spans="1:12" ht="12.75" customHeight="1" x14ac:dyDescent="0.25">
      <c r="A8" s="34" t="s">
        <v>20</v>
      </c>
      <c r="B8" s="35" t="s">
        <v>65</v>
      </c>
      <c r="C8" s="36" t="s">
        <v>165</v>
      </c>
      <c r="D8" s="36" t="s">
        <v>50</v>
      </c>
      <c r="E8" s="36">
        <v>875</v>
      </c>
      <c r="F8" s="88"/>
      <c r="G8" s="88"/>
      <c r="H8" s="43"/>
      <c r="L8" s="26"/>
    </row>
    <row r="9" spans="1:12" ht="12.75" customHeight="1" x14ac:dyDescent="0.25">
      <c r="A9" s="6" t="s">
        <v>22</v>
      </c>
      <c r="B9" s="10" t="s">
        <v>45</v>
      </c>
      <c r="C9" s="6" t="s">
        <v>165</v>
      </c>
      <c r="D9" s="8" t="s">
        <v>10</v>
      </c>
      <c r="E9" s="6">
        <v>2063</v>
      </c>
      <c r="F9" s="89"/>
      <c r="G9" s="90"/>
      <c r="H9" s="38"/>
      <c r="L9" s="24"/>
    </row>
    <row r="10" spans="1:12" ht="12.75" customHeight="1" x14ac:dyDescent="0.25">
      <c r="A10" s="8" t="s">
        <v>24</v>
      </c>
      <c r="B10" s="10" t="s">
        <v>55</v>
      </c>
      <c r="C10" s="8" t="s">
        <v>166</v>
      </c>
      <c r="D10" s="9"/>
      <c r="E10" s="9"/>
      <c r="F10" s="90"/>
      <c r="G10" s="90"/>
      <c r="H10" s="38"/>
      <c r="L10" s="27"/>
    </row>
    <row r="11" spans="1:12" ht="12.75" customHeight="1" x14ac:dyDescent="0.25">
      <c r="A11" s="8" t="s">
        <v>112</v>
      </c>
      <c r="B11" s="7" t="s">
        <v>8</v>
      </c>
      <c r="C11" s="6" t="s">
        <v>166</v>
      </c>
      <c r="D11" s="6" t="s">
        <v>1</v>
      </c>
      <c r="E11" s="6">
        <v>12</v>
      </c>
      <c r="F11" s="90"/>
      <c r="G11" s="90"/>
      <c r="H11" s="38"/>
      <c r="L11" s="28"/>
    </row>
    <row r="12" spans="1:12" ht="12.75" customHeight="1" x14ac:dyDescent="0.25">
      <c r="A12" s="8" t="s">
        <v>115</v>
      </c>
      <c r="B12" s="7" t="s">
        <v>23</v>
      </c>
      <c r="C12" s="6" t="s">
        <v>166</v>
      </c>
      <c r="D12" s="6" t="s">
        <v>1</v>
      </c>
      <c r="E12" s="6">
        <v>45</v>
      </c>
      <c r="F12" s="91"/>
      <c r="G12" s="90"/>
      <c r="H12" s="38"/>
      <c r="L12" s="28"/>
    </row>
    <row r="13" spans="1:12" ht="12.75" customHeight="1" x14ac:dyDescent="0.25">
      <c r="A13" s="8" t="s">
        <v>114</v>
      </c>
      <c r="B13" s="10" t="s">
        <v>9</v>
      </c>
      <c r="C13" s="6" t="s">
        <v>166</v>
      </c>
      <c r="D13" s="6" t="s">
        <v>46</v>
      </c>
      <c r="E13" s="6">
        <v>312.89999999999998</v>
      </c>
      <c r="F13" s="90"/>
      <c r="G13" s="90"/>
      <c r="H13" s="38"/>
      <c r="L13" s="28"/>
    </row>
    <row r="14" spans="1:12" ht="12.75" customHeight="1" x14ac:dyDescent="0.25">
      <c r="A14" s="8" t="s">
        <v>113</v>
      </c>
      <c r="B14" s="10" t="s">
        <v>11</v>
      </c>
      <c r="C14" s="12" t="s">
        <v>166</v>
      </c>
      <c r="D14" s="6" t="s">
        <v>6</v>
      </c>
      <c r="E14" s="12">
        <f>46.9</f>
        <v>46.9</v>
      </c>
      <c r="F14" s="92"/>
      <c r="G14" s="93"/>
      <c r="H14" s="38"/>
      <c r="L14" s="28"/>
    </row>
    <row r="15" spans="1:12" ht="12.75" customHeight="1" x14ac:dyDescent="0.25">
      <c r="A15" s="6" t="s">
        <v>25</v>
      </c>
      <c r="B15" s="10" t="s">
        <v>7</v>
      </c>
      <c r="C15" s="6" t="s">
        <v>165</v>
      </c>
      <c r="D15" s="6" t="s">
        <v>46</v>
      </c>
      <c r="E15" s="6">
        <v>58</v>
      </c>
      <c r="F15" s="90"/>
      <c r="G15" s="90"/>
      <c r="H15" s="38"/>
      <c r="L15" s="28"/>
    </row>
    <row r="16" spans="1:12" ht="12.75" customHeight="1" x14ac:dyDescent="0.25">
      <c r="A16" s="6" t="s">
        <v>27</v>
      </c>
      <c r="B16" s="7" t="s">
        <v>26</v>
      </c>
      <c r="C16" s="6" t="s">
        <v>167</v>
      </c>
      <c r="D16" s="6" t="s">
        <v>46</v>
      </c>
      <c r="E16" s="6">
        <v>26</v>
      </c>
      <c r="F16" s="90"/>
      <c r="G16" s="90"/>
      <c r="H16" s="38"/>
      <c r="L16" s="28"/>
    </row>
    <row r="17" spans="1:12" ht="27" customHeight="1" x14ac:dyDescent="0.25">
      <c r="A17" s="6" t="s">
        <v>29</v>
      </c>
      <c r="B17" s="7" t="s">
        <v>196</v>
      </c>
      <c r="C17" s="6" t="s">
        <v>167</v>
      </c>
      <c r="D17" s="8"/>
      <c r="E17" s="6"/>
      <c r="F17" s="90"/>
      <c r="G17" s="90"/>
      <c r="H17" s="38"/>
      <c r="L17" s="24"/>
    </row>
    <row r="18" spans="1:12" ht="12.75" customHeight="1" x14ac:dyDescent="0.25">
      <c r="A18" s="6" t="s">
        <v>116</v>
      </c>
      <c r="B18" s="7" t="s">
        <v>28</v>
      </c>
      <c r="C18" s="6" t="s">
        <v>167</v>
      </c>
      <c r="D18" s="6" t="s">
        <v>46</v>
      </c>
      <c r="E18" s="6">
        <v>536.4</v>
      </c>
      <c r="F18" s="89"/>
      <c r="G18" s="89"/>
      <c r="H18" s="38"/>
      <c r="L18" s="28"/>
    </row>
    <row r="19" spans="1:12" s="2" customFormat="1" ht="12.75" customHeight="1" x14ac:dyDescent="0.25">
      <c r="A19" s="6" t="s">
        <v>117</v>
      </c>
      <c r="B19" s="7" t="s">
        <v>14</v>
      </c>
      <c r="C19" s="6" t="s">
        <v>167</v>
      </c>
      <c r="D19" s="6" t="s">
        <v>46</v>
      </c>
      <c r="E19" s="6">
        <v>282.2</v>
      </c>
      <c r="F19" s="93"/>
      <c r="G19" s="93"/>
      <c r="H19" s="40"/>
      <c r="L19" s="28"/>
    </row>
    <row r="20" spans="1:12" s="2" customFormat="1" ht="12.75" customHeight="1" x14ac:dyDescent="0.25">
      <c r="A20" s="6" t="s">
        <v>118</v>
      </c>
      <c r="B20" s="7" t="s">
        <v>15</v>
      </c>
      <c r="C20" s="6" t="s">
        <v>168</v>
      </c>
      <c r="D20" s="8" t="s">
        <v>6</v>
      </c>
      <c r="E20" s="6">
        <f>204.65</f>
        <v>204.65</v>
      </c>
      <c r="F20" s="93"/>
      <c r="G20" s="93"/>
      <c r="H20" s="40"/>
      <c r="L20" s="24"/>
    </row>
    <row r="21" spans="1:12" s="2" customFormat="1" ht="12.75" customHeight="1" x14ac:dyDescent="0.25">
      <c r="A21" s="6" t="s">
        <v>119</v>
      </c>
      <c r="B21" s="13" t="s">
        <v>90</v>
      </c>
      <c r="C21" s="11"/>
      <c r="D21" s="11" t="s">
        <v>17</v>
      </c>
      <c r="E21" s="11">
        <v>83</v>
      </c>
      <c r="F21" s="93"/>
      <c r="G21" s="93"/>
      <c r="H21" s="40"/>
      <c r="L21" s="26"/>
    </row>
    <row r="22" spans="1:12" s="2" customFormat="1" ht="24.75" customHeight="1" x14ac:dyDescent="0.25">
      <c r="A22" s="6" t="s">
        <v>120</v>
      </c>
      <c r="B22" s="13" t="s">
        <v>91</v>
      </c>
      <c r="C22" s="11" t="s">
        <v>165</v>
      </c>
      <c r="D22" s="11" t="s">
        <v>17</v>
      </c>
      <c r="E22" s="11">
        <v>240</v>
      </c>
      <c r="F22" s="93"/>
      <c r="G22" s="93"/>
      <c r="H22" s="40"/>
      <c r="L22" s="26"/>
    </row>
    <row r="23" spans="1:12" ht="24.6" customHeight="1" x14ac:dyDescent="0.25">
      <c r="A23" s="6" t="s">
        <v>121</v>
      </c>
      <c r="B23" s="7" t="s">
        <v>57</v>
      </c>
      <c r="C23" s="6" t="s">
        <v>170</v>
      </c>
      <c r="D23" s="8" t="s">
        <v>2</v>
      </c>
      <c r="E23" s="6">
        <v>39</v>
      </c>
      <c r="F23" s="90"/>
      <c r="G23" s="90"/>
      <c r="H23" s="38"/>
      <c r="L23" s="24"/>
    </row>
    <row r="24" spans="1:12" ht="12.75" customHeight="1" x14ac:dyDescent="0.25">
      <c r="A24" s="6" t="s">
        <v>122</v>
      </c>
      <c r="B24" s="7" t="s">
        <v>161</v>
      </c>
      <c r="C24" s="6"/>
      <c r="D24" s="8" t="s">
        <v>2</v>
      </c>
      <c r="E24" s="6">
        <v>80</v>
      </c>
      <c r="F24" s="90"/>
      <c r="G24" s="90"/>
      <c r="H24" s="38"/>
      <c r="L24" s="24"/>
    </row>
    <row r="25" spans="1:12" ht="12.75" customHeight="1" x14ac:dyDescent="0.25">
      <c r="A25" s="6" t="s">
        <v>123</v>
      </c>
      <c r="B25" s="7" t="s">
        <v>70</v>
      </c>
      <c r="C25" s="6" t="s">
        <v>170</v>
      </c>
      <c r="D25" s="8" t="s">
        <v>1</v>
      </c>
      <c r="E25" s="6">
        <v>5</v>
      </c>
      <c r="F25" s="90"/>
      <c r="G25" s="90"/>
      <c r="H25" s="38"/>
      <c r="L25" s="24"/>
    </row>
    <row r="26" spans="1:12" ht="12.75" customHeight="1" x14ac:dyDescent="0.25">
      <c r="A26" s="6" t="s">
        <v>124</v>
      </c>
      <c r="B26" s="7" t="s">
        <v>94</v>
      </c>
      <c r="C26" s="6" t="s">
        <v>170</v>
      </c>
      <c r="D26" s="8" t="s">
        <v>2</v>
      </c>
      <c r="E26" s="6">
        <v>30</v>
      </c>
      <c r="F26" s="90"/>
      <c r="G26" s="90"/>
      <c r="H26" s="38"/>
      <c r="L26" s="24"/>
    </row>
    <row r="27" spans="1:12" ht="26.25" customHeight="1" x14ac:dyDescent="0.25">
      <c r="A27" s="6" t="s">
        <v>125</v>
      </c>
      <c r="B27" s="7" t="s">
        <v>95</v>
      </c>
      <c r="C27" s="6" t="s">
        <v>170</v>
      </c>
      <c r="D27" s="8" t="s">
        <v>2</v>
      </c>
      <c r="E27" s="6">
        <v>39</v>
      </c>
      <c r="F27" s="90"/>
      <c r="G27" s="90"/>
      <c r="H27" s="38"/>
      <c r="L27" s="24"/>
    </row>
    <row r="28" spans="1:12" ht="12.75" customHeight="1" x14ac:dyDescent="0.25">
      <c r="A28" s="6" t="s">
        <v>126</v>
      </c>
      <c r="B28" s="13" t="s">
        <v>92</v>
      </c>
      <c r="C28" s="11"/>
      <c r="D28" s="11" t="s">
        <v>2</v>
      </c>
      <c r="E28" s="11">
        <v>52</v>
      </c>
      <c r="F28" s="90"/>
      <c r="G28" s="90"/>
      <c r="H28" s="38"/>
      <c r="L28" s="26"/>
    </row>
    <row r="29" spans="1:12" ht="24" customHeight="1" x14ac:dyDescent="0.25">
      <c r="A29" s="6" t="s">
        <v>30</v>
      </c>
      <c r="B29" s="7" t="s">
        <v>51</v>
      </c>
      <c r="C29" s="6" t="s">
        <v>171</v>
      </c>
      <c r="D29" s="6" t="s">
        <v>47</v>
      </c>
      <c r="E29" s="6">
        <v>960</v>
      </c>
      <c r="F29" s="90"/>
      <c r="G29" s="90"/>
      <c r="H29" s="38"/>
      <c r="L29" s="28"/>
    </row>
    <row r="30" spans="1:12" ht="12.75" customHeight="1" x14ac:dyDescent="0.25">
      <c r="A30" s="11" t="s">
        <v>31</v>
      </c>
      <c r="B30" s="13" t="s">
        <v>52</v>
      </c>
      <c r="C30" s="6" t="s">
        <v>171</v>
      </c>
      <c r="D30" s="11" t="s">
        <v>50</v>
      </c>
      <c r="E30" s="11">
        <v>523</v>
      </c>
      <c r="F30" s="89"/>
      <c r="G30" s="90"/>
      <c r="H30" s="38"/>
      <c r="L30" s="26"/>
    </row>
    <row r="31" spans="1:12" ht="12.75" customHeight="1" x14ac:dyDescent="0.25">
      <c r="A31" s="6" t="s">
        <v>32</v>
      </c>
      <c r="B31" s="13" t="s">
        <v>58</v>
      </c>
      <c r="C31" s="6" t="s">
        <v>171</v>
      </c>
      <c r="D31" s="11" t="s">
        <v>50</v>
      </c>
      <c r="E31" s="11">
        <v>515</v>
      </c>
      <c r="F31" s="90"/>
      <c r="G31" s="90"/>
      <c r="H31" s="38"/>
      <c r="L31" s="26"/>
    </row>
    <row r="32" spans="1:12" ht="12.75" customHeight="1" x14ac:dyDescent="0.25">
      <c r="A32" s="6" t="s">
        <v>34</v>
      </c>
      <c r="B32" s="7" t="s">
        <v>33</v>
      </c>
      <c r="C32" s="6" t="s">
        <v>171</v>
      </c>
      <c r="D32" s="6" t="s">
        <v>47</v>
      </c>
      <c r="E32" s="11">
        <v>523</v>
      </c>
      <c r="F32" s="90"/>
      <c r="G32" s="90"/>
      <c r="H32" s="38"/>
      <c r="K32" s="74"/>
      <c r="L32" s="28"/>
    </row>
    <row r="33" spans="1:13" ht="12.75" customHeight="1" x14ac:dyDescent="0.25">
      <c r="A33" s="6" t="s">
        <v>35</v>
      </c>
      <c r="B33" s="7" t="s">
        <v>86</v>
      </c>
      <c r="C33" s="6" t="s">
        <v>171</v>
      </c>
      <c r="D33" s="6" t="s">
        <v>47</v>
      </c>
      <c r="E33" s="6">
        <v>185</v>
      </c>
      <c r="F33" s="90"/>
      <c r="G33" s="90"/>
      <c r="H33" s="38"/>
      <c r="K33" s="74"/>
      <c r="L33" s="28"/>
    </row>
    <row r="34" spans="1:13" ht="12.75" customHeight="1" x14ac:dyDescent="0.25">
      <c r="A34" s="6" t="s">
        <v>54</v>
      </c>
      <c r="B34" s="7" t="s">
        <v>13</v>
      </c>
      <c r="C34" s="6" t="s">
        <v>165</v>
      </c>
      <c r="D34" s="6" t="s">
        <v>46</v>
      </c>
      <c r="E34" s="6">
        <v>1076</v>
      </c>
      <c r="F34" s="89"/>
      <c r="G34" s="90"/>
      <c r="H34" s="18"/>
      <c r="J34" s="75"/>
      <c r="K34" s="75"/>
      <c r="L34" s="28"/>
    </row>
    <row r="35" spans="1:13" ht="12.75" customHeight="1" x14ac:dyDescent="0.25">
      <c r="A35" s="6" t="s">
        <v>60</v>
      </c>
      <c r="B35" s="13" t="s">
        <v>96</v>
      </c>
      <c r="C35" s="11" t="s">
        <v>172</v>
      </c>
      <c r="D35" s="11" t="s">
        <v>1</v>
      </c>
      <c r="E35" s="11">
        <v>8</v>
      </c>
      <c r="F35" s="89"/>
      <c r="G35" s="90"/>
      <c r="H35" s="18"/>
      <c r="J35" s="75"/>
      <c r="K35" s="75"/>
      <c r="L35" s="26"/>
    </row>
    <row r="36" spans="1:13" ht="12.75" customHeight="1" x14ac:dyDescent="0.25">
      <c r="A36" s="6" t="s">
        <v>68</v>
      </c>
      <c r="B36" s="7" t="s">
        <v>87</v>
      </c>
      <c r="C36" s="6" t="s">
        <v>165</v>
      </c>
      <c r="D36" s="6" t="s">
        <v>2</v>
      </c>
      <c r="E36" s="6">
        <v>75</v>
      </c>
      <c r="F36" s="90"/>
      <c r="G36" s="90"/>
      <c r="H36" s="38"/>
      <c r="L36" s="28"/>
    </row>
    <row r="37" spans="1:13" ht="12.75" customHeight="1" x14ac:dyDescent="0.25">
      <c r="A37" s="6" t="s">
        <v>69</v>
      </c>
      <c r="B37" s="7" t="s">
        <v>66</v>
      </c>
      <c r="C37" s="6" t="s">
        <v>165</v>
      </c>
      <c r="D37" s="6" t="s">
        <v>47</v>
      </c>
      <c r="E37" s="6">
        <v>255</v>
      </c>
      <c r="F37" s="89"/>
      <c r="G37" s="90"/>
      <c r="H37" s="38"/>
      <c r="L37" s="28"/>
    </row>
    <row r="38" spans="1:13" ht="12.75" customHeight="1" x14ac:dyDescent="0.25">
      <c r="A38" s="6" t="s">
        <v>85</v>
      </c>
      <c r="B38" s="7" t="s">
        <v>67</v>
      </c>
      <c r="C38" s="6" t="s">
        <v>173</v>
      </c>
      <c r="D38" s="6"/>
      <c r="E38" s="6"/>
      <c r="F38" s="90"/>
      <c r="G38" s="90"/>
      <c r="H38" s="38"/>
      <c r="L38" s="28"/>
    </row>
    <row r="39" spans="1:13" ht="12.75" customHeight="1" x14ac:dyDescent="0.25">
      <c r="A39" s="6" t="s">
        <v>127</v>
      </c>
      <c r="B39" s="13" t="s">
        <v>37</v>
      </c>
      <c r="C39" s="11" t="s">
        <v>173</v>
      </c>
      <c r="D39" s="11" t="s">
        <v>0</v>
      </c>
      <c r="E39" s="11">
        <v>7810</v>
      </c>
      <c r="F39" s="94"/>
      <c r="G39" s="90"/>
      <c r="H39" s="18"/>
      <c r="L39" s="26"/>
    </row>
    <row r="40" spans="1:13" ht="12.75" customHeight="1" x14ac:dyDescent="0.25">
      <c r="A40" s="6" t="s">
        <v>128</v>
      </c>
      <c r="B40" s="7" t="s">
        <v>204</v>
      </c>
      <c r="C40" s="6" t="s">
        <v>173</v>
      </c>
      <c r="D40" s="6" t="s">
        <v>0</v>
      </c>
      <c r="E40" s="6">
        <v>926</v>
      </c>
      <c r="F40" s="90"/>
      <c r="G40" s="90"/>
      <c r="H40" s="38"/>
      <c r="L40" s="28"/>
    </row>
    <row r="41" spans="1:13" ht="12.75" customHeight="1" x14ac:dyDescent="0.25">
      <c r="A41" s="6" t="s">
        <v>129</v>
      </c>
      <c r="B41" s="7" t="s">
        <v>48</v>
      </c>
      <c r="C41" s="6" t="s">
        <v>173</v>
      </c>
      <c r="D41" s="6" t="s">
        <v>47</v>
      </c>
      <c r="E41" s="6">
        <v>236</v>
      </c>
      <c r="F41" s="89"/>
      <c r="G41" s="90"/>
      <c r="H41" s="38"/>
      <c r="L41" s="28"/>
    </row>
    <row r="42" spans="1:13" ht="12.75" customHeight="1" thickBot="1" x14ac:dyDescent="0.3">
      <c r="A42" s="31" t="s">
        <v>106</v>
      </c>
      <c r="B42" s="32" t="s">
        <v>107</v>
      </c>
      <c r="C42" s="31"/>
      <c r="D42" s="31" t="s">
        <v>64</v>
      </c>
      <c r="E42" s="31">
        <v>4</v>
      </c>
      <c r="F42" s="84"/>
      <c r="G42" s="85"/>
      <c r="H42" s="45"/>
      <c r="L42" s="28"/>
    </row>
    <row r="43" spans="1:13" ht="12.75" customHeight="1" thickBot="1" x14ac:dyDescent="0.3">
      <c r="A43" s="37" t="s">
        <v>176</v>
      </c>
      <c r="B43" s="82" t="s">
        <v>16</v>
      </c>
      <c r="C43" s="83"/>
      <c r="D43" s="83"/>
      <c r="E43" s="83"/>
      <c r="F43" s="95"/>
      <c r="G43" s="96"/>
      <c r="H43" s="50"/>
      <c r="L43" s="25"/>
    </row>
    <row r="44" spans="1:13" ht="27" customHeight="1" x14ac:dyDescent="0.25">
      <c r="A44" s="34" t="s">
        <v>36</v>
      </c>
      <c r="B44" s="48" t="s">
        <v>59</v>
      </c>
      <c r="C44" s="34" t="s">
        <v>173</v>
      </c>
      <c r="D44" s="49"/>
      <c r="E44" s="34"/>
      <c r="F44" s="97"/>
      <c r="G44" s="97"/>
      <c r="H44" s="43"/>
      <c r="L44" s="27"/>
    </row>
    <row r="45" spans="1:13" ht="12.75" customHeight="1" x14ac:dyDescent="0.25">
      <c r="A45" s="6" t="s">
        <v>130</v>
      </c>
      <c r="B45" s="13" t="s">
        <v>37</v>
      </c>
      <c r="C45" s="11" t="s">
        <v>173</v>
      </c>
      <c r="D45" s="11" t="s">
        <v>0</v>
      </c>
      <c r="E45" s="11">
        <v>961658</v>
      </c>
      <c r="F45" s="94"/>
      <c r="G45" s="90"/>
      <c r="H45" s="38"/>
      <c r="L45" s="26"/>
      <c r="M45" s="19"/>
    </row>
    <row r="46" spans="1:13" ht="27" customHeight="1" x14ac:dyDescent="0.25">
      <c r="A46" s="6" t="s">
        <v>131</v>
      </c>
      <c r="B46" s="13" t="s">
        <v>203</v>
      </c>
      <c r="C46" s="11" t="s">
        <v>173</v>
      </c>
      <c r="D46" s="11"/>
      <c r="E46" s="11"/>
      <c r="F46" s="94"/>
      <c r="G46" s="90"/>
      <c r="H46" s="38"/>
      <c r="L46" s="26"/>
      <c r="M46" s="19"/>
    </row>
    <row r="47" spans="1:13" ht="24.6" customHeight="1" x14ac:dyDescent="0.25">
      <c r="A47" s="62" t="s">
        <v>198</v>
      </c>
      <c r="B47" s="63" t="s">
        <v>199</v>
      </c>
      <c r="C47" s="62" t="s">
        <v>173</v>
      </c>
      <c r="D47" s="62" t="s">
        <v>0</v>
      </c>
      <c r="E47" s="62">
        <v>7287</v>
      </c>
      <c r="F47" s="94"/>
      <c r="G47" s="90"/>
      <c r="H47" s="38"/>
      <c r="L47" s="26"/>
    </row>
    <row r="48" spans="1:13" ht="24.6" customHeight="1" x14ac:dyDescent="0.25">
      <c r="A48" s="62" t="s">
        <v>201</v>
      </c>
      <c r="B48" s="63" t="s">
        <v>200</v>
      </c>
      <c r="C48" s="62" t="s">
        <v>173</v>
      </c>
      <c r="D48" s="62" t="s">
        <v>0</v>
      </c>
      <c r="E48" s="62">
        <v>2080</v>
      </c>
      <c r="F48" s="94"/>
      <c r="G48" s="90"/>
      <c r="H48" s="38"/>
      <c r="L48" s="26"/>
    </row>
    <row r="49" spans="1:12" ht="15" customHeight="1" x14ac:dyDescent="0.25">
      <c r="A49" s="6" t="s">
        <v>132</v>
      </c>
      <c r="B49" s="13" t="s">
        <v>15</v>
      </c>
      <c r="C49" s="11" t="s">
        <v>168</v>
      </c>
      <c r="D49" s="11" t="s">
        <v>0</v>
      </c>
      <c r="E49" s="11">
        <v>4250</v>
      </c>
      <c r="F49" s="89"/>
      <c r="G49" s="94"/>
      <c r="H49" s="38"/>
      <c r="L49" s="26"/>
    </row>
    <row r="50" spans="1:12" ht="16.5" customHeight="1" x14ac:dyDescent="0.25">
      <c r="A50" s="6" t="s">
        <v>133</v>
      </c>
      <c r="B50" s="13" t="s">
        <v>19</v>
      </c>
      <c r="C50" s="11" t="s">
        <v>167</v>
      </c>
      <c r="D50" s="11" t="s">
        <v>17</v>
      </c>
      <c r="E50" s="11">
        <v>42.5</v>
      </c>
      <c r="F50" s="89"/>
      <c r="G50" s="94"/>
      <c r="H50" s="38"/>
      <c r="L50" s="26"/>
    </row>
    <row r="51" spans="1:12" ht="12.75" customHeight="1" x14ac:dyDescent="0.25">
      <c r="A51" s="6" t="s">
        <v>38</v>
      </c>
      <c r="B51" s="7" t="s">
        <v>18</v>
      </c>
      <c r="C51" s="8" t="s">
        <v>173</v>
      </c>
      <c r="D51" s="14"/>
      <c r="E51" s="14"/>
      <c r="F51" s="90"/>
      <c r="G51" s="90"/>
      <c r="H51" s="38"/>
      <c r="L51" s="29"/>
    </row>
    <row r="52" spans="1:12" ht="12.75" customHeight="1" x14ac:dyDescent="0.25">
      <c r="A52" s="6" t="s">
        <v>134</v>
      </c>
      <c r="B52" s="7" t="s">
        <v>48</v>
      </c>
      <c r="C52" s="6" t="s">
        <v>173</v>
      </c>
      <c r="D52" s="6" t="s">
        <v>47</v>
      </c>
      <c r="E52" s="6">
        <v>4610</v>
      </c>
      <c r="F52" s="89"/>
      <c r="G52" s="89"/>
      <c r="H52" s="38"/>
      <c r="L52" s="28"/>
    </row>
    <row r="53" spans="1:12" ht="25.5" customHeight="1" x14ac:dyDescent="0.25">
      <c r="A53" s="6" t="s">
        <v>135</v>
      </c>
      <c r="B53" s="10" t="s">
        <v>61</v>
      </c>
      <c r="C53" s="6" t="s">
        <v>173</v>
      </c>
      <c r="D53" s="6" t="s">
        <v>47</v>
      </c>
      <c r="E53" s="6">
        <v>1782</v>
      </c>
      <c r="F53" s="90"/>
      <c r="G53" s="90"/>
      <c r="H53" s="38"/>
      <c r="L53" s="28"/>
    </row>
    <row r="54" spans="1:12" ht="12.6" customHeight="1" x14ac:dyDescent="0.25">
      <c r="A54" s="6" t="s">
        <v>84</v>
      </c>
      <c r="B54" s="7" t="s">
        <v>72</v>
      </c>
      <c r="C54" s="8" t="s">
        <v>170</v>
      </c>
      <c r="D54" s="15"/>
      <c r="E54" s="8"/>
      <c r="F54" s="90"/>
      <c r="G54" s="90"/>
      <c r="H54" s="38"/>
      <c r="L54" s="30"/>
    </row>
    <row r="55" spans="1:12" ht="12.6" customHeight="1" x14ac:dyDescent="0.25">
      <c r="A55" s="6" t="s">
        <v>136</v>
      </c>
      <c r="B55" s="7" t="s">
        <v>71</v>
      </c>
      <c r="C55" s="8" t="s">
        <v>170</v>
      </c>
      <c r="D55" s="6" t="s">
        <v>2</v>
      </c>
      <c r="E55" s="8">
        <v>261</v>
      </c>
      <c r="F55" s="89"/>
      <c r="G55" s="90"/>
      <c r="H55" s="38"/>
      <c r="L55" s="28"/>
    </row>
    <row r="56" spans="1:12" ht="28.5" customHeight="1" x14ac:dyDescent="0.25">
      <c r="A56" s="6" t="s">
        <v>137</v>
      </c>
      <c r="B56" s="13" t="s">
        <v>99</v>
      </c>
      <c r="C56" s="11" t="s">
        <v>173</v>
      </c>
      <c r="D56" s="11" t="s">
        <v>50</v>
      </c>
      <c r="E56" s="11">
        <v>224</v>
      </c>
      <c r="F56" s="94"/>
      <c r="G56" s="89"/>
      <c r="H56" s="38"/>
      <c r="L56" s="26"/>
    </row>
    <row r="57" spans="1:12" ht="12.75" customHeight="1" x14ac:dyDescent="0.25">
      <c r="A57" s="6" t="s">
        <v>39</v>
      </c>
      <c r="B57" s="7" t="s">
        <v>56</v>
      </c>
      <c r="C57" s="6" t="s">
        <v>169</v>
      </c>
      <c r="D57" s="15"/>
      <c r="E57" s="6"/>
      <c r="F57" s="90"/>
      <c r="G57" s="90"/>
      <c r="H57" s="38"/>
      <c r="L57" s="30"/>
    </row>
    <row r="58" spans="1:12" ht="12.75" customHeight="1" x14ac:dyDescent="0.25">
      <c r="A58" s="6" t="s">
        <v>138</v>
      </c>
      <c r="B58" s="13" t="s">
        <v>62</v>
      </c>
      <c r="C58" s="11" t="s">
        <v>169</v>
      </c>
      <c r="D58" s="11" t="s">
        <v>2</v>
      </c>
      <c r="E58" s="11">
        <v>6.9</v>
      </c>
      <c r="F58" s="89"/>
      <c r="G58" s="90"/>
      <c r="H58" s="38"/>
      <c r="L58" s="26"/>
    </row>
    <row r="59" spans="1:12" ht="12.75" customHeight="1" x14ac:dyDescent="0.25">
      <c r="A59" s="6" t="s">
        <v>139</v>
      </c>
      <c r="B59" s="13" t="s">
        <v>63</v>
      </c>
      <c r="C59" s="11" t="s">
        <v>169</v>
      </c>
      <c r="D59" s="11" t="s">
        <v>2</v>
      </c>
      <c r="E59" s="11">
        <v>6.9</v>
      </c>
      <c r="F59" s="90"/>
      <c r="G59" s="90"/>
      <c r="H59" s="38"/>
      <c r="L59" s="26"/>
    </row>
    <row r="60" spans="1:12" ht="27" customHeight="1" x14ac:dyDescent="0.25">
      <c r="A60" s="6" t="s">
        <v>40</v>
      </c>
      <c r="B60" s="13" t="s">
        <v>100</v>
      </c>
      <c r="C60" s="6" t="s">
        <v>173</v>
      </c>
      <c r="D60" s="6" t="s">
        <v>2</v>
      </c>
      <c r="E60" s="6">
        <v>1202.9000000000001</v>
      </c>
      <c r="F60" s="94"/>
      <c r="G60" s="90"/>
      <c r="H60" s="38"/>
      <c r="L60" s="28"/>
    </row>
    <row r="61" spans="1:12" ht="12.75" customHeight="1" x14ac:dyDescent="0.25">
      <c r="A61" s="6" t="s">
        <v>41</v>
      </c>
      <c r="B61" s="7" t="s">
        <v>49</v>
      </c>
      <c r="C61" s="6"/>
      <c r="D61" s="6" t="s">
        <v>64</v>
      </c>
      <c r="E61" s="6">
        <v>2</v>
      </c>
      <c r="F61" s="90"/>
      <c r="G61" s="90"/>
      <c r="H61" s="38"/>
      <c r="L61" s="28"/>
    </row>
    <row r="62" spans="1:12" ht="12.75" customHeight="1" x14ac:dyDescent="0.25">
      <c r="A62" s="6" t="s">
        <v>102</v>
      </c>
      <c r="B62" s="7" t="s">
        <v>108</v>
      </c>
      <c r="C62" s="6"/>
      <c r="D62" s="6" t="s">
        <v>64</v>
      </c>
      <c r="E62" s="6">
        <v>2</v>
      </c>
      <c r="F62" s="90"/>
      <c r="G62" s="90"/>
      <c r="H62" s="38"/>
      <c r="L62" s="28"/>
    </row>
    <row r="63" spans="1:12" ht="12.75" customHeight="1" thickBot="1" x14ac:dyDescent="0.3">
      <c r="A63" s="31" t="s">
        <v>103</v>
      </c>
      <c r="B63" s="44" t="s">
        <v>98</v>
      </c>
      <c r="C63" s="31"/>
      <c r="D63" s="31" t="s">
        <v>1</v>
      </c>
      <c r="E63" s="31">
        <v>1</v>
      </c>
      <c r="F63" s="85"/>
      <c r="G63" s="85"/>
      <c r="H63" s="45"/>
      <c r="L63" s="28"/>
    </row>
    <row r="64" spans="1:12" ht="12.75" customHeight="1" thickBot="1" x14ac:dyDescent="0.3">
      <c r="A64" s="37" t="s">
        <v>178</v>
      </c>
      <c r="B64" s="82" t="s">
        <v>177</v>
      </c>
      <c r="C64" s="83"/>
      <c r="D64" s="83"/>
      <c r="E64" s="83"/>
      <c r="F64" s="95"/>
      <c r="G64" s="96"/>
      <c r="H64" s="50"/>
      <c r="L64" s="25"/>
    </row>
    <row r="65" spans="1:12" ht="12.75" customHeight="1" x14ac:dyDescent="0.25">
      <c r="A65" s="34" t="s">
        <v>42</v>
      </c>
      <c r="B65" s="48" t="s">
        <v>73</v>
      </c>
      <c r="C65" s="41" t="s">
        <v>167</v>
      </c>
      <c r="D65" s="52"/>
      <c r="E65" s="41"/>
      <c r="F65" s="97"/>
      <c r="G65" s="97"/>
      <c r="H65" s="43"/>
      <c r="L65" s="30"/>
    </row>
    <row r="66" spans="1:12" ht="12.75" customHeight="1" x14ac:dyDescent="0.25">
      <c r="A66" s="6" t="s">
        <v>140</v>
      </c>
      <c r="B66" s="7" t="s">
        <v>75</v>
      </c>
      <c r="C66" s="6" t="s">
        <v>165</v>
      </c>
      <c r="D66" s="6" t="s">
        <v>46</v>
      </c>
      <c r="E66" s="6">
        <v>7.7</v>
      </c>
      <c r="F66" s="90"/>
      <c r="G66" s="90"/>
      <c r="H66" s="38"/>
      <c r="L66" s="28"/>
    </row>
    <row r="67" spans="1:12" ht="12.75" customHeight="1" x14ac:dyDescent="0.25">
      <c r="A67" s="6" t="s">
        <v>141</v>
      </c>
      <c r="B67" s="7" t="s">
        <v>202</v>
      </c>
      <c r="C67" s="6" t="s">
        <v>167</v>
      </c>
      <c r="D67" s="6" t="s">
        <v>46</v>
      </c>
      <c r="E67" s="6">
        <v>14.2</v>
      </c>
      <c r="F67" s="89"/>
      <c r="G67" s="90"/>
      <c r="H67" s="38"/>
      <c r="L67" s="28"/>
    </row>
    <row r="68" spans="1:12" ht="12.75" customHeight="1" x14ac:dyDescent="0.25">
      <c r="A68" s="6" t="s">
        <v>142</v>
      </c>
      <c r="B68" s="7" t="s">
        <v>15</v>
      </c>
      <c r="C68" s="6" t="s">
        <v>168</v>
      </c>
      <c r="D68" s="8" t="s">
        <v>6</v>
      </c>
      <c r="E68" s="6">
        <f>2.13</f>
        <v>2.13</v>
      </c>
      <c r="F68" s="92"/>
      <c r="G68" s="93"/>
      <c r="H68" s="38"/>
      <c r="L68" s="24"/>
    </row>
    <row r="69" spans="1:12" ht="12.75" customHeight="1" x14ac:dyDescent="0.25">
      <c r="A69" s="6" t="s">
        <v>143</v>
      </c>
      <c r="B69" s="7" t="s">
        <v>74</v>
      </c>
      <c r="C69" s="8" t="s">
        <v>173</v>
      </c>
      <c r="D69" s="6" t="s">
        <v>0</v>
      </c>
      <c r="E69" s="8">
        <v>527</v>
      </c>
      <c r="F69" s="90"/>
      <c r="G69" s="90"/>
      <c r="H69" s="38"/>
      <c r="L69" s="28"/>
    </row>
    <row r="70" spans="1:12" ht="12.75" customHeight="1" x14ac:dyDescent="0.25">
      <c r="A70" s="6" t="s">
        <v>144</v>
      </c>
      <c r="B70" s="7" t="s">
        <v>82</v>
      </c>
      <c r="C70" s="8" t="s">
        <v>167</v>
      </c>
      <c r="D70" s="6" t="s">
        <v>2</v>
      </c>
      <c r="E70" s="8">
        <v>7</v>
      </c>
      <c r="F70" s="90"/>
      <c r="G70" s="90"/>
      <c r="H70" s="38"/>
      <c r="L70" s="28"/>
    </row>
    <row r="71" spans="1:12" ht="24.75" customHeight="1" x14ac:dyDescent="0.25">
      <c r="A71" s="6" t="s">
        <v>21</v>
      </c>
      <c r="B71" s="10" t="s">
        <v>77</v>
      </c>
      <c r="C71" s="8" t="s">
        <v>167</v>
      </c>
      <c r="D71" s="8"/>
      <c r="E71" s="8"/>
      <c r="F71" s="98"/>
      <c r="G71" s="98"/>
      <c r="H71" s="42"/>
      <c r="I71" s="5"/>
      <c r="J71" s="5"/>
      <c r="L71" s="24"/>
    </row>
    <row r="72" spans="1:12" ht="12.75" customHeight="1" x14ac:dyDescent="0.25">
      <c r="A72" s="6" t="s">
        <v>145</v>
      </c>
      <c r="B72" s="10" t="s">
        <v>83</v>
      </c>
      <c r="C72" s="8" t="s">
        <v>167</v>
      </c>
      <c r="D72" s="8"/>
      <c r="E72" s="8"/>
      <c r="F72" s="98"/>
      <c r="G72" s="98"/>
      <c r="H72" s="42"/>
      <c r="I72" s="5"/>
      <c r="J72" s="5"/>
      <c r="L72" s="24"/>
    </row>
    <row r="73" spans="1:12" ht="12.75" customHeight="1" x14ac:dyDescent="0.25">
      <c r="A73" s="6" t="s">
        <v>146</v>
      </c>
      <c r="B73" s="10" t="s">
        <v>162</v>
      </c>
      <c r="C73" s="6" t="s">
        <v>165</v>
      </c>
      <c r="D73" s="6" t="s">
        <v>46</v>
      </c>
      <c r="E73" s="6">
        <v>55</v>
      </c>
      <c r="F73" s="98"/>
      <c r="G73" s="98"/>
      <c r="H73" s="42"/>
      <c r="I73" s="5"/>
      <c r="J73" s="5"/>
      <c r="L73" s="28"/>
    </row>
    <row r="74" spans="1:12" ht="12.75" customHeight="1" x14ac:dyDescent="0.25">
      <c r="A74" s="6" t="s">
        <v>147</v>
      </c>
      <c r="B74" s="10" t="s">
        <v>163</v>
      </c>
      <c r="C74" s="6" t="s">
        <v>165</v>
      </c>
      <c r="D74" s="6" t="s">
        <v>46</v>
      </c>
      <c r="E74" s="6">
        <v>70.3</v>
      </c>
      <c r="F74" s="98"/>
      <c r="G74" s="98"/>
      <c r="H74" s="42"/>
      <c r="I74" s="5"/>
      <c r="J74" s="5"/>
      <c r="L74" s="28"/>
    </row>
    <row r="75" spans="1:12" ht="12.75" customHeight="1" x14ac:dyDescent="0.25">
      <c r="A75" s="6" t="s">
        <v>148</v>
      </c>
      <c r="B75" s="7" t="s">
        <v>75</v>
      </c>
      <c r="C75" s="6" t="s">
        <v>165</v>
      </c>
      <c r="D75" s="6" t="s">
        <v>46</v>
      </c>
      <c r="E75" s="6">
        <v>39.200000000000003</v>
      </c>
      <c r="F75" s="98"/>
      <c r="G75" s="98"/>
      <c r="H75" s="42"/>
      <c r="I75" s="5"/>
      <c r="J75" s="5"/>
      <c r="L75" s="28"/>
    </row>
    <row r="76" spans="1:12" ht="12.75" customHeight="1" x14ac:dyDescent="0.25">
      <c r="A76" s="6" t="s">
        <v>149</v>
      </c>
      <c r="B76" s="7" t="s">
        <v>28</v>
      </c>
      <c r="C76" s="6" t="s">
        <v>167</v>
      </c>
      <c r="D76" s="6" t="s">
        <v>46</v>
      </c>
      <c r="E76" s="6">
        <v>48.9</v>
      </c>
      <c r="F76" s="99"/>
      <c r="G76" s="99"/>
      <c r="H76" s="47"/>
      <c r="I76" s="46"/>
      <c r="J76" s="46"/>
      <c r="L76" s="28"/>
    </row>
    <row r="77" spans="1:12" ht="12.75" customHeight="1" x14ac:dyDescent="0.25">
      <c r="A77" s="6" t="s">
        <v>150</v>
      </c>
      <c r="B77" s="10" t="s">
        <v>11</v>
      </c>
      <c r="C77" s="16" t="s">
        <v>168</v>
      </c>
      <c r="D77" s="6" t="s">
        <v>6</v>
      </c>
      <c r="E77" s="16">
        <f>7.34</f>
        <v>7.34</v>
      </c>
      <c r="F77" s="92"/>
      <c r="G77" s="93"/>
      <c r="H77" s="42"/>
      <c r="I77" s="5"/>
      <c r="J77" s="5"/>
      <c r="L77" s="28"/>
    </row>
    <row r="78" spans="1:12" ht="12.75" customHeight="1" x14ac:dyDescent="0.25">
      <c r="A78" s="6" t="s">
        <v>151</v>
      </c>
      <c r="B78" s="7" t="s">
        <v>76</v>
      </c>
      <c r="C78" s="6" t="s">
        <v>166</v>
      </c>
      <c r="D78" s="6" t="s">
        <v>1</v>
      </c>
      <c r="E78" s="6">
        <v>21</v>
      </c>
      <c r="F78" s="90"/>
      <c r="G78" s="90"/>
      <c r="H78" s="38"/>
      <c r="L78" s="28"/>
    </row>
    <row r="79" spans="1:12" ht="12.75" customHeight="1" x14ac:dyDescent="0.25">
      <c r="A79" s="6" t="s">
        <v>152</v>
      </c>
      <c r="B79" s="10" t="s">
        <v>9</v>
      </c>
      <c r="C79" s="6" t="s">
        <v>166</v>
      </c>
      <c r="D79" s="6" t="s">
        <v>46</v>
      </c>
      <c r="E79" s="6">
        <v>3.7</v>
      </c>
      <c r="F79" s="90"/>
      <c r="G79" s="90"/>
      <c r="H79" s="38"/>
      <c r="L79" s="28"/>
    </row>
    <row r="80" spans="1:12" ht="12.75" customHeight="1" x14ac:dyDescent="0.25">
      <c r="A80" s="6" t="s">
        <v>153</v>
      </c>
      <c r="B80" s="17" t="s">
        <v>11</v>
      </c>
      <c r="C80" s="16" t="s">
        <v>166</v>
      </c>
      <c r="D80" s="18" t="s">
        <v>6</v>
      </c>
      <c r="E80" s="16">
        <f>0.56</f>
        <v>0.56000000000000005</v>
      </c>
      <c r="F80" s="89"/>
      <c r="G80" s="93"/>
      <c r="H80" s="38"/>
      <c r="L80" s="21"/>
    </row>
    <row r="81" spans="1:12" s="1" customFormat="1" ht="12.75" customHeight="1" x14ac:dyDescent="0.25">
      <c r="A81" s="6" t="s">
        <v>43</v>
      </c>
      <c r="B81" s="7" t="s">
        <v>78</v>
      </c>
      <c r="C81" s="6" t="s">
        <v>165</v>
      </c>
      <c r="D81" s="6" t="s">
        <v>46</v>
      </c>
      <c r="E81" s="6">
        <v>506</v>
      </c>
      <c r="F81" s="93"/>
      <c r="G81" s="93"/>
      <c r="H81" s="39"/>
      <c r="L81" s="28"/>
    </row>
    <row r="82" spans="1:12" ht="24.6" customHeight="1" x14ac:dyDescent="0.25">
      <c r="A82" s="6" t="s">
        <v>53</v>
      </c>
      <c r="B82" s="7" t="s">
        <v>79</v>
      </c>
      <c r="C82" s="8" t="s">
        <v>165</v>
      </c>
      <c r="D82" s="9"/>
      <c r="E82" s="9"/>
      <c r="F82" s="90"/>
      <c r="G82" s="90"/>
      <c r="H82" s="38"/>
      <c r="L82" s="27"/>
    </row>
    <row r="83" spans="1:12" ht="12.75" customHeight="1" x14ac:dyDescent="0.25">
      <c r="A83" s="6" t="s">
        <v>154</v>
      </c>
      <c r="B83" s="7" t="s">
        <v>164</v>
      </c>
      <c r="C83" s="6" t="s">
        <v>165</v>
      </c>
      <c r="D83" s="6" t="s">
        <v>46</v>
      </c>
      <c r="E83" s="6">
        <v>5667</v>
      </c>
      <c r="F83" s="90"/>
      <c r="G83" s="90"/>
      <c r="H83" s="38"/>
      <c r="L83" s="28"/>
    </row>
    <row r="84" spans="1:12" ht="25.15" customHeight="1" x14ac:dyDescent="0.25">
      <c r="A84" s="6" t="s">
        <v>155</v>
      </c>
      <c r="B84" s="20" t="s">
        <v>88</v>
      </c>
      <c r="C84" s="6" t="s">
        <v>165</v>
      </c>
      <c r="D84" s="8" t="s">
        <v>12</v>
      </c>
      <c r="E84" s="6">
        <v>3196</v>
      </c>
      <c r="F84" s="90"/>
      <c r="G84" s="90"/>
      <c r="H84" s="38"/>
      <c r="L84" s="24"/>
    </row>
    <row r="85" spans="1:12" ht="12.75" customHeight="1" x14ac:dyDescent="0.25">
      <c r="A85" s="6" t="s">
        <v>156</v>
      </c>
      <c r="B85" s="7" t="s">
        <v>89</v>
      </c>
      <c r="C85" s="6" t="s">
        <v>165</v>
      </c>
      <c r="D85" s="6" t="s">
        <v>46</v>
      </c>
      <c r="E85" s="6">
        <v>300</v>
      </c>
      <c r="F85" s="89"/>
      <c r="G85" s="90"/>
      <c r="H85" s="38"/>
      <c r="L85" s="28"/>
    </row>
    <row r="86" spans="1:12" ht="12.75" customHeight="1" x14ac:dyDescent="0.25">
      <c r="A86" s="6" t="s">
        <v>157</v>
      </c>
      <c r="B86" s="7" t="s">
        <v>80</v>
      </c>
      <c r="C86" s="6" t="s">
        <v>165</v>
      </c>
      <c r="D86" s="6" t="s">
        <v>46</v>
      </c>
      <c r="E86" s="6">
        <v>1665</v>
      </c>
      <c r="F86" s="90"/>
      <c r="G86" s="90"/>
      <c r="H86" s="38"/>
      <c r="L86" s="28"/>
    </row>
    <row r="87" spans="1:12" ht="27.75" customHeight="1" x14ac:dyDescent="0.25">
      <c r="A87" s="6" t="s">
        <v>158</v>
      </c>
      <c r="B87" s="13" t="s">
        <v>105</v>
      </c>
      <c r="C87" s="11" t="s">
        <v>165</v>
      </c>
      <c r="D87" s="11" t="s">
        <v>17</v>
      </c>
      <c r="E87" s="11">
        <v>35</v>
      </c>
      <c r="F87" s="90"/>
      <c r="G87" s="90"/>
      <c r="H87" s="38"/>
      <c r="L87" s="26"/>
    </row>
    <row r="88" spans="1:12" ht="13.5" customHeight="1" x14ac:dyDescent="0.25">
      <c r="A88" s="6" t="s">
        <v>159</v>
      </c>
      <c r="B88" s="13" t="s">
        <v>93</v>
      </c>
      <c r="C88" s="11" t="s">
        <v>165</v>
      </c>
      <c r="D88" s="11" t="s">
        <v>17</v>
      </c>
      <c r="E88" s="11">
        <v>21</v>
      </c>
      <c r="F88" s="90"/>
      <c r="G88" s="90"/>
      <c r="H88" s="38"/>
      <c r="L88" s="26"/>
    </row>
    <row r="89" spans="1:12" ht="29.25" customHeight="1" x14ac:dyDescent="0.25">
      <c r="A89" s="6" t="s">
        <v>160</v>
      </c>
      <c r="B89" s="13" t="s">
        <v>104</v>
      </c>
      <c r="C89" s="11" t="s">
        <v>165</v>
      </c>
      <c r="D89" s="11" t="s">
        <v>17</v>
      </c>
      <c r="E89" s="11">
        <v>47</v>
      </c>
      <c r="F89" s="90"/>
      <c r="G89" s="90"/>
      <c r="H89" s="38"/>
      <c r="L89" s="26"/>
    </row>
    <row r="90" spans="1:12" ht="29.25" customHeight="1" thickBot="1" x14ac:dyDescent="0.3">
      <c r="A90" s="31" t="s">
        <v>111</v>
      </c>
      <c r="B90" s="53" t="s">
        <v>101</v>
      </c>
      <c r="C90" s="54"/>
      <c r="D90" s="54" t="s">
        <v>5</v>
      </c>
      <c r="E90" s="54">
        <v>1.94</v>
      </c>
      <c r="F90" s="85"/>
      <c r="G90" s="85"/>
      <c r="H90" s="45"/>
      <c r="L90" s="26"/>
    </row>
    <row r="91" spans="1:12" ht="12.75" customHeight="1" thickBot="1" x14ac:dyDescent="0.3">
      <c r="A91" s="37" t="s">
        <v>180</v>
      </c>
      <c r="B91" s="82" t="s">
        <v>179</v>
      </c>
      <c r="C91" s="83"/>
      <c r="D91" s="83"/>
      <c r="E91" s="83"/>
      <c r="F91" s="95"/>
      <c r="G91" s="96"/>
      <c r="H91" s="50"/>
      <c r="L91" s="25"/>
    </row>
    <row r="92" spans="1:12" x14ac:dyDescent="0.25">
      <c r="A92" s="34" t="s">
        <v>44</v>
      </c>
      <c r="B92" s="35" t="s">
        <v>97</v>
      </c>
      <c r="C92" s="34"/>
      <c r="D92" s="34" t="s">
        <v>1</v>
      </c>
      <c r="E92" s="34">
        <v>2</v>
      </c>
      <c r="F92" s="97"/>
      <c r="G92" s="97"/>
      <c r="H92" s="43"/>
      <c r="L92" s="28"/>
    </row>
    <row r="93" spans="1:12" ht="29.25" thickBot="1" x14ac:dyDescent="0.3">
      <c r="A93" s="31" t="s">
        <v>110</v>
      </c>
      <c r="B93" s="32" t="s">
        <v>81</v>
      </c>
      <c r="C93" s="54" t="s">
        <v>165</v>
      </c>
      <c r="D93" s="54" t="s">
        <v>50</v>
      </c>
      <c r="E93" s="54">
        <v>520</v>
      </c>
      <c r="F93" s="85"/>
      <c r="G93" s="85"/>
      <c r="H93" s="45"/>
      <c r="L93" s="26"/>
    </row>
    <row r="94" spans="1:12" s="21" customFormat="1" x14ac:dyDescent="0.2">
      <c r="A94" s="77" t="s">
        <v>189</v>
      </c>
      <c r="B94" s="77"/>
      <c r="C94" s="77"/>
      <c r="D94" s="77"/>
      <c r="E94" s="77"/>
      <c r="F94" s="77"/>
      <c r="G94" s="55"/>
      <c r="H94" s="56"/>
    </row>
    <row r="95" spans="1:12" s="21" customFormat="1" x14ac:dyDescent="0.2">
      <c r="A95" s="78" t="s">
        <v>190</v>
      </c>
      <c r="B95" s="78"/>
      <c r="C95" s="78"/>
      <c r="D95" s="78"/>
      <c r="E95" s="78"/>
      <c r="F95" s="78"/>
      <c r="G95" s="57"/>
      <c r="H95" s="58"/>
    </row>
    <row r="96" spans="1:12" s="21" customFormat="1" ht="13.5" thickBot="1" x14ac:dyDescent="0.25">
      <c r="A96" s="79" t="s">
        <v>191</v>
      </c>
      <c r="B96" s="79"/>
      <c r="C96" s="79"/>
      <c r="D96" s="79"/>
      <c r="E96" s="79"/>
      <c r="F96" s="79"/>
      <c r="G96" s="59"/>
      <c r="H96" s="60"/>
    </row>
    <row r="98" spans="2:6" x14ac:dyDescent="0.25">
      <c r="B98" s="76" t="s">
        <v>195</v>
      </c>
      <c r="C98" s="76"/>
      <c r="D98" s="76"/>
      <c r="E98" s="76"/>
      <c r="F98" s="76"/>
    </row>
    <row r="99" spans="2:6" x14ac:dyDescent="0.25">
      <c r="B99" s="76"/>
      <c r="C99" s="76"/>
      <c r="D99" s="76"/>
      <c r="E99" s="76"/>
      <c r="F99" s="76"/>
    </row>
  </sheetData>
  <sheetProtection algorithmName="SHA-512" hashValue="v8DPZbbmqtZqhFd8qQqaJzIUBGOmNdj04yXd+TF3x77JyoEMh46v5okpou/22ul21JWLUQIxrmGWQcnBQpMS0w==" saltValue="r0eo3kdIE5wLRvS9wZ85og==" spinCount="100000" sheet="1" objects="1" scenarios="1" formatCells="0" formatColumns="0" formatRows="0"/>
  <mergeCells count="16">
    <mergeCell ref="K32:K35"/>
    <mergeCell ref="J34:J35"/>
    <mergeCell ref="B98:F99"/>
    <mergeCell ref="A94:F94"/>
    <mergeCell ref="A95:F95"/>
    <mergeCell ref="A96:F96"/>
    <mergeCell ref="F3:G3"/>
    <mergeCell ref="H3:H4"/>
    <mergeCell ref="A1:H1"/>
    <mergeCell ref="A2:H2"/>
    <mergeCell ref="B5:G5"/>
    <mergeCell ref="A3:A4"/>
    <mergeCell ref="B3:B4"/>
    <mergeCell ref="C3:C4"/>
    <mergeCell ref="D3:D4"/>
    <mergeCell ref="E3:E4"/>
  </mergeCells>
  <phoneticPr fontId="18" type="noConversion"/>
  <pageMargins left="0.78740157480314965" right="0.39370078740157483" top="0.39370078740157483" bottom="0.39370078740157483" header="0.39370078740157483" footer="0.39370078740157483"/>
  <pageSetup paperSize="9" scale="53" fitToWidth="0" fitToHeight="0" orientation="portrait" horizontalDpi="300" verticalDpi="30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SK2</vt:lpstr>
      <vt:lpstr>'SK2'!OLE_LINK1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Asta Kudirkienė</cp:lastModifiedBy>
  <cp:lastPrinted>2020-02-26T07:25:47Z</cp:lastPrinted>
  <dcterms:created xsi:type="dcterms:W3CDTF">2018-12-07T08:01:31Z</dcterms:created>
  <dcterms:modified xsi:type="dcterms:W3CDTF">2025-04-11T11:29:40Z</dcterms:modified>
</cp:coreProperties>
</file>