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Šios_darbaknygės" defaultThemeVersion="166925"/>
  <mc:AlternateContent xmlns:mc="http://schemas.openxmlformats.org/markup-compatibility/2006">
    <mc:Choice Requires="x15">
      <x15ac:absPath xmlns:x15ac="http://schemas.microsoft.com/office/spreadsheetml/2010/11/ac" url="https://vialietuva-my.sharepoint.com/personal/antanas_narbutas_vialietuva_lt/Documents/Darbalaukis/A9 poz el. tinklai/Konkurso sąlygos/PD1/"/>
    </mc:Choice>
  </mc:AlternateContent>
  <xr:revisionPtr revIDLastSave="28" documentId="8_{5E180EEC-180D-47F6-B4B7-56814F1EC971}" xr6:coauthVersionLast="47" xr6:coauthVersionMax="47" xr10:uidLastSave="{7425435B-67FC-4E64-A5B4-20AADC45EA2E}"/>
  <bookViews>
    <workbookView xWindow="28680" yWindow="-120" windowWidth="29040" windowHeight="15720" tabRatio="866" xr2:uid="{6BC1EAF5-0D01-43F1-AE22-A39552859E42}"/>
  </bookViews>
  <sheets>
    <sheet name="1. S" sheetId="12" r:id="rId1"/>
    <sheet name="SANTRAUKA" sheetId="13" r:id="rId2"/>
  </sheets>
  <definedNames>
    <definedName name="_Hlk148616549" localSheetId="0">'1. 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2" l="1"/>
  <c r="G16" i="12"/>
  <c r="G38" i="12"/>
  <c r="G11" i="12"/>
  <c r="G10" i="12"/>
  <c r="G48" i="12" l="1"/>
  <c r="G42" i="12"/>
  <c r="G43" i="12"/>
  <c r="G44" i="12"/>
  <c r="G45" i="12"/>
  <c r="G46" i="12"/>
  <c r="G47" i="12"/>
  <c r="G25" i="12"/>
  <c r="G14" i="12"/>
  <c r="G31" i="12"/>
  <c r="G29" i="12"/>
  <c r="G30" i="12"/>
  <c r="G32" i="12"/>
  <c r="G33" i="12"/>
  <c r="G34" i="12"/>
  <c r="G35" i="12"/>
  <c r="G36" i="12"/>
  <c r="G37" i="12"/>
  <c r="G39" i="12"/>
  <c r="G26" i="12"/>
  <c r="G24" i="12"/>
  <c r="G17" i="12"/>
  <c r="G57" i="12"/>
  <c r="I57" i="12" s="1"/>
  <c r="G56" i="12"/>
  <c r="G55" i="12"/>
  <c r="G54" i="12"/>
  <c r="G53" i="12"/>
  <c r="G52" i="12"/>
  <c r="G51" i="12"/>
  <c r="G50" i="12"/>
  <c r="G49" i="12"/>
  <c r="G41" i="12"/>
  <c r="G40" i="12"/>
  <c r="G28" i="12"/>
  <c r="G27" i="12"/>
  <c r="G23" i="12"/>
  <c r="G22" i="12"/>
  <c r="G21" i="12"/>
  <c r="G20" i="12"/>
  <c r="G19" i="12"/>
  <c r="G18" i="12"/>
  <c r="G15" i="12"/>
  <c r="G13" i="12"/>
  <c r="G12" i="12"/>
  <c r="G9" i="12"/>
  <c r="G8" i="12"/>
  <c r="G7" i="12"/>
  <c r="I56" i="12" l="1"/>
  <c r="I48" i="12"/>
  <c r="I53" i="12"/>
  <c r="I39" i="12"/>
  <c r="G58" i="12"/>
  <c r="C4" i="13" s="1"/>
  <c r="C5" i="13" s="1"/>
  <c r="I23" i="12"/>
</calcChain>
</file>

<file path=xl/sharedStrings.xml><?xml version="1.0" encoding="utf-8"?>
<sst xmlns="http://schemas.openxmlformats.org/spreadsheetml/2006/main" count="235" uniqueCount="144">
  <si>
    <t>DARBŲ KIEKIŲ ŽINIARAŠTIS NR. 1 – SUSISIEKIMO DALIS</t>
  </si>
  <si>
    <t>Skyrius</t>
  </si>
  <si>
    <t>Eilės Nr.</t>
  </si>
  <si>
    <t>Darbo pavadinimas, aprašymas</t>
  </si>
  <si>
    <t>Mato vnt.</t>
  </si>
  <si>
    <t>Kiekis</t>
  </si>
  <si>
    <t>Iš viso, Eur be PVM</t>
  </si>
  <si>
    <t>1. Paruošiamieji darbai</t>
  </si>
  <si>
    <t>1.1</t>
  </si>
  <si>
    <t>Tako trasos nužymėjimas</t>
  </si>
  <si>
    <t>km</t>
  </si>
  <si>
    <t>1.2</t>
  </si>
  <si>
    <t>Medžių iki 24 cm skersmens kirtimas, kelmų išrovimas</t>
  </si>
  <si>
    <t>vnt.</t>
  </si>
  <si>
    <t>1.3</t>
  </si>
  <si>
    <t xml:space="preserve">Medžių nuo 32 cm skersmens kirtimas, kelmų išrovimas </t>
  </si>
  <si>
    <t>1.4</t>
  </si>
  <si>
    <t>Išrautų kelmų pakrovimas ir išvežimas rangovo pasirinktu atstumu utilizavimui</t>
  </si>
  <si>
    <t>1.5</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</si>
  <si>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(2 vnt.)</t>
  </si>
  <si>
    <t>kompl.</t>
  </si>
  <si>
    <t>1.6</t>
  </si>
  <si>
    <t>Asfaltbetonio dangos ardymas</t>
  </si>
  <si>
    <t>m²</t>
  </si>
  <si>
    <t>1.8</t>
  </si>
  <si>
    <t>Betono dangos (plytelių) ardymas, pakrovimas ir išvežimas (žiūrėti žiniaraščio priedą dėl išvežimo)</t>
  </si>
  <si>
    <t>1.9</t>
  </si>
  <si>
    <t>Betoninių gatvės bordiūrų ardymas, pakrovimas ir išvežimas (žiūrėti žiniaraščio priedą dėl išvežimo)</t>
  </si>
  <si>
    <t>m</t>
  </si>
  <si>
    <t>1.10</t>
  </si>
  <si>
    <t>Betoninių vejos bordiūrų ardymas, pakrovimas ir išvežimas (žiūrėti žiniaraščio priedą dėl išvežimo)</t>
  </si>
  <si>
    <t>1.11</t>
  </si>
  <si>
    <t>Esamo lietaus nuotekų šulinėlio demontavimas, pakrovimas ir išvežimas (žiūrėti žiniaraščio priedą dėl išvežimo)</t>
  </si>
  <si>
    <t>1.12</t>
  </si>
  <si>
    <t>Esamų kelio ženklų demontavimas, pakrovimas ir išvežimas (žiūrėti žiniaraščio priedą dėl išvežimo)</t>
  </si>
  <si>
    <t>Iš viso skyriuje 1, 
Eur be PVM</t>
  </si>
  <si>
    <t>2. Žemės sankasa</t>
  </si>
  <si>
    <t>2.1</t>
  </si>
  <si>
    <t>2.2</t>
  </si>
  <si>
    <t>Grunto kasimas mechanizuotai, pakrovimas į autosavivarčius ir išvežimas iki 5 km atstumu</t>
  </si>
  <si>
    <t>m³</t>
  </si>
  <si>
    <t>2.3</t>
  </si>
  <si>
    <t>Grunto kasimas rankiniu būdu, pakrovimas į autosavivarčius ir išvežimas iki 5 km atstumu</t>
  </si>
  <si>
    <t>2.4</t>
  </si>
  <si>
    <t>Žemės sankasos viršaus planiravimas ir tankinimas mažos mechanizacijos priemonėmis</t>
  </si>
  <si>
    <t>2.5</t>
  </si>
  <si>
    <t>Žemės sankasos viršaus planiravimas ir  tankinimas mažos mechanizacijos priemonėmis</t>
  </si>
  <si>
    <t>2.6</t>
  </si>
  <si>
    <t>Sankasos formavimas iš sankasai tinkamų gruntų</t>
  </si>
  <si>
    <t>Iš viso skyriuje 2, 
Eur be PVM</t>
  </si>
  <si>
    <t>3. Dangos konstrukcijos įrengimas (I variantas)</t>
  </si>
  <si>
    <t>3.1</t>
  </si>
  <si>
    <t>Šalčiui nejautrių medžiagų sluoksnio įrengimas, h min=0,19 m</t>
  </si>
  <si>
    <t>3.2</t>
  </si>
  <si>
    <t>Skaldos pagrindas iš nesurištų mineralinių medžiagų mišinio 0/32, h=0,15 m</t>
  </si>
  <si>
    <t>3.3</t>
  </si>
  <si>
    <t>Išlyginamasis sluoksnis iš akmens atsijų 0/5, h=0,03 m</t>
  </si>
  <si>
    <t>3.4</t>
  </si>
  <si>
    <t>Betoninių pilkų trinkelių įrengimas, h=0,08 m</t>
  </si>
  <si>
    <t>3.5</t>
  </si>
  <si>
    <t>Šalčiui nejautrių medžiagų sluoksnio įrengimas, h min=0,17 m</t>
  </si>
  <si>
    <t>3.6</t>
  </si>
  <si>
    <t>Skaldos pagrindas iš nesurištų mineralinių medžiagų mišinio 0/32, h=0,20 m</t>
  </si>
  <si>
    <t>3.7</t>
  </si>
  <si>
    <t>Asfalto pagrindo-dangos sluoksnio iš mišinio AC 16 PD įrengimams, h=0,08 m</t>
  </si>
  <si>
    <t>3.8</t>
  </si>
  <si>
    <t>Gatvės bordiūrų 1000x150x300 įrengimas ant betono (C12/15) pagrindo</t>
  </si>
  <si>
    <t>3.9</t>
  </si>
  <si>
    <t>Nužemintų gatvės bordiūrų 1000x150x220 įrengimas ant betono (C12/15) pagrindo</t>
  </si>
  <si>
    <t>3.10</t>
  </si>
  <si>
    <t>Vejos bordiūrų 1000x80x200 įrengimas ant betono (C12/15) pagrindo</t>
  </si>
  <si>
    <t>3.11</t>
  </si>
  <si>
    <t>Betoninių reljefinių (juostelėmis) trinkelių dangos skirtos silpnaregiams įrengimas , h=0,08 m</t>
  </si>
  <si>
    <t>3.12</t>
  </si>
  <si>
    <t>Betoninių reljefinių (kauburėliais) trinkelių dangos skirtos silpnaregiams įrengimas , h=0,08 m</t>
  </si>
  <si>
    <t>3.13</t>
  </si>
  <si>
    <t>Sandarinimo juostos prie bordiūrų įrengimas kai h=8cm, b=1,5cm</t>
  </si>
  <si>
    <t>3.14</t>
  </si>
  <si>
    <t>Bituminė emulsija (250-350 g/m2) atpjauto asfalto prie bordiūro užtaisymui</t>
  </si>
  <si>
    <t>kg</t>
  </si>
  <si>
    <t>3.15</t>
  </si>
  <si>
    <t>Asfalto pagrindo-dangos sluoksnis iš mišinio AC 16 PD h=8 cm atpjauto asfalto kraštui prie betono bordiūro užtaisymui ir bitumine emulsija</t>
  </si>
  <si>
    <t>3. Dangos konstrukcijos įrengimas (II variantas)</t>
  </si>
  <si>
    <t>Iš viso skyriuje 3, 
Eur be PVM</t>
  </si>
  <si>
    <t>4. Vandens nuvedimas</t>
  </si>
  <si>
    <t>4.1</t>
  </si>
  <si>
    <t>200 mm skersmens lygių PVC S klasės vamzdžių klojimas ant paruošto pagrindo</t>
  </si>
  <si>
    <t>4.2</t>
  </si>
  <si>
    <t>425 mm skersmens 1,70m gylio  gofruotų PP lietaus šulinių su plastmasiniais dugnais įrengimas, dengiant plaukiojančio tipo ketiniais liukais 400kN su grotelėmis (kvadrato formos)</t>
  </si>
  <si>
    <t>4.3</t>
  </si>
  <si>
    <t>Mova d200 esamo vamzdžio ir projektuojamo vamzdžio sujungimui</t>
  </si>
  <si>
    <t>4.4</t>
  </si>
  <si>
    <t>II gr. grunto kasimas rankiniu būdu</t>
  </si>
  <si>
    <t>4.5</t>
  </si>
  <si>
    <t>Tranšėjos dugno tankinimas</t>
  </si>
  <si>
    <t>4.6</t>
  </si>
  <si>
    <t>Smėlio pagrindo po vamzdynais įrengimas (10 cm)</t>
  </si>
  <si>
    <t>4.7</t>
  </si>
  <si>
    <t>Smėlio sluoksnio aplink vamzdynus įrengimas</t>
  </si>
  <si>
    <t>4.8</t>
  </si>
  <si>
    <t>Likusios tranšėjos dalies užpylimas II gr. gruntu</t>
  </si>
  <si>
    <t>4.9</t>
  </si>
  <si>
    <t>II gr. grunto ir apsauginio sluoksnio tankinimas vibroplūktuvais</t>
  </si>
  <si>
    <t>Iš viso skyriuje 4, 
Eur be PVM</t>
  </si>
  <si>
    <t>5. Dangos konstrukcijos atstatymas</t>
  </si>
  <si>
    <t>5.1</t>
  </si>
  <si>
    <t>Šalčiui nejautrių medžiagų sluoksnio įrengimas, h min=0,46 m</t>
  </si>
  <si>
    <t>5.2</t>
  </si>
  <si>
    <t>5.3</t>
  </si>
  <si>
    <t>Asfalto pagrindo sluoksnis iš mišinio AC 32 PN h=0,10 m</t>
  </si>
  <si>
    <t>5.4</t>
  </si>
  <si>
    <t>Asfalto viršutinis sluoksnis iš mišinio AC 11 VN h=0,04 m</t>
  </si>
  <si>
    <t>5.5</t>
  </si>
  <si>
    <t>Asfalto armavimo tinklo įrengimas</t>
  </si>
  <si>
    <t>Iš viso skyriuje 5, 
Eur be PVM</t>
  </si>
  <si>
    <t>6. Baigiamieji darbai</t>
  </si>
  <si>
    <t>6.1</t>
  </si>
  <si>
    <t>Augalinio grunto užpylimas ir užsėjimas (vidutinis sluoksnio storis 6 cm)</t>
  </si>
  <si>
    <t>6.2</t>
  </si>
  <si>
    <t>Medžių sodinimas</t>
  </si>
  <si>
    <t>6.3</t>
  </si>
  <si>
    <t>Pėsčiųjų tvorelės įrengimas</t>
  </si>
  <si>
    <t>Iš viso skyriuje 6, 
Eur be PVM</t>
  </si>
  <si>
    <t>7. Kitos paslaugos</t>
  </si>
  <si>
    <t>7.1</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</si>
  <si>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</si>
  <si>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7, 
Eur be PVM</t>
  </si>
  <si>
    <t>IŠ VISO ŽINIARAŠTYJE 1, EUR BE PVM</t>
  </si>
  <si>
    <t>DARBŲ KIEKIŲ ŽINIARAŠČIŲ SANTRAUKA</t>
  </si>
  <si>
    <t>Darbų kiekių žin. Nr.</t>
  </si>
  <si>
    <t>Žiniaraščio pavadinimas</t>
  </si>
  <si>
    <t>Vertė, EUR be PVM</t>
  </si>
  <si>
    <t>Susisiekimo dalis</t>
  </si>
  <si>
    <t>Vertės į pasiūlymo formą</t>
  </si>
  <si>
    <t>Iš viso žiniaraščiuose (Eur be PVM):</t>
  </si>
  <si>
    <t>Pastaba: Rangovas statybvietės išlaidose arba laisvai pasirinktoje (-ose) darbų kiekių žiniaraščių eilutėje (-ėse) turi įsivertinti visus su sutarties vykdymu susijusius dokumentus (įskaitant deklaracijos apie statybos užbaigimą parengimą, pateikimą tvirtinti bei įregistravimą Lietuvos Respublikos statybos įstatymo nustatyta tvarka).</t>
  </si>
  <si>
    <t>Žiniaraščio priedas</t>
  </si>
  <si>
    <r>
      <rPr>
        <b/>
        <sz val="10"/>
        <rFont val="Times New Roman"/>
        <family val="1"/>
        <charset val="186"/>
      </rPr>
      <t>Statybinės atliekos</t>
    </r>
    <r>
      <rPr>
        <sz val="10"/>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</si>
  <si>
    <t>Augalinio grunto nuėmimas h=0,10, pervežimas iki 1 km ir sandėliavimas</t>
  </si>
  <si>
    <r>
      <t xml:space="preserve">Vieneto kaina, Eur be PVM  </t>
    </r>
    <r>
      <rPr>
        <b/>
        <sz val="11"/>
        <color rgb="FFFF0000"/>
        <rFont val="Times New Roman"/>
        <family val="1"/>
        <charset val="186"/>
      </rPr>
      <t>(pildo rangovas)</t>
    </r>
  </si>
  <si>
    <t>Valstybinės reikšmės kelio ruožo nuo ...iki...km remontas</t>
  </si>
  <si>
    <t>Tai yra pavyzdinis DKŽ šablonas, kad rangovas suprastų DKŽ  principą. Sutarties vykdymo metu rangovas parengs DKŽ su  reikalingais darbais, nurodis jų įkainius</t>
  </si>
  <si>
    <r>
      <rPr>
        <b/>
        <sz val="10"/>
        <rFont val="Times New Roman"/>
        <family val="1"/>
        <charset val="186"/>
      </rPr>
      <t>Negrąžinamos medžiagos</t>
    </r>
    <r>
      <rPr>
        <sz val="10"/>
        <rFont val="Times New Roman"/>
        <family val="1"/>
        <charset val="186"/>
      </rPr>
      <t xml:space="preserve">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</si>
  <si>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Sandėliavimo medžiagos</t>
    </r>
    <r>
      <rPr>
        <sz val="10"/>
        <rFont val="Times New Roman"/>
        <family val="1"/>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vietas (konkrečią iš išvardytų vietų pasirenka  rangovas): AB „Kelių priežiūra“ Panevėžio kelių tarnybos Panevėžio meistrijos Karsakiškio gamybinė bazė, Kakūnų k., Karsakiškio sen., Panevėžio r.; / AB „Kelių priežiūra“ Kretingos kelių tarnybos Plungės meistrija, Stoties g. 11a, Plungė; /AB „Kelių priežiūra“ Kėdainių kelių tarnybos Kėdainių meistrija, Birutės g. 4, Kėdainiai. 
Į sandėliavimo vietas turi būti gabenami </t>
    </r>
    <r>
      <rPr>
        <b/>
        <sz val="10"/>
        <rFont val="Times New Roman"/>
        <family val="1"/>
        <charset val="186"/>
      </rPr>
      <t>metaliniai</t>
    </r>
    <r>
      <rPr>
        <sz val="10"/>
        <rFont val="Times New Roman"/>
        <family val="1"/>
        <charset val="186"/>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</si>
</sst>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3"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sz val="11"/>
      <color theme="1"/>
      <name val="Calibri"/>
      <family val="2"/>
      <scheme val="minor"/>
    </font>
    <font>
      <b/>
      <sz val="16"/>
      <name val="Times New Roman"/>
      <family val="1"/>
      <charset val="186"/>
    </font>
    <font>
      <sz val="11"/>
      <name val="Times New Roman"/>
      <family val="1"/>
    </font>
    <font>
      <b/>
      <sz val="14"/>
      <name val="Times New Roman"/>
      <family val="1"/>
      <charset val="186"/>
    </font>
    <font>
      <b/>
      <sz val="12"/>
      <name val="Times New Roman"/>
      <family val="1"/>
      <charset val="186"/>
    </font>
    <font>
      <sz val="16"/>
      <color theme="1"/>
      <name val="Times New Roman"/>
      <family val="1"/>
      <charset val="186"/>
    </font>
    <font>
      <sz val="16"/>
      <color theme="1"/>
      <name val="Calibri"/>
      <family val="2"/>
      <charset val="186"/>
      <scheme val="minor"/>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xf numFmtId="0" fontId="16" fillId="0" borderId="0"/>
  </cellStyleXfs>
  <cellXfs count="113">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0" xfId="0" applyFont="1" applyAlignment="1">
      <alignment wrapText="1"/>
    </xf>
    <xf numFmtId="49" fontId="9"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2" xfId="0" applyNumberFormat="1" applyFont="1" applyBorder="1" applyAlignment="1">
      <alignment horizontal="center" vertical="center" wrapText="1"/>
    </xf>
    <xf numFmtId="4" fontId="4" fillId="4" borderId="2" xfId="3"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5" fillId="0" borderId="5"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0" fontId="2" fillId="0" borderId="5" xfId="2"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4" fontId="4" fillId="4" borderId="2" xfId="4" applyNumberFormat="1" applyFont="1" applyFill="1" applyBorder="1" applyAlignment="1" applyProtection="1">
      <alignment horizontal="center" vertical="center" wrapText="1"/>
      <protection locked="0"/>
    </xf>
    <xf numFmtId="4" fontId="4" fillId="4" borderId="5"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 fontId="4" fillId="0" borderId="9" xfId="0" applyNumberFormat="1" applyFont="1" applyBorder="1" applyAlignment="1" applyProtection="1">
      <alignment horizontal="center" vertical="center" wrapText="1"/>
      <protection locked="0"/>
    </xf>
    <xf numFmtId="4" fontId="10" fillId="0" borderId="10" xfId="0" applyNumberFormat="1" applyFont="1" applyBorder="1" applyAlignment="1" applyProtection="1">
      <alignment horizontal="center" vertical="center"/>
      <protection locked="0"/>
    </xf>
    <xf numFmtId="4" fontId="10"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4" fillId="0" borderId="11" xfId="3" applyFont="1" applyBorder="1" applyAlignment="1">
      <alignment horizontal="center" vertical="center" wrapText="1"/>
    </xf>
    <xf numFmtId="4" fontId="4" fillId="0" borderId="10" xfId="3"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11" fillId="0" borderId="1" xfId="0" applyFont="1" applyBorder="1" applyAlignment="1">
      <alignment horizontal="right" vertical="center"/>
    </xf>
    <xf numFmtId="0" fontId="12" fillId="0" borderId="0" xfId="0" applyFont="1"/>
    <xf numFmtId="0" fontId="13" fillId="0" borderId="0" xfId="0" applyFont="1" applyAlignment="1">
      <alignment horizontal="left" vertical="center" wrapText="1"/>
    </xf>
    <xf numFmtId="0" fontId="14" fillId="0" borderId="0" xfId="0" applyFont="1"/>
    <xf numFmtId="4" fontId="12"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49" fontId="9" fillId="0" borderId="12" xfId="0" applyNumberFormat="1" applyFont="1" applyBorder="1" applyAlignment="1">
      <alignment horizontal="center" vertical="center" wrapText="1"/>
    </xf>
    <xf numFmtId="4" fontId="4" fillId="0" borderId="0" xfId="0" applyNumberFormat="1" applyFont="1" applyAlignment="1" applyProtection="1">
      <alignment horizontal="center" vertical="center" wrapText="1"/>
      <protection locked="0"/>
    </xf>
    <xf numFmtId="49" fontId="5" fillId="0" borderId="12" xfId="0" applyNumberFormat="1" applyFont="1" applyBorder="1" applyAlignment="1">
      <alignment horizontal="left" vertical="center" wrapText="1"/>
    </xf>
    <xf numFmtId="49" fontId="9" fillId="0" borderId="13" xfId="0" applyNumberFormat="1" applyFont="1" applyBorder="1" applyAlignment="1">
      <alignment horizontal="center" vertical="center" wrapText="1"/>
    </xf>
    <xf numFmtId="4" fontId="4" fillId="4" borderId="13" xfId="4" applyNumberFormat="1" applyFont="1" applyFill="1" applyBorder="1" applyAlignment="1" applyProtection="1">
      <alignment horizontal="center" vertical="center" wrapText="1"/>
      <protection locked="0"/>
    </xf>
    <xf numFmtId="4" fontId="5" fillId="0" borderId="16" xfId="0" applyNumberFormat="1" applyFont="1" applyBorder="1" applyAlignment="1">
      <alignment horizontal="center" vertical="center" wrapText="1"/>
    </xf>
    <xf numFmtId="0" fontId="6" fillId="0" borderId="15" xfId="0" applyFont="1" applyBorder="1" applyAlignment="1" applyProtection="1">
      <alignment vertical="center" wrapText="1"/>
      <protection locked="0"/>
    </xf>
    <xf numFmtId="49" fontId="5" fillId="0" borderId="13" xfId="0" applyNumberFormat="1" applyFont="1" applyBorder="1" applyAlignment="1">
      <alignment horizontal="center" vertical="center" wrapText="1"/>
    </xf>
    <xf numFmtId="49" fontId="5" fillId="0" borderId="13" xfId="0" applyNumberFormat="1" applyFont="1" applyBorder="1" applyAlignment="1">
      <alignment horizontal="left" vertical="center" wrapText="1"/>
    </xf>
    <xf numFmtId="164" fontId="4" fillId="4" borderId="2" xfId="0" applyNumberFormat="1" applyFont="1" applyFill="1" applyBorder="1" applyAlignment="1" applyProtection="1">
      <alignment horizontal="center" vertical="center"/>
      <protection locked="0"/>
    </xf>
    <xf numFmtId="164" fontId="4" fillId="4" borderId="1" xfId="0" applyNumberFormat="1" applyFont="1" applyFill="1" applyBorder="1" applyAlignment="1" applyProtection="1">
      <alignment horizontal="center" vertical="center"/>
      <protection locked="0"/>
    </xf>
    <xf numFmtId="164" fontId="4" fillId="4" borderId="12" xfId="0" applyNumberFormat="1" applyFont="1" applyFill="1" applyBorder="1" applyAlignment="1" applyProtection="1">
      <alignment horizontal="center" vertical="center"/>
      <protection locked="0"/>
    </xf>
    <xf numFmtId="164" fontId="4" fillId="4" borderId="5" xfId="0" applyNumberFormat="1" applyFont="1" applyFill="1" applyBorder="1" applyAlignment="1" applyProtection="1">
      <alignment horizontal="center" vertical="center"/>
      <protection locked="0"/>
    </xf>
    <xf numFmtId="4" fontId="4" fillId="4" borderId="2" xfId="0" applyNumberFormat="1" applyFont="1" applyFill="1" applyBorder="1" applyAlignment="1" applyProtection="1">
      <alignment horizontal="center" vertical="center" wrapText="1"/>
      <protection locked="0"/>
    </xf>
    <xf numFmtId="4" fontId="4" fillId="4" borderId="1" xfId="0" applyNumberFormat="1" applyFont="1" applyFill="1" applyBorder="1" applyAlignment="1" applyProtection="1">
      <alignment horizontal="center" vertical="center" wrapText="1"/>
      <protection locked="0"/>
    </xf>
    <xf numFmtId="49" fontId="9" fillId="0" borderId="18" xfId="0" applyNumberFormat="1" applyFont="1" applyBorder="1" applyAlignment="1">
      <alignment horizontal="center" vertical="center" wrapText="1"/>
    </xf>
    <xf numFmtId="49" fontId="9" fillId="0" borderId="19" xfId="0" applyNumberFormat="1" applyFont="1" applyBorder="1" applyAlignment="1">
      <alignment horizontal="center" vertical="center" wrapText="1"/>
    </xf>
    <xf numFmtId="49" fontId="9" fillId="0" borderId="20"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164" fontId="4" fillId="4" borderId="13" xfId="0" applyNumberFormat="1" applyFont="1" applyFill="1" applyBorder="1" applyAlignment="1" applyProtection="1">
      <alignment horizontal="center" vertical="center"/>
      <protection locked="0"/>
    </xf>
    <xf numFmtId="49" fontId="5" fillId="0" borderId="23" xfId="0" applyNumberFormat="1" applyFont="1" applyBorder="1" applyAlignment="1">
      <alignment horizontal="left" vertical="center" wrapText="1"/>
    </xf>
    <xf numFmtId="49" fontId="5" fillId="0" borderId="23" xfId="0" applyNumberFormat="1" applyFont="1" applyBorder="1" applyAlignment="1">
      <alignment horizontal="center" vertical="center" wrapText="1"/>
    </xf>
    <xf numFmtId="49" fontId="9" fillId="0" borderId="23" xfId="0" applyNumberFormat="1" applyFont="1" applyBorder="1" applyAlignment="1">
      <alignment horizontal="center" vertical="center" wrapText="1"/>
    </xf>
    <xf numFmtId="0" fontId="6" fillId="0" borderId="0" xfId="0" applyFont="1" applyAlignment="1" applyProtection="1">
      <alignment vertical="center" wrapText="1"/>
      <protection locked="0"/>
    </xf>
    <xf numFmtId="4" fontId="4" fillId="0" borderId="11" xfId="0" applyNumberFormat="1" applyFont="1" applyBorder="1" applyAlignment="1" applyProtection="1">
      <alignment horizontal="center" vertical="center" wrapText="1"/>
      <protection locked="0"/>
    </xf>
    <xf numFmtId="0" fontId="18" fillId="0" borderId="0" xfId="0" applyFont="1" applyAlignment="1" applyProtection="1">
      <alignment vertical="center" wrapText="1"/>
      <protection locked="0"/>
    </xf>
    <xf numFmtId="4" fontId="4" fillId="0" borderId="25" xfId="0" applyNumberFormat="1" applyFont="1" applyBorder="1" applyAlignment="1" applyProtection="1">
      <alignment horizontal="center" vertical="center" wrapText="1"/>
      <protection locked="0"/>
    </xf>
    <xf numFmtId="49" fontId="9" fillId="0" borderId="24" xfId="0" applyNumberFormat="1" applyFont="1" applyBorder="1" applyAlignment="1">
      <alignment horizontal="center" vertical="center" wrapText="1"/>
    </xf>
    <xf numFmtId="4" fontId="4" fillId="4" borderId="14" xfId="4" applyNumberFormat="1" applyFont="1" applyFill="1" applyBorder="1" applyAlignment="1" applyProtection="1">
      <alignment horizontal="center" vertical="center" wrapText="1"/>
      <protection locked="0"/>
    </xf>
    <xf numFmtId="4" fontId="5" fillId="0" borderId="17"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26" xfId="0" applyFont="1" applyBorder="1" applyAlignment="1">
      <alignment vertical="center" wrapText="1"/>
    </xf>
    <xf numFmtId="49" fontId="9" fillId="0" borderId="22" xfId="4" applyNumberFormat="1" applyFont="1" applyBorder="1" applyAlignment="1">
      <alignment horizontal="center" vertical="center" wrapText="1"/>
    </xf>
    <xf numFmtId="49" fontId="5" fillId="0" borderId="27" xfId="4" applyNumberFormat="1" applyFont="1" applyBorder="1" applyAlignment="1">
      <alignment horizontal="center" vertical="center" wrapText="1"/>
    </xf>
    <xf numFmtId="0" fontId="5" fillId="0" borderId="14" xfId="4" applyFont="1" applyBorder="1" applyAlignment="1">
      <alignment horizontal="left" vertical="center" wrapText="1"/>
    </xf>
    <xf numFmtId="0" fontId="5" fillId="0" borderId="14" xfId="0" applyFont="1" applyBorder="1" applyAlignment="1">
      <alignment horizontal="center" vertical="center"/>
    </xf>
    <xf numFmtId="0" fontId="2" fillId="0" borderId="0" xfId="1" applyNumberFormat="1" applyFont="1" applyAlignment="1" applyProtection="1">
      <alignment horizontal="center" vertical="center" wrapText="1"/>
    </xf>
    <xf numFmtId="0" fontId="2" fillId="0" borderId="5" xfId="2" applyNumberFormat="1" applyFont="1" applyBorder="1" applyAlignment="1" applyProtection="1">
      <alignment horizontal="center" vertical="center" wrapText="1"/>
    </xf>
    <xf numFmtId="0" fontId="5" fillId="0" borderId="2" xfId="0" applyFont="1" applyBorder="1" applyAlignment="1">
      <alignment horizontal="center" vertical="center"/>
    </xf>
    <xf numFmtId="0" fontId="5" fillId="5" borderId="1" xfId="3" applyFont="1" applyFill="1" applyBorder="1" applyAlignment="1" applyProtection="1">
      <alignment horizontal="center" vertical="center" wrapText="1"/>
      <protection locked="0"/>
    </xf>
    <xf numFmtId="0" fontId="5" fillId="0" borderId="5"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23" xfId="0" applyFont="1" applyBorder="1" applyAlignment="1">
      <alignment horizontal="center" vertical="center"/>
    </xf>
    <xf numFmtId="0" fontId="5" fillId="0" borderId="14" xfId="0" applyFont="1" applyBorder="1" applyAlignment="1">
      <alignment horizontal="center" vertical="center" wrapText="1"/>
    </xf>
    <xf numFmtId="0" fontId="4" fillId="0" borderId="0" xfId="4" applyFont="1" applyAlignment="1">
      <alignment horizontal="right" vertical="center"/>
    </xf>
    <xf numFmtId="0" fontId="5" fillId="0" borderId="0" xfId="0" applyFont="1" applyAlignment="1" applyProtection="1">
      <alignment wrapText="1"/>
      <protection locked="0"/>
    </xf>
    <xf numFmtId="0" fontId="17" fillId="0" borderId="0" xfId="1" applyFont="1" applyAlignment="1" applyProtection="1">
      <alignment vertical="center" wrapText="1"/>
    </xf>
    <xf numFmtId="0" fontId="19" fillId="2" borderId="0" xfId="1" applyFont="1" applyFill="1" applyAlignment="1" applyProtection="1">
      <alignment horizontal="center" vertical="center" wrapText="1"/>
    </xf>
    <xf numFmtId="0" fontId="2" fillId="3" borderId="7"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3" fillId="0" borderId="24"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wrapText="1"/>
      <protection locked="0"/>
    </xf>
    <xf numFmtId="0" fontId="21" fillId="0" borderId="0" xfId="0" applyFont="1" applyAlignment="1">
      <alignment wrapText="1"/>
    </xf>
    <xf numFmtId="0" fontId="22" fillId="0" borderId="0" xfId="0" applyFont="1"/>
    <xf numFmtId="0" fontId="12" fillId="0" borderId="0" xfId="0" applyFont="1" applyAlignment="1">
      <alignment horizontal="left" vertical="center" wrapText="1"/>
    </xf>
    <xf numFmtId="0" fontId="12" fillId="0" borderId="0" xfId="0" applyFont="1" applyAlignment="1">
      <alignment horizontal="left" vertical="center"/>
    </xf>
    <xf numFmtId="0" fontId="20" fillId="2" borderId="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13" fillId="0" borderId="0" xfId="0" applyFont="1" applyAlignment="1">
      <alignment horizontal="left" vertical="center" wrapText="1"/>
    </xf>
    <xf numFmtId="0" fontId="12" fillId="0" borderId="0" xfId="0" applyFont="1" applyAlignment="1">
      <alignment horizontal="left" wrapText="1"/>
    </xf>
    <xf numFmtId="0" fontId="12" fillId="0" borderId="0" xfId="0" applyFont="1" applyAlignment="1">
      <alignment horizontal="left"/>
    </xf>
  </cellXfs>
  <cellStyles count="7">
    <cellStyle name="Įprastas" xfId="0" builtinId="0"/>
    <cellStyle name="Įprastas 2" xfId="5" xr:uid="{7B2FC5F9-26DE-41CD-96A4-516864D5524F}"/>
    <cellStyle name="Įprastas 2 2" xfId="6" xr:uid="{694BAB0D-5E0C-4426-8321-580A7597A051}"/>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E63C7-58A2-4B47-B188-FCA253A05A07}">
  <dimension ref="A2:I59"/>
  <sheetViews>
    <sheetView tabSelected="1" zoomScale="70" zoomScaleNormal="70" workbookViewId="0">
      <selection activeCell="O6" sqref="O6"/>
    </sheetView>
  </sheetViews>
  <sheetFormatPr defaultColWidth="9.140625" defaultRowHeight="15" x14ac:dyDescent="0.25"/>
  <cols>
    <col min="1" max="1" width="32.7109375" style="14" customWidth="1"/>
    <col min="2" max="2" width="8.28515625" style="14" bestFit="1" customWidth="1"/>
    <col min="3" max="3" width="77.28515625" style="8" customWidth="1"/>
    <col min="4" max="4" width="9.140625" style="7"/>
    <col min="5" max="5" width="16.28515625" style="7" customWidth="1"/>
    <col min="6" max="6" width="20.7109375" style="9" customWidth="1"/>
    <col min="7" max="7" width="14.7109375" style="7" customWidth="1"/>
    <col min="8" max="8" width="36.7109375" style="10" customWidth="1"/>
    <col min="9" max="9" width="16.140625" style="4" customWidth="1"/>
    <col min="10" max="16384" width="9.140625" style="4"/>
  </cols>
  <sheetData>
    <row r="2" spans="1:8" ht="65.25" customHeight="1" x14ac:dyDescent="0.35">
      <c r="A2" s="104" t="s">
        <v>141</v>
      </c>
      <c r="B2" s="105"/>
      <c r="C2" s="105"/>
      <c r="D2" s="105"/>
      <c r="E2" s="105"/>
    </row>
    <row r="3" spans="1:8" ht="40.15" customHeight="1" x14ac:dyDescent="0.25">
      <c r="A3" s="99" t="s">
        <v>140</v>
      </c>
      <c r="B3" s="99"/>
      <c r="C3" s="99"/>
      <c r="D3" s="99"/>
      <c r="E3" s="99"/>
      <c r="F3" s="99"/>
      <c r="G3" s="99"/>
    </row>
    <row r="4" spans="1:8" ht="21.75" customHeight="1" thickBot="1" x14ac:dyDescent="0.3">
      <c r="A4" s="1"/>
      <c r="B4" s="1"/>
      <c r="C4" s="1"/>
      <c r="D4" s="1"/>
      <c r="E4" s="87"/>
      <c r="F4" s="1"/>
      <c r="G4" s="1"/>
    </row>
    <row r="5" spans="1:8" ht="30" customHeight="1" x14ac:dyDescent="0.25">
      <c r="A5" s="100" t="s">
        <v>0</v>
      </c>
      <c r="B5" s="100"/>
      <c r="C5" s="100"/>
      <c r="D5" s="100"/>
      <c r="E5" s="100"/>
      <c r="F5" s="100"/>
      <c r="G5" s="101"/>
    </row>
    <row r="6" spans="1:8" ht="50.45" customHeight="1" thickBot="1" x14ac:dyDescent="0.3">
      <c r="A6" s="25" t="s">
        <v>1</v>
      </c>
      <c r="B6" s="25" t="s">
        <v>2</v>
      </c>
      <c r="C6" s="25" t="s">
        <v>3</v>
      </c>
      <c r="D6" s="25" t="s">
        <v>4</v>
      </c>
      <c r="E6" s="88" t="s">
        <v>5</v>
      </c>
      <c r="F6" s="26" t="s">
        <v>139</v>
      </c>
      <c r="G6" s="27" t="s">
        <v>6</v>
      </c>
    </row>
    <row r="7" spans="1:8" ht="45" customHeight="1" x14ac:dyDescent="0.25">
      <c r="A7" s="15" t="s">
        <v>7</v>
      </c>
      <c r="B7" s="15" t="s">
        <v>8</v>
      </c>
      <c r="C7" s="16" t="s">
        <v>9</v>
      </c>
      <c r="D7" s="17" t="s">
        <v>10</v>
      </c>
      <c r="E7" s="89">
        <v>8.7999999999999995E-2</v>
      </c>
      <c r="F7" s="18"/>
      <c r="G7" s="19">
        <f t="shared" ref="G7:G56" si="0">ROUND((E7*F7),2)</f>
        <v>0</v>
      </c>
    </row>
    <row r="8" spans="1:8" ht="41.25" customHeight="1" x14ac:dyDescent="0.25">
      <c r="A8" s="13" t="s">
        <v>7</v>
      </c>
      <c r="B8" s="13" t="s">
        <v>11</v>
      </c>
      <c r="C8" s="82" t="s">
        <v>12</v>
      </c>
      <c r="D8" s="81" t="s">
        <v>13</v>
      </c>
      <c r="E8" s="90">
        <v>1</v>
      </c>
      <c r="F8" s="3"/>
      <c r="G8" s="20">
        <f t="shared" si="0"/>
        <v>0</v>
      </c>
    </row>
    <row r="9" spans="1:8" ht="45" customHeight="1" x14ac:dyDescent="0.25">
      <c r="A9" s="13" t="s">
        <v>7</v>
      </c>
      <c r="B9" s="13" t="s">
        <v>14</v>
      </c>
      <c r="C9" s="2" t="s">
        <v>15</v>
      </c>
      <c r="D9" s="12" t="s">
        <v>13</v>
      </c>
      <c r="E9" s="81">
        <v>1</v>
      </c>
      <c r="F9" s="3"/>
      <c r="G9" s="20">
        <f t="shared" si="0"/>
        <v>0</v>
      </c>
    </row>
    <row r="10" spans="1:8" ht="45" customHeight="1" x14ac:dyDescent="0.25">
      <c r="A10" s="13" t="s">
        <v>7</v>
      </c>
      <c r="B10" s="13" t="s">
        <v>16</v>
      </c>
      <c r="C10" s="2" t="s">
        <v>17</v>
      </c>
      <c r="D10" s="12" t="s">
        <v>13</v>
      </c>
      <c r="E10" s="81">
        <v>2</v>
      </c>
      <c r="F10" s="3"/>
      <c r="G10" s="20">
        <f t="shared" ref="G10" si="1">ROUND((E10*F10),2)</f>
        <v>0</v>
      </c>
    </row>
    <row r="11" spans="1:8" ht="106.5" customHeight="1" x14ac:dyDescent="0.25">
      <c r="A11" s="13" t="s">
        <v>7</v>
      </c>
      <c r="B11" s="13" t="s">
        <v>18</v>
      </c>
      <c r="C11" s="82" t="s">
        <v>19</v>
      </c>
      <c r="D11" s="81" t="s">
        <v>20</v>
      </c>
      <c r="E11" s="90">
        <v>1</v>
      </c>
      <c r="F11" s="3"/>
      <c r="G11" s="20">
        <f t="shared" ref="G11" si="2">ROUND((E11*F11),2)</f>
        <v>0</v>
      </c>
    </row>
    <row r="12" spans="1:8" ht="45" customHeight="1" x14ac:dyDescent="0.25">
      <c r="A12" s="13" t="s">
        <v>7</v>
      </c>
      <c r="B12" s="13" t="s">
        <v>21</v>
      </c>
      <c r="C12" s="2" t="s">
        <v>22</v>
      </c>
      <c r="D12" s="12" t="s">
        <v>23</v>
      </c>
      <c r="E12" s="81">
        <v>37</v>
      </c>
      <c r="F12" s="3"/>
      <c r="G12" s="20">
        <f t="shared" si="0"/>
        <v>0</v>
      </c>
    </row>
    <row r="13" spans="1:8" ht="45" customHeight="1" x14ac:dyDescent="0.25">
      <c r="A13" s="13" t="s">
        <v>7</v>
      </c>
      <c r="B13" s="13" t="s">
        <v>24</v>
      </c>
      <c r="C13" s="2" t="s">
        <v>25</v>
      </c>
      <c r="D13" s="12" t="s">
        <v>23</v>
      </c>
      <c r="E13" s="81">
        <v>6</v>
      </c>
      <c r="F13" s="3"/>
      <c r="G13" s="20">
        <f t="shared" si="0"/>
        <v>0</v>
      </c>
    </row>
    <row r="14" spans="1:8" ht="45" customHeight="1" x14ac:dyDescent="0.25">
      <c r="A14" s="13" t="s">
        <v>7</v>
      </c>
      <c r="B14" s="13" t="s">
        <v>26</v>
      </c>
      <c r="C14" s="2" t="s">
        <v>27</v>
      </c>
      <c r="D14" s="12" t="s">
        <v>28</v>
      </c>
      <c r="E14" s="81">
        <v>86</v>
      </c>
      <c r="F14" s="3"/>
      <c r="G14" s="20">
        <f>ROUND((E14*F14),2)</f>
        <v>0</v>
      </c>
    </row>
    <row r="15" spans="1:8" ht="45" customHeight="1" x14ac:dyDescent="0.25">
      <c r="A15" s="13" t="s">
        <v>7</v>
      </c>
      <c r="B15" s="13" t="s">
        <v>29</v>
      </c>
      <c r="C15" s="2" t="s">
        <v>30</v>
      </c>
      <c r="D15" s="12" t="s">
        <v>28</v>
      </c>
      <c r="E15" s="81">
        <v>8</v>
      </c>
      <c r="F15" s="3"/>
      <c r="G15" s="20">
        <f t="shared" si="0"/>
        <v>0</v>
      </c>
    </row>
    <row r="16" spans="1:8" ht="45" customHeight="1" thickBot="1" x14ac:dyDescent="0.3">
      <c r="A16" s="13" t="s">
        <v>7</v>
      </c>
      <c r="B16" s="13" t="s">
        <v>31</v>
      </c>
      <c r="C16" s="2" t="s">
        <v>32</v>
      </c>
      <c r="D16" s="12" t="s">
        <v>13</v>
      </c>
      <c r="E16" s="81">
        <v>1</v>
      </c>
      <c r="F16" s="3"/>
      <c r="G16" s="20">
        <f>ROUND((E16*F16),2)</f>
        <v>0</v>
      </c>
      <c r="H16" s="30"/>
    </row>
    <row r="17" spans="1:9" ht="45" customHeight="1" thickBot="1" x14ac:dyDescent="0.3">
      <c r="A17" s="13" t="s">
        <v>7</v>
      </c>
      <c r="B17" s="13" t="s">
        <v>33</v>
      </c>
      <c r="C17" s="2" t="s">
        <v>34</v>
      </c>
      <c r="D17" s="12" t="s">
        <v>13</v>
      </c>
      <c r="E17" s="81">
        <v>2</v>
      </c>
      <c r="F17" s="3"/>
      <c r="G17" s="20">
        <f>ROUND((E17*F17),2)</f>
        <v>0</v>
      </c>
      <c r="H17" s="31" t="s">
        <v>35</v>
      </c>
      <c r="I17" s="32" t="e">
        <f>ROUND(SUM(G7:'1. S'!H18G16),2)</f>
        <v>#NAME?</v>
      </c>
    </row>
    <row r="18" spans="1:9" s="5" customFormat="1" ht="45" customHeight="1" x14ac:dyDescent="0.25">
      <c r="A18" s="66" t="s">
        <v>36</v>
      </c>
      <c r="B18" s="15" t="s">
        <v>37</v>
      </c>
      <c r="C18" s="16" t="s">
        <v>138</v>
      </c>
      <c r="D18" s="17" t="s">
        <v>23</v>
      </c>
      <c r="E18" s="89">
        <v>381</v>
      </c>
      <c r="F18" s="60"/>
      <c r="G18" s="19">
        <f t="shared" si="0"/>
        <v>0</v>
      </c>
      <c r="H18" s="6"/>
    </row>
    <row r="19" spans="1:9" s="5" customFormat="1" ht="45" customHeight="1" x14ac:dyDescent="0.25">
      <c r="A19" s="67" t="s">
        <v>36</v>
      </c>
      <c r="B19" s="13" t="s">
        <v>38</v>
      </c>
      <c r="C19" s="2" t="s">
        <v>39</v>
      </c>
      <c r="D19" s="12" t="s">
        <v>40</v>
      </c>
      <c r="E19" s="81">
        <v>83</v>
      </c>
      <c r="F19" s="61"/>
      <c r="G19" s="20">
        <f t="shared" si="0"/>
        <v>0</v>
      </c>
      <c r="H19" s="6"/>
    </row>
    <row r="20" spans="1:9" s="5" customFormat="1" ht="45" customHeight="1" x14ac:dyDescent="0.25">
      <c r="A20" s="67" t="s">
        <v>36</v>
      </c>
      <c r="B20" s="13" t="s">
        <v>41</v>
      </c>
      <c r="C20" s="2" t="s">
        <v>42</v>
      </c>
      <c r="D20" s="12" t="s">
        <v>40</v>
      </c>
      <c r="E20" s="81">
        <v>21</v>
      </c>
      <c r="F20" s="61"/>
      <c r="G20" s="20">
        <f t="shared" si="0"/>
        <v>0</v>
      </c>
      <c r="H20" s="6"/>
    </row>
    <row r="21" spans="1:9" s="5" customFormat="1" ht="45" customHeight="1" x14ac:dyDescent="0.25">
      <c r="A21" s="67" t="s">
        <v>36</v>
      </c>
      <c r="B21" s="13" t="s">
        <v>43</v>
      </c>
      <c r="C21" s="2" t="s">
        <v>44</v>
      </c>
      <c r="D21" s="12" t="s">
        <v>23</v>
      </c>
      <c r="E21" s="81">
        <v>185</v>
      </c>
      <c r="F21" s="61"/>
      <c r="G21" s="20">
        <f t="shared" si="0"/>
        <v>0</v>
      </c>
      <c r="H21" s="6"/>
    </row>
    <row r="22" spans="1:9" s="5" customFormat="1" ht="45" customHeight="1" thickBot="1" x14ac:dyDescent="0.3">
      <c r="A22" s="67" t="s">
        <v>36</v>
      </c>
      <c r="B22" s="13" t="s">
        <v>45</v>
      </c>
      <c r="C22" s="2" t="s">
        <v>46</v>
      </c>
      <c r="D22" s="12" t="s">
        <v>23</v>
      </c>
      <c r="E22" s="81">
        <v>46</v>
      </c>
      <c r="F22" s="61"/>
      <c r="G22" s="20">
        <f t="shared" si="0"/>
        <v>0</v>
      </c>
      <c r="H22" s="6"/>
    </row>
    <row r="23" spans="1:9" s="5" customFormat="1" ht="45" customHeight="1" thickBot="1" x14ac:dyDescent="0.3">
      <c r="A23" s="68" t="s">
        <v>36</v>
      </c>
      <c r="B23" s="21" t="s">
        <v>47</v>
      </c>
      <c r="C23" s="22" t="s">
        <v>48</v>
      </c>
      <c r="D23" s="23" t="s">
        <v>40</v>
      </c>
      <c r="E23" s="91">
        <v>335</v>
      </c>
      <c r="F23" s="63"/>
      <c r="G23" s="24">
        <f t="shared" si="0"/>
        <v>0</v>
      </c>
      <c r="H23" s="31" t="s">
        <v>49</v>
      </c>
      <c r="I23" s="32">
        <f>ROUND(SUM(G18:G23),2)</f>
        <v>0</v>
      </c>
    </row>
    <row r="24" spans="1:9" s="5" customFormat="1" ht="45" customHeight="1" x14ac:dyDescent="0.25">
      <c r="A24" s="54" t="s">
        <v>50</v>
      </c>
      <c r="B24" s="54" t="s">
        <v>51</v>
      </c>
      <c r="C24" s="59" t="s">
        <v>52</v>
      </c>
      <c r="D24" s="58" t="s">
        <v>40</v>
      </c>
      <c r="E24" s="92">
        <v>5</v>
      </c>
      <c r="F24" s="70"/>
      <c r="G24" s="20">
        <f>ROUND((E24*F24),2)</f>
        <v>0</v>
      </c>
      <c r="H24" s="102"/>
    </row>
    <row r="25" spans="1:9" s="97" customFormat="1" ht="45" customHeight="1" x14ac:dyDescent="0.25">
      <c r="A25" s="54" t="s">
        <v>50</v>
      </c>
      <c r="B25" s="13" t="s">
        <v>53</v>
      </c>
      <c r="C25" s="53" t="s">
        <v>54</v>
      </c>
      <c r="D25" s="41" t="s">
        <v>23</v>
      </c>
      <c r="E25" s="93">
        <v>24</v>
      </c>
      <c r="F25" s="62"/>
      <c r="G25" s="20">
        <f>ROUND((E25*F25),2)</f>
        <v>0</v>
      </c>
      <c r="H25" s="103"/>
    </row>
    <row r="26" spans="1:9" s="97" customFormat="1" ht="45" customHeight="1" x14ac:dyDescent="0.25">
      <c r="A26" s="54" t="s">
        <v>50</v>
      </c>
      <c r="B26" s="54" t="s">
        <v>55</v>
      </c>
      <c r="C26" s="53" t="s">
        <v>56</v>
      </c>
      <c r="D26" s="41" t="s">
        <v>23</v>
      </c>
      <c r="E26" s="93">
        <v>24</v>
      </c>
      <c r="F26" s="62"/>
      <c r="G26" s="20">
        <f>ROUND((E26*F26),2)</f>
        <v>0</v>
      </c>
      <c r="H26" s="103"/>
    </row>
    <row r="27" spans="1:9" s="97" customFormat="1" ht="45" customHeight="1" x14ac:dyDescent="0.25">
      <c r="A27" s="54" t="s">
        <v>50</v>
      </c>
      <c r="B27" s="13" t="s">
        <v>57</v>
      </c>
      <c r="C27" s="53" t="s">
        <v>58</v>
      </c>
      <c r="D27" s="41" t="s">
        <v>23</v>
      </c>
      <c r="E27" s="93">
        <v>18</v>
      </c>
      <c r="F27" s="62"/>
      <c r="G27" s="20">
        <f t="shared" si="0"/>
        <v>0</v>
      </c>
      <c r="H27" s="103"/>
    </row>
    <row r="28" spans="1:9" s="97" customFormat="1" ht="45" customHeight="1" x14ac:dyDescent="0.25">
      <c r="A28" s="54" t="s">
        <v>50</v>
      </c>
      <c r="B28" s="54" t="s">
        <v>59</v>
      </c>
      <c r="C28" s="53" t="s">
        <v>60</v>
      </c>
      <c r="D28" s="41" t="s">
        <v>40</v>
      </c>
      <c r="E28" s="93">
        <v>35</v>
      </c>
      <c r="F28" s="62"/>
      <c r="G28" s="20">
        <f t="shared" si="0"/>
        <v>0</v>
      </c>
      <c r="H28" s="103"/>
    </row>
    <row r="29" spans="1:9" s="97" customFormat="1" ht="45" customHeight="1" x14ac:dyDescent="0.25">
      <c r="A29" s="54" t="s">
        <v>50</v>
      </c>
      <c r="B29" s="13" t="s">
        <v>61</v>
      </c>
      <c r="C29" s="53" t="s">
        <v>62</v>
      </c>
      <c r="D29" s="41" t="s">
        <v>23</v>
      </c>
      <c r="E29" s="93">
        <v>197</v>
      </c>
      <c r="F29" s="62"/>
      <c r="G29" s="20">
        <f>ROUND((E29*F29),2)</f>
        <v>0</v>
      </c>
      <c r="H29" s="103"/>
    </row>
    <row r="30" spans="1:9" s="97" customFormat="1" ht="45" customHeight="1" x14ac:dyDescent="0.25">
      <c r="A30" s="54" t="s">
        <v>50</v>
      </c>
      <c r="B30" s="54" t="s">
        <v>63</v>
      </c>
      <c r="C30" s="53" t="s">
        <v>64</v>
      </c>
      <c r="D30" s="41" t="s">
        <v>23</v>
      </c>
      <c r="E30" s="93">
        <v>187</v>
      </c>
      <c r="F30" s="62"/>
      <c r="G30" s="20">
        <f>ROUND((E30*F30),2)</f>
        <v>0</v>
      </c>
      <c r="H30" s="103"/>
    </row>
    <row r="31" spans="1:9" s="97" customFormat="1" ht="45" customHeight="1" x14ac:dyDescent="0.25">
      <c r="A31" s="54" t="s">
        <v>50</v>
      </c>
      <c r="B31" s="13" t="s">
        <v>65</v>
      </c>
      <c r="C31" s="53" t="s">
        <v>66</v>
      </c>
      <c r="D31" s="41" t="s">
        <v>28</v>
      </c>
      <c r="E31" s="93">
        <v>81</v>
      </c>
      <c r="F31" s="62"/>
      <c r="G31" s="20">
        <f>ROUND((E31*F31),2)</f>
        <v>0</v>
      </c>
      <c r="H31" s="103"/>
    </row>
    <row r="32" spans="1:9" s="97" customFormat="1" ht="45" customHeight="1" x14ac:dyDescent="0.25">
      <c r="A32" s="54" t="s">
        <v>50</v>
      </c>
      <c r="B32" s="54" t="s">
        <v>67</v>
      </c>
      <c r="C32" s="53" t="s">
        <v>68</v>
      </c>
      <c r="D32" s="41" t="s">
        <v>28</v>
      </c>
      <c r="E32" s="93">
        <v>8</v>
      </c>
      <c r="F32" s="62"/>
      <c r="G32" s="20">
        <f t="shared" si="0"/>
        <v>0</v>
      </c>
      <c r="H32" s="103"/>
    </row>
    <row r="33" spans="1:9" s="97" customFormat="1" ht="45" customHeight="1" x14ac:dyDescent="0.25">
      <c r="A33" s="54" t="s">
        <v>50</v>
      </c>
      <c r="B33" s="13" t="s">
        <v>69</v>
      </c>
      <c r="C33" s="53" t="s">
        <v>70</v>
      </c>
      <c r="D33" s="41" t="s">
        <v>28</v>
      </c>
      <c r="E33" s="93">
        <v>90</v>
      </c>
      <c r="F33" s="62"/>
      <c r="G33" s="20">
        <f t="shared" si="0"/>
        <v>0</v>
      </c>
      <c r="H33" s="103"/>
    </row>
    <row r="34" spans="1:9" s="97" customFormat="1" ht="45" customHeight="1" x14ac:dyDescent="0.25">
      <c r="A34" s="54" t="s">
        <v>50</v>
      </c>
      <c r="B34" s="54" t="s">
        <v>71</v>
      </c>
      <c r="C34" s="53" t="s">
        <v>72</v>
      </c>
      <c r="D34" s="41" t="s">
        <v>23</v>
      </c>
      <c r="E34" s="93">
        <v>2</v>
      </c>
      <c r="F34" s="62"/>
      <c r="G34" s="20">
        <f t="shared" si="0"/>
        <v>0</v>
      </c>
      <c r="H34" s="103"/>
    </row>
    <row r="35" spans="1:9" s="97" customFormat="1" ht="45" customHeight="1" x14ac:dyDescent="0.25">
      <c r="A35" s="54" t="s">
        <v>50</v>
      </c>
      <c r="B35" s="13" t="s">
        <v>73</v>
      </c>
      <c r="C35" s="53" t="s">
        <v>74</v>
      </c>
      <c r="D35" s="41" t="s">
        <v>23</v>
      </c>
      <c r="E35" s="93">
        <v>4</v>
      </c>
      <c r="F35" s="62"/>
      <c r="G35" s="20">
        <f t="shared" si="0"/>
        <v>0</v>
      </c>
      <c r="H35" s="103"/>
    </row>
    <row r="36" spans="1:9" s="97" customFormat="1" ht="45" customHeight="1" x14ac:dyDescent="0.25">
      <c r="A36" s="54" t="s">
        <v>50</v>
      </c>
      <c r="B36" s="54" t="s">
        <v>75</v>
      </c>
      <c r="C36" s="53" t="s">
        <v>76</v>
      </c>
      <c r="D36" s="41" t="s">
        <v>28</v>
      </c>
      <c r="E36" s="93">
        <v>89</v>
      </c>
      <c r="F36" s="62"/>
      <c r="G36" s="20">
        <f t="shared" si="0"/>
        <v>0</v>
      </c>
      <c r="H36" s="103"/>
    </row>
    <row r="37" spans="1:9" s="97" customFormat="1" ht="45" customHeight="1" x14ac:dyDescent="0.25">
      <c r="A37" s="54" t="s">
        <v>50</v>
      </c>
      <c r="B37" s="13" t="s">
        <v>77</v>
      </c>
      <c r="C37" s="53" t="s">
        <v>78</v>
      </c>
      <c r="D37" s="41" t="s">
        <v>79</v>
      </c>
      <c r="E37" s="93">
        <v>4.9000000000000004</v>
      </c>
      <c r="F37" s="62"/>
      <c r="G37" s="20">
        <f t="shared" si="0"/>
        <v>0</v>
      </c>
      <c r="H37" s="103"/>
    </row>
    <row r="38" spans="1:9" s="97" customFormat="1" ht="45" customHeight="1" thickBot="1" x14ac:dyDescent="0.3">
      <c r="A38" s="21" t="s">
        <v>50</v>
      </c>
      <c r="B38" s="21" t="s">
        <v>80</v>
      </c>
      <c r="C38" s="22" t="s">
        <v>81</v>
      </c>
      <c r="D38" s="23" t="s">
        <v>23</v>
      </c>
      <c r="E38" s="91">
        <v>14</v>
      </c>
      <c r="F38" s="63"/>
      <c r="G38" s="24">
        <f>ROUND((E38*F38),2)</f>
        <v>0</v>
      </c>
      <c r="H38" s="103"/>
    </row>
    <row r="39" spans="1:9" s="5" customFormat="1" ht="45" customHeight="1" thickBot="1" x14ac:dyDescent="0.3">
      <c r="A39" s="54" t="s">
        <v>82</v>
      </c>
      <c r="B39" s="54" t="s">
        <v>80</v>
      </c>
      <c r="C39" s="2" t="s">
        <v>81</v>
      </c>
      <c r="D39" s="41" t="s">
        <v>23</v>
      </c>
      <c r="E39" s="93">
        <v>14</v>
      </c>
      <c r="F39" s="62"/>
      <c r="G39" s="20">
        <f t="shared" si="0"/>
        <v>0</v>
      </c>
      <c r="H39" s="31" t="s">
        <v>83</v>
      </c>
      <c r="I39" s="32">
        <f>ROUND(SUM(G24:G39),2)</f>
        <v>0</v>
      </c>
    </row>
    <row r="40" spans="1:9" s="5" customFormat="1" ht="54" customHeight="1" x14ac:dyDescent="0.25">
      <c r="A40" s="78" t="s">
        <v>84</v>
      </c>
      <c r="B40" s="15" t="s">
        <v>85</v>
      </c>
      <c r="C40" s="16" t="s">
        <v>86</v>
      </c>
      <c r="D40" s="17" t="s">
        <v>28</v>
      </c>
      <c r="E40" s="89">
        <v>4</v>
      </c>
      <c r="F40" s="64"/>
      <c r="G40" s="19">
        <f t="shared" si="0"/>
        <v>0</v>
      </c>
      <c r="H40" s="57"/>
    </row>
    <row r="41" spans="1:9" s="5" customFormat="1" ht="54" customHeight="1" x14ac:dyDescent="0.25">
      <c r="A41" s="13" t="s">
        <v>84</v>
      </c>
      <c r="B41" s="13" t="s">
        <v>87</v>
      </c>
      <c r="C41" s="2" t="s">
        <v>88</v>
      </c>
      <c r="D41" s="12" t="s">
        <v>13</v>
      </c>
      <c r="E41" s="81">
        <v>1</v>
      </c>
      <c r="F41" s="65"/>
      <c r="G41" s="20">
        <f t="shared" si="0"/>
        <v>0</v>
      </c>
      <c r="H41" s="57"/>
    </row>
    <row r="42" spans="1:9" s="5" customFormat="1" ht="54" customHeight="1" x14ac:dyDescent="0.25">
      <c r="A42" s="13" t="s">
        <v>84</v>
      </c>
      <c r="B42" s="13" t="s">
        <v>89</v>
      </c>
      <c r="C42" s="2" t="s">
        <v>90</v>
      </c>
      <c r="D42" s="12" t="s">
        <v>13</v>
      </c>
      <c r="E42" s="81">
        <v>1</v>
      </c>
      <c r="F42" s="65"/>
      <c r="G42" s="20">
        <f t="shared" si="0"/>
        <v>0</v>
      </c>
      <c r="H42" s="57"/>
    </row>
    <row r="43" spans="1:9" s="5" customFormat="1" ht="54" customHeight="1" x14ac:dyDescent="0.25">
      <c r="A43" s="13" t="s">
        <v>84</v>
      </c>
      <c r="B43" s="13" t="s">
        <v>91</v>
      </c>
      <c r="C43" s="2" t="s">
        <v>92</v>
      </c>
      <c r="D43" s="12" t="s">
        <v>40</v>
      </c>
      <c r="E43" s="81">
        <v>6</v>
      </c>
      <c r="F43" s="65"/>
      <c r="G43" s="20">
        <f t="shared" si="0"/>
        <v>0</v>
      </c>
      <c r="H43" s="57"/>
    </row>
    <row r="44" spans="1:9" s="5" customFormat="1" ht="54" customHeight="1" x14ac:dyDescent="0.25">
      <c r="A44" s="13" t="s">
        <v>84</v>
      </c>
      <c r="B44" s="13" t="s">
        <v>93</v>
      </c>
      <c r="C44" s="2" t="s">
        <v>94</v>
      </c>
      <c r="D44" s="12" t="s">
        <v>40</v>
      </c>
      <c r="E44" s="81">
        <v>1</v>
      </c>
      <c r="F44" s="65"/>
      <c r="G44" s="20">
        <f t="shared" si="0"/>
        <v>0</v>
      </c>
      <c r="H44" s="57"/>
    </row>
    <row r="45" spans="1:9" s="5" customFormat="1" ht="54" customHeight="1" x14ac:dyDescent="0.25">
      <c r="A45" s="13" t="s">
        <v>84</v>
      </c>
      <c r="B45" s="13" t="s">
        <v>95</v>
      </c>
      <c r="C45" s="2" t="s">
        <v>96</v>
      </c>
      <c r="D45" s="12" t="s">
        <v>40</v>
      </c>
      <c r="E45" s="81">
        <v>1</v>
      </c>
      <c r="F45" s="65"/>
      <c r="G45" s="20">
        <f t="shared" si="0"/>
        <v>0</v>
      </c>
      <c r="H45" s="57"/>
    </row>
    <row r="46" spans="1:9" s="5" customFormat="1" ht="54" customHeight="1" x14ac:dyDescent="0.25">
      <c r="A46" s="13" t="s">
        <v>84</v>
      </c>
      <c r="B46" s="13" t="s">
        <v>97</v>
      </c>
      <c r="C46" s="2" t="s">
        <v>98</v>
      </c>
      <c r="D46" s="12" t="s">
        <v>40</v>
      </c>
      <c r="E46" s="81">
        <v>1.5</v>
      </c>
      <c r="F46" s="65"/>
      <c r="G46" s="20">
        <f t="shared" si="0"/>
        <v>0</v>
      </c>
      <c r="H46" s="57"/>
    </row>
    <row r="47" spans="1:9" s="5" customFormat="1" ht="54" customHeight="1" thickBot="1" x14ac:dyDescent="0.3">
      <c r="A47" s="13" t="s">
        <v>84</v>
      </c>
      <c r="B47" s="13" t="s">
        <v>99</v>
      </c>
      <c r="C47" s="2" t="s">
        <v>100</v>
      </c>
      <c r="D47" s="12" t="s">
        <v>40</v>
      </c>
      <c r="E47" s="81">
        <v>6</v>
      </c>
      <c r="F47" s="65"/>
      <c r="G47" s="20">
        <f t="shared" si="0"/>
        <v>0</v>
      </c>
      <c r="H47" s="57"/>
    </row>
    <row r="48" spans="1:9" s="5" customFormat="1" ht="54" customHeight="1" thickBot="1" x14ac:dyDescent="0.3">
      <c r="A48" s="13" t="s">
        <v>84</v>
      </c>
      <c r="B48" s="13" t="s">
        <v>101</v>
      </c>
      <c r="C48" s="2" t="s">
        <v>102</v>
      </c>
      <c r="D48" s="12" t="s">
        <v>40</v>
      </c>
      <c r="E48" s="81">
        <v>7.5</v>
      </c>
      <c r="F48" s="65"/>
      <c r="G48" s="20">
        <f t="shared" si="0"/>
        <v>0</v>
      </c>
      <c r="H48" s="75" t="s">
        <v>103</v>
      </c>
      <c r="I48" s="32">
        <f>ROUND(SUM(G40:G48),2)</f>
        <v>0</v>
      </c>
    </row>
    <row r="49" spans="1:9" s="5" customFormat="1" ht="54" customHeight="1" x14ac:dyDescent="0.25">
      <c r="A49" s="78" t="s">
        <v>104</v>
      </c>
      <c r="B49" s="73" t="s">
        <v>105</v>
      </c>
      <c r="C49" s="16" t="s">
        <v>106</v>
      </c>
      <c r="D49" s="17" t="s">
        <v>40</v>
      </c>
      <c r="E49" s="89">
        <v>2</v>
      </c>
      <c r="F49" s="64"/>
      <c r="G49" s="19">
        <f t="shared" si="0"/>
        <v>0</v>
      </c>
      <c r="H49" s="74"/>
      <c r="I49" s="33"/>
    </row>
    <row r="50" spans="1:9" s="5" customFormat="1" ht="54" customHeight="1" x14ac:dyDescent="0.25">
      <c r="A50" s="13" t="s">
        <v>104</v>
      </c>
      <c r="B50" s="51" t="s">
        <v>107</v>
      </c>
      <c r="C50" s="2" t="s">
        <v>62</v>
      </c>
      <c r="D50" s="12" t="s">
        <v>23</v>
      </c>
      <c r="E50" s="81">
        <v>3</v>
      </c>
      <c r="F50" s="65"/>
      <c r="G50" s="20">
        <f t="shared" si="0"/>
        <v>0</v>
      </c>
      <c r="H50" s="74"/>
      <c r="I50" s="33"/>
    </row>
    <row r="51" spans="1:9" s="5" customFormat="1" ht="54" customHeight="1" x14ac:dyDescent="0.25">
      <c r="A51" s="13" t="s">
        <v>104</v>
      </c>
      <c r="B51" s="51" t="s">
        <v>108</v>
      </c>
      <c r="C51" s="2" t="s">
        <v>109</v>
      </c>
      <c r="D51" s="12" t="s">
        <v>23</v>
      </c>
      <c r="E51" s="81">
        <v>3</v>
      </c>
      <c r="F51" s="65"/>
      <c r="G51" s="20">
        <f t="shared" si="0"/>
        <v>0</v>
      </c>
      <c r="H51" s="52"/>
      <c r="I51" s="33"/>
    </row>
    <row r="52" spans="1:9" s="5" customFormat="1" ht="54" customHeight="1" thickBot="1" x14ac:dyDescent="0.3">
      <c r="A52" s="13" t="s">
        <v>104</v>
      </c>
      <c r="B52" s="51" t="s">
        <v>110</v>
      </c>
      <c r="C52" s="2" t="s">
        <v>111</v>
      </c>
      <c r="D52" s="58" t="s">
        <v>23</v>
      </c>
      <c r="E52" s="92">
        <v>4</v>
      </c>
      <c r="F52" s="55"/>
      <c r="G52" s="56">
        <f t="shared" si="0"/>
        <v>0</v>
      </c>
      <c r="H52" s="74"/>
    </row>
    <row r="53" spans="1:9" s="5" customFormat="1" ht="54" customHeight="1" thickBot="1" x14ac:dyDescent="0.3">
      <c r="A53" s="69" t="s">
        <v>104</v>
      </c>
      <c r="B53" s="51" t="s">
        <v>112</v>
      </c>
      <c r="C53" s="2" t="s">
        <v>113</v>
      </c>
      <c r="D53" s="12" t="s">
        <v>23</v>
      </c>
      <c r="E53" s="81">
        <v>4</v>
      </c>
      <c r="F53" s="11"/>
      <c r="G53" s="20">
        <f t="shared" si="0"/>
        <v>0</v>
      </c>
      <c r="H53" s="75" t="s">
        <v>114</v>
      </c>
      <c r="I53" s="32">
        <f>ROUND(SUM(G49:G53),2)</f>
        <v>0</v>
      </c>
    </row>
    <row r="54" spans="1:9" s="5" customFormat="1" ht="45" customHeight="1" x14ac:dyDescent="0.25">
      <c r="A54" s="78" t="s">
        <v>115</v>
      </c>
      <c r="B54" s="15" t="s">
        <v>116</v>
      </c>
      <c r="C54" s="71" t="s">
        <v>117</v>
      </c>
      <c r="D54" s="72" t="s">
        <v>23</v>
      </c>
      <c r="E54" s="94">
        <v>135</v>
      </c>
      <c r="F54" s="28"/>
      <c r="G54" s="19">
        <f t="shared" si="0"/>
        <v>0</v>
      </c>
      <c r="H54" s="76"/>
    </row>
    <row r="55" spans="1:9" s="5" customFormat="1" ht="45" customHeight="1" thickBot="1" x14ac:dyDescent="0.3">
      <c r="A55" s="67" t="s">
        <v>115</v>
      </c>
      <c r="B55" s="13" t="s">
        <v>118</v>
      </c>
      <c r="C55" s="53" t="s">
        <v>119</v>
      </c>
      <c r="D55" s="41" t="s">
        <v>13</v>
      </c>
      <c r="E55" s="93">
        <v>2</v>
      </c>
      <c r="F55" s="11"/>
      <c r="G55" s="20">
        <f t="shared" si="0"/>
        <v>0</v>
      </c>
      <c r="H55" s="76"/>
    </row>
    <row r="56" spans="1:9" s="5" customFormat="1" ht="45" customHeight="1" thickBot="1" x14ac:dyDescent="0.3">
      <c r="A56" s="68" t="s">
        <v>115</v>
      </c>
      <c r="B56" s="21" t="s">
        <v>120</v>
      </c>
      <c r="C56" s="22" t="s">
        <v>121</v>
      </c>
      <c r="D56" s="23" t="s">
        <v>28</v>
      </c>
      <c r="E56" s="91">
        <v>70</v>
      </c>
      <c r="F56" s="29"/>
      <c r="G56" s="24">
        <f t="shared" si="0"/>
        <v>0</v>
      </c>
      <c r="H56" s="77" t="s">
        <v>122</v>
      </c>
      <c r="I56" s="32">
        <f>ROUND(SUM(G54:G56),2)</f>
        <v>0</v>
      </c>
    </row>
    <row r="57" spans="1:9" s="5" customFormat="1" ht="78" customHeight="1" thickBot="1" x14ac:dyDescent="0.3">
      <c r="A57" s="83" t="s">
        <v>123</v>
      </c>
      <c r="B57" s="84" t="s">
        <v>124</v>
      </c>
      <c r="C57" s="85" t="s">
        <v>125</v>
      </c>
      <c r="D57" s="86" t="s">
        <v>20</v>
      </c>
      <c r="E57" s="95">
        <v>1</v>
      </c>
      <c r="F57" s="79"/>
      <c r="G57" s="80">
        <f t="shared" ref="G57" si="3">ROUND((E57*F57),2)</f>
        <v>0</v>
      </c>
      <c r="H57" s="31" t="s">
        <v>126</v>
      </c>
      <c r="I57" s="32">
        <f>ROUND(SUM(G57),2)</f>
        <v>0</v>
      </c>
    </row>
    <row r="58" spans="1:9" ht="44.25" customHeight="1" thickBot="1" x14ac:dyDescent="0.3">
      <c r="A58" s="35"/>
      <c r="B58" s="35"/>
      <c r="C58" s="35"/>
      <c r="D58" s="34"/>
      <c r="E58" s="34"/>
      <c r="F58" s="39" t="s">
        <v>127</v>
      </c>
      <c r="G58" s="40">
        <f>SUM(G7:G57)</f>
        <v>0</v>
      </c>
      <c r="H58" s="30"/>
      <c r="I58" s="33"/>
    </row>
    <row r="59" spans="1:9" ht="20.25" customHeight="1" x14ac:dyDescent="0.25">
      <c r="A59" s="38"/>
      <c r="B59" s="38"/>
      <c r="C59" s="37"/>
      <c r="D59" s="37"/>
      <c r="E59" s="96"/>
      <c r="F59" s="37"/>
      <c r="G59" s="36"/>
    </row>
  </sheetData>
  <mergeCells count="4">
    <mergeCell ref="A3:G3"/>
    <mergeCell ref="A5:G5"/>
    <mergeCell ref="H24:H38"/>
    <mergeCell ref="A2:E2"/>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EEB5D-F991-4A5E-AB74-5A8340D594BD}">
  <dimension ref="A1:G13"/>
  <sheetViews>
    <sheetView topLeftCell="A11" zoomScale="200" zoomScaleNormal="200" workbookViewId="0">
      <selection activeCell="E11" sqref="E11"/>
    </sheetView>
  </sheetViews>
  <sheetFormatPr defaultRowHeight="15" x14ac:dyDescent="0.25"/>
  <cols>
    <col min="1" max="1" width="11.7109375" customWidth="1"/>
    <col min="2" max="2" width="51.28515625" customWidth="1"/>
    <col min="3" max="3" width="20.85546875" customWidth="1"/>
    <col min="4" max="4" width="23.85546875" customWidth="1"/>
  </cols>
  <sheetData>
    <row r="1" spans="1:7" ht="57.75" customHeight="1" x14ac:dyDescent="0.25">
      <c r="A1" s="108" t="s">
        <v>140</v>
      </c>
      <c r="B1" s="108"/>
      <c r="C1" s="108"/>
      <c r="D1" s="98"/>
      <c r="E1" s="98"/>
      <c r="F1" s="98"/>
      <c r="G1" s="98"/>
    </row>
    <row r="2" spans="1:7" x14ac:dyDescent="0.25">
      <c r="A2" s="109" t="s">
        <v>128</v>
      </c>
      <c r="B2" s="109"/>
      <c r="C2" s="109"/>
    </row>
    <row r="3" spans="1:7" ht="25.5" x14ac:dyDescent="0.25">
      <c r="A3" s="42" t="s">
        <v>129</v>
      </c>
      <c r="B3" s="42" t="s">
        <v>130</v>
      </c>
      <c r="C3" s="42" t="s">
        <v>131</v>
      </c>
    </row>
    <row r="4" spans="1:7" x14ac:dyDescent="0.25">
      <c r="A4" s="43">
        <v>1</v>
      </c>
      <c r="B4" s="44" t="s">
        <v>132</v>
      </c>
      <c r="C4" s="49">
        <f>'1. S'!G58</f>
        <v>0</v>
      </c>
    </row>
    <row r="5" spans="1:7" ht="38.25" x14ac:dyDescent="0.25">
      <c r="A5" s="42" t="s">
        <v>133</v>
      </c>
      <c r="B5" s="45" t="s">
        <v>134</v>
      </c>
      <c r="C5" s="50">
        <f>ROUND(SUM(C4:C4),2)</f>
        <v>0</v>
      </c>
    </row>
    <row r="6" spans="1:7" x14ac:dyDescent="0.25">
      <c r="A6" s="46"/>
      <c r="B6" s="46"/>
      <c r="C6" s="46"/>
    </row>
    <row r="7" spans="1:7" ht="58.5" customHeight="1" x14ac:dyDescent="0.25">
      <c r="A7" s="110" t="s">
        <v>135</v>
      </c>
      <c r="B7" s="110"/>
      <c r="C7" s="110"/>
    </row>
    <row r="8" spans="1:7" x14ac:dyDescent="0.25">
      <c r="A8" s="47"/>
      <c r="B8" s="47"/>
      <c r="C8" s="47"/>
    </row>
    <row r="9" spans="1:7" x14ac:dyDescent="0.25">
      <c r="A9" s="46"/>
      <c r="B9" s="46"/>
      <c r="C9" s="48" t="s">
        <v>136</v>
      </c>
    </row>
    <row r="10" spans="1:7" ht="3.95" customHeight="1" x14ac:dyDescent="0.25">
      <c r="A10" s="46"/>
      <c r="B10" s="46"/>
      <c r="C10" s="46"/>
    </row>
    <row r="11" spans="1:7" ht="291.75" customHeight="1" x14ac:dyDescent="0.25">
      <c r="A11" s="106" t="s">
        <v>143</v>
      </c>
      <c r="B11" s="107"/>
      <c r="C11" s="107"/>
    </row>
    <row r="12" spans="1:7" ht="131.25" customHeight="1" x14ac:dyDescent="0.25">
      <c r="A12" s="111" t="s">
        <v>142</v>
      </c>
      <c r="B12" s="112"/>
      <c r="C12" s="112"/>
    </row>
    <row r="13" spans="1:7" ht="66" customHeight="1" x14ac:dyDescent="0.25">
      <c r="A13" s="106" t="s">
        <v>137</v>
      </c>
      <c r="B13" s="107"/>
      <c r="C13" s="107"/>
    </row>
  </sheetData>
  <mergeCells count="6">
    <mergeCell ref="A13:C13"/>
    <mergeCell ref="A1:C1"/>
    <mergeCell ref="A2:C2"/>
    <mergeCell ref="A7:C7"/>
    <mergeCell ref="A11:C11"/>
    <mergeCell ref="A12:C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37863618CA182F41935014586B480117" ma:contentTypeVersion="16" ma:contentTypeDescription="Kurkite naują dokumentą." ma:contentTypeScope="" ma:versionID="76df676ba4e505ae89097d2bcbdc83fa">
  <xsd:schema xmlns:xsd="http://www.w3.org/2001/XMLSchema" xmlns:xs="http://www.w3.org/2001/XMLSchema" xmlns:p="http://schemas.microsoft.com/office/2006/metadata/properties" xmlns:ns2="fb31639d-e105-4f04-a68e-fe2bde81931d" xmlns:ns3="2945cdf4-c922-4f1d-a4b6-d6a562696c98" targetNamespace="http://schemas.microsoft.com/office/2006/metadata/properties" ma:root="true" ma:fieldsID="60bfdb37e4b454cc2cc687b70d3ba89e" ns2:_="" ns3:_="">
    <xsd:import namespace="fb31639d-e105-4f04-a68e-fe2bde81931d"/>
    <xsd:import namespace="2945cdf4-c922-4f1d-a4b6-d6a562696c98"/>
    <xsd:element name="properties">
      <xsd:complexType>
        <xsd:sequence>
          <xsd:element name="documentManagement">
            <xsd:complexType>
              <xsd:all>
                <xsd:element ref="ns2:Projektai"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639d-e105-4f04-a68e-fe2bde81931d" elementFormDefault="qualified">
    <xsd:import namespace="http://schemas.microsoft.com/office/2006/documentManagement/types"/>
    <xsd:import namespace="http://schemas.microsoft.com/office/infopath/2007/PartnerControls"/>
    <xsd:element name="Projektai" ma:index="8" nillable="true" ma:displayName="Projektai" ma:format="Dropdown" ma:internalName="Projektai">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b31639d-e105-4f04-a68e-fe2bde81931d">
      <Terms xmlns="http://schemas.microsoft.com/office/infopath/2007/PartnerControls"/>
    </lcf76f155ced4ddcb4097134ff3c332f>
    <TaxCatchAll xmlns="2945cdf4-c922-4f1d-a4b6-d6a562696c98" xsi:nil="true"/>
    <Projektai xmlns="fb31639d-e105-4f04-a68e-fe2bde81931d" xsi:nil="true"/>
  </documentManagement>
</p:properties>
</file>

<file path=customXml/itemProps1.xml><?xml version="1.0" encoding="utf-8"?>
<ds:datastoreItem xmlns:ds="http://schemas.openxmlformats.org/officeDocument/2006/customXml" ds:itemID="{117D104B-C049-4BD1-8743-6673EAA723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1639d-e105-4f04-a68e-fe2bde81931d"/>
    <ds:schemaRef ds:uri="2945cdf4-c922-4f1d-a4b6-d6a562696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C8BEB5-7FA3-476D-A47D-0305845045D8}">
  <ds:schemaRefs>
    <ds:schemaRef ds:uri="http://schemas.microsoft.com/sharepoint/v3/contenttype/forms"/>
  </ds:schemaRefs>
</ds:datastoreItem>
</file>

<file path=customXml/itemProps3.xml><?xml version="1.0" encoding="utf-8"?>
<ds:datastoreItem xmlns:ds="http://schemas.openxmlformats.org/officeDocument/2006/customXml" ds:itemID="{CB78CA7A-900C-472B-9133-E97C3570DABC}">
  <ds:schemaRefs>
    <ds:schemaRef ds:uri="http://schemas.microsoft.com/office/2006/metadata/properties"/>
    <ds:schemaRef ds:uri="http://schemas.microsoft.com/office/infopath/2007/PartnerControls"/>
    <ds:schemaRef ds:uri="fb31639d-e105-4f04-a68e-fe2bde81931d"/>
    <ds:schemaRef ds:uri="2945cdf4-c922-4f1d-a4b6-d6a562696c9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1. S</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Antanas Narbutas</cp:lastModifiedBy>
  <cp:revision/>
  <dcterms:created xsi:type="dcterms:W3CDTF">2020-10-05T14:48:34Z</dcterms:created>
  <dcterms:modified xsi:type="dcterms:W3CDTF">2025-04-17T08:36:09Z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0x01010037863618CA182F41935014586B480117</vt:lpwstr>
  </property>
  <property fmtid="{D5CDD505-2E9C-101B-9397-08002B2CF9AE}" pid="3" name="MediaServiceImageTags">
    <vt:lpwstr/>
  </property>
</Properties>
</file>