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2025\1. ATVIRI  TARPTAUTINIAI konkursai\Priemones invazinei chirurgijai 2564-2\CVPIS\"/>
    </mc:Choice>
  </mc:AlternateContent>
  <xr:revisionPtr revIDLastSave="0" documentId="13_ncr:1_{99723678-13C3-488A-80A5-1AF9BDCD780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23" i="1" l="1"/>
  <c r="F110" i="1"/>
  <c r="G122" i="1" s="1"/>
  <c r="G100" i="1"/>
  <c r="F92" i="1"/>
  <c r="G99" i="1" s="1"/>
  <c r="G82" i="1"/>
  <c r="F74" i="1"/>
  <c r="G81" i="1" s="1"/>
  <c r="G64" i="1"/>
  <c r="F54" i="1"/>
  <c r="G63" i="1" s="1"/>
  <c r="G44" i="1"/>
  <c r="F37" i="1"/>
  <c r="G43" i="1" s="1"/>
  <c r="G21" i="1"/>
  <c r="F43" i="1" l="1"/>
  <c r="F44" i="1" s="1"/>
  <c r="F45" i="1" s="1"/>
  <c r="F63" i="1"/>
  <c r="F64" i="1" s="1"/>
  <c r="F65" i="1" s="1"/>
  <c r="F81" i="1"/>
  <c r="F82" i="1" s="1"/>
  <c r="F83" i="1" s="1"/>
  <c r="F99" i="1"/>
  <c r="F100" i="1" s="1"/>
  <c r="F101" i="1" s="1"/>
  <c r="F122" i="1"/>
  <c r="F123" i="1" s="1"/>
  <c r="F124" i="1" s="1"/>
</calcChain>
</file>

<file path=xl/sharedStrings.xml><?xml version="1.0" encoding="utf-8"?>
<sst xmlns="http://schemas.openxmlformats.org/spreadsheetml/2006/main" count="218" uniqueCount="158">
  <si>
    <t>PIRKIMO SĄLYGŲ PRIEDAS "PASIŪLYMO FORMA"</t>
  </si>
  <si>
    <t>PRIEMONĖS MINIMALIAI INVAZINEI CHIRURGIJAI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</si>
  <si>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</si>
  <si>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</si>
  <si>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</si>
  <si>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</si>
  <si>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</si>
  <si>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</si>
  <si>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</si>
  <si>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</si>
  <si>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</si>
  <si>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</si>
  <si>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</si>
  <si>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</si>
  <si>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</si>
  <si>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</si>
  <si>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</si>
  <si>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</si>
  <si>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</si>
  <si>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</si>
  <si>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</si>
  <si>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</si>
  <si>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</si>
  <si>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</si>
  <si>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</si>
  <si>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</si>
  <si>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</si>
  <si>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VENINĖS FEMORALINĖS KANIULĖS</t>
  </si>
  <si>
    <t>Tiekėjo pasiūlymas:</t>
  </si>
  <si>
    <t>Nr.</t>
  </si>
  <si>
    <t>Pavadinimas</t>
  </si>
  <si>
    <t>Kiekis</t>
  </si>
  <si>
    <t>Mato vienetas</t>
  </si>
  <si>
    <t>Kaina be PVM, Eur</t>
  </si>
  <si>
    <t>Suma be PVM, Eur</t>
  </si>
  <si>
    <t>Atitikimo patvirtinimas (psl. pasiūlyme, puslapyje pabraukiant kiekvienos pozicijos kiekvieną atitikimą, nurodant pozicijos numerį pagal prašomas specifikacijas</t>
  </si>
  <si>
    <t>1.</t>
  </si>
  <si>
    <t>Veninės femoralinės kaniulės</t>
  </si>
  <si>
    <t>1.1.</t>
  </si>
  <si>
    <t>vnt.</t>
  </si>
  <si>
    <t>1.1.1.</t>
  </si>
  <si>
    <t>Perkutaninė, vientisa, femoralinė bikavalinė veninė kaniulė užsilenkimui atspariomis plonomis, viela sutvirtintomis sienelėmis, su dviejų pakopų antgaliu drenavimui iš viršutinės ir apatinės tuščiosios venos.</t>
  </si>
  <si>
    <t>1.1.2.</t>
  </si>
  <si>
    <t>Su minkštu pravedėju.</t>
  </si>
  <si>
    <t>1.1.3.</t>
  </si>
  <si>
    <t xml:space="preserve">Žymos ant kaniulės įvedimo gyliui nustatyti išorinė kaniulės jungtis 3/8" ir 1/2". </t>
  </si>
  <si>
    <t>1.1.4.</t>
  </si>
  <si>
    <t>Kaniulių dydžiai:22F±1F Distaliai/ 22F±1F Proksimaliai; ilgis ne mažiau 60 cm23F±1F ; Distaliai/ 25F±1F Proksimaliai; ilgis ne mažiau 65 cmReikiamas kaniulės dydis nurodomas užsakymo metu.</t>
  </si>
  <si>
    <t>1.1.5.</t>
  </si>
  <si>
    <t>Slėgio kritimas turi būti ne didesnis: esant 23F dydžiui ir 5 l/min tėkmei - iki 40 mmHg.</t>
  </si>
  <si>
    <t>Suma be PVM</t>
  </si>
  <si>
    <t>Taikomas PVM dydis (%)</t>
  </si>
  <si>
    <t>PVM suma</t>
  </si>
  <si>
    <t>Suma su PVM</t>
  </si>
  <si>
    <t>2. DALIS</t>
  </si>
  <si>
    <t>ARTERINĖS KANIULĖS</t>
  </si>
  <si>
    <t>2.</t>
  </si>
  <si>
    <t>Arterinės kaniulės</t>
  </si>
  <si>
    <t>2.1.</t>
  </si>
  <si>
    <t>2.1.1.</t>
  </si>
  <si>
    <t>Perkutaninė, vientisa, femoralinė arterinė/juguliarinė veninė kaniulė su pravedėju ir slankiojančiu siūlės fiksatoriumi, turinčiu siūlės briauną.</t>
  </si>
  <si>
    <t>2.1.2.</t>
  </si>
  <si>
    <t>Kaniulė užsilenkimui atspariomis plonomis, viela sutvirtintomis sienelėmis, su skylutėmis šonuose ir armuotu, su daugybinėmis skylutėmis, galiuku.</t>
  </si>
  <si>
    <t>2.1.3.</t>
  </si>
  <si>
    <t>Žymomis ant kaniulės įvedimo gyliui nustatyti.</t>
  </si>
  <si>
    <t>2.1.4.</t>
  </si>
  <si>
    <t>Išorinė kaniulės jumgtis 3/8” su Luer atšaka ir kamšteliu.</t>
  </si>
  <si>
    <t>2.1.5.</t>
  </si>
  <si>
    <t xml:space="preserve"> Ilgis 20-35 cm.</t>
  </si>
  <si>
    <t>2.1.6.</t>
  </si>
  <si>
    <t>Kaniulės dydis 15F, 17F, 19F, 21F, 23F, 25F.</t>
  </si>
  <si>
    <t>2.1.7.</t>
  </si>
  <si>
    <t>Slėgio kritimas turi būti nedidesnis esant 15F dydžiui ir 4 l/min. tėkmei iki 200 mmHg, esant 17F dydžiui ir 4 l/min. tėkmei iki 110 mmHg, esant 19F dydžiui ir 4 l/min. tėkmei iki 70 mmHg, esant 21F dydžiui ir 4 l/min. tėkmei iki 45 mmHg,  esant 23F dydžiui ir 4 l/min. tėkmei iki 25 mmHg, esant 25F dydžiui ir 4 l/min. tėkmei iki 20 mmHg.</t>
  </si>
  <si>
    <t>2.1.8.</t>
  </si>
  <si>
    <t xml:space="preserve">Reikalingas dydis nurodomas užsakymo metu. </t>
  </si>
  <si>
    <t>3. DALIS</t>
  </si>
  <si>
    <t xml:space="preserve">ANTEGRADINĖ KARDIOPLEGINĖ KANIULĖ MINIMALIAI INVAZINEI KARDIOCHIRURGIJAI. </t>
  </si>
  <si>
    <t>3.</t>
  </si>
  <si>
    <t xml:space="preserve">Antegradinė kardiopleginė kaniulė minimaliai invazinei kardiochirurgijai. </t>
  </si>
  <si>
    <t>3.1.</t>
  </si>
  <si>
    <t>3.1.1.</t>
  </si>
  <si>
    <t>Tiesi, skaidri, lanksti aortos šaknies kaniulė turinti minkštą, atraumatinį su skylutėmis šonuose, galiuką ir siūlės fiksatorių su įpjovomis ir skylutėmis.</t>
  </si>
  <si>
    <t>3.1.2.</t>
  </si>
  <si>
    <t>Dydis 7F.</t>
  </si>
  <si>
    <t>3.1.3.</t>
  </si>
  <si>
    <t>Darbinis ilgis 28-33 cm.</t>
  </si>
  <si>
    <t>3.1.4.</t>
  </si>
  <si>
    <t>Kaniulė turi turėti aštrų adatos tipo pravedėją, kurį ištraukiant užtikrinama hemostazė, bei Luer tipo kamštuką pravediklio gale.</t>
  </si>
  <si>
    <t>3.1.5.</t>
  </si>
  <si>
    <t xml:space="preserve"> Kaniulės jungtis - Luer tipo.</t>
  </si>
  <si>
    <t>3.1.6.</t>
  </si>
  <si>
    <t xml:space="preserve">Slėgio  kritimas, esant 7F dydžiui ir 200ml/min. tėkmei turi būti ne didesnis nei 50mmHg.  </t>
  </si>
  <si>
    <t>4. DALIS</t>
  </si>
  <si>
    <t>KARDIOPLEGINIS TIRPALAS</t>
  </si>
  <si>
    <t>4.</t>
  </si>
  <si>
    <t>Kardiopleginis tirpalas</t>
  </si>
  <si>
    <t>4.1.</t>
  </si>
  <si>
    <t>4.1.1.</t>
  </si>
  <si>
    <t>1000ml tirpalo cheminė sudėtis: 0,8766g sodium chloridum; 0,671g potasium chloridum; 0,8132g magnesii chloridum hexahydratum; 27,9289g histidinum; 5,4651g manitolum.</t>
  </si>
  <si>
    <t>4.1.2.</t>
  </si>
  <si>
    <t xml:space="preserve">Produkto fizikinės savybės: pH 7.02-7.20; osmoziškumas = 310 mOsm/kg. </t>
  </si>
  <si>
    <t>4.1.3.</t>
  </si>
  <si>
    <t>Tūris ne daugiau 1000ml.</t>
  </si>
  <si>
    <t>4.1.4.</t>
  </si>
  <si>
    <t>Siūlomas tirpalas turi turėti III klasės medicinos prietaiso arba vaistinio preparato statusą, turi būti kliniškai išbandytas ir įrodytas bent dvejose klinikinėse studijose.</t>
  </si>
  <si>
    <t>4.1.5.</t>
  </si>
  <si>
    <t>Pateikti tarptautinių kokybės standartų CE (arba jiems lygiaverčių) sertifikatų kopijas.</t>
  </si>
  <si>
    <t>4.1.6.</t>
  </si>
  <si>
    <t>Pateikti klinikines studijas.</t>
  </si>
  <si>
    <t>5. DALIS</t>
  </si>
  <si>
    <t>VENINĖS KANIULĖS "SMART"</t>
  </si>
  <si>
    <t>5.</t>
  </si>
  <si>
    <t>Veninės kaniulės "Smart"</t>
  </si>
  <si>
    <t>5.1.</t>
  </si>
  <si>
    <t>vnt</t>
  </si>
  <si>
    <t>5.1.1.</t>
  </si>
  <si>
    <t>Kaniulė skirta širdies ir kraujagyslių sistemos kaniuliavimui kartu su ekstrakorporine cirkuliacija.</t>
  </si>
  <si>
    <t>5.1.2.</t>
  </si>
  <si>
    <t>Savaime išsiplečianti.</t>
  </si>
  <si>
    <t>5.1.3.</t>
  </si>
  <si>
    <t>Vienkartinė, sterili.</t>
  </si>
  <si>
    <t>5.1.4.</t>
  </si>
  <si>
    <t xml:space="preserve">Turi būti pagaminta iš pynių formos nerūdijančio plieno arba analogiškos medžiagos lydinio. </t>
  </si>
  <si>
    <t>5.1.5.</t>
  </si>
  <si>
    <t xml:space="preserve">Kaniulė turi būti sudaryta iš vamzdinės jungiamosios dalies, uždengtos dalies, neuždengtos (korėtos) drenažo dalies ir kaniulės galiuko. </t>
  </si>
  <si>
    <t>5.1.6.</t>
  </si>
  <si>
    <t>Kaniulė turi būti su įtvaru, kuris leidžia ištempti kaniulę, kaniulės įvedimui. Per įtvarą turi būti galimybė įvesti įvedimo vielą, kuri lieka kaniulėje įvedimo metu ir pašalinama po įvedimo. Kaniulė turi būti suderinama su 0,035” įvedimo viela.</t>
  </si>
  <si>
    <t>5.1.7.</t>
  </si>
  <si>
    <t>Kaniulė turi tikti pacientams, kurių kraujagyslų spindis yra didesnės nei 18 Fr (6 mm).</t>
  </si>
  <si>
    <t>5.1.8.</t>
  </si>
  <si>
    <t>Bendras kaniulės ilgis 260 mm +/-5mm; 340 mm +/-5mm; 430 mm +/-5mm; 530 mm +/-5mm; 630mm +/-5mm; 680 mm +/-5mm; 730 mm +/-5mm (tik 24 Fr skersmens kaniulės).</t>
  </si>
  <si>
    <t>5.1.9.</t>
  </si>
  <si>
    <t>Kaniulės skersmuo 24 Fr, 36 Fr. (Nurodoma užsakymo metu).</t>
  </si>
  <si>
    <t>5.1.10.</t>
  </si>
  <si>
    <t>Tekmė ne mažesnė nei 6,0 L/min.</t>
  </si>
  <si>
    <t>5.1.11.</t>
  </si>
  <si>
    <t>Kaniulės taikymo/naudojimo laikas ne mažiau nei 6 valandos.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</si>
  <si>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</si>
  <si>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</si>
  <si>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</si>
  <si>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</si>
  <si>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</si>
  <si>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</si>
  <si>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</si>
  <si>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</si>
  <si>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</si>
  <si>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</si>
  <si>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</si>
  <si>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</si>
  <si>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</si>
  <si>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</si>
  <si>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</si>
  <si>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</si>
  <si>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</si>
  <si>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</si>
  <si>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</si>
  <si>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</si>
  <si>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2564-2 2025-04-17 15:19:13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</si>
</sst>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124"/>
  <sheetViews>
    <sheetView tabSelected="1" topLeftCell="A58" workbookViewId="0">
      <selection activeCell="B109" sqref="B109"/>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2" t="s">
        <v>7</v>
      </c>
      <c r="B12" s="33"/>
      <c r="C12" s="29"/>
      <c r="D12" s="30"/>
      <c r="E12" s="30"/>
      <c r="F12" s="31"/>
    </row>
    <row r="13" spans="1:6" ht="15.95" customHeight="1" x14ac:dyDescent="0.25">
      <c r="A13" s="37" t="s">
        <v>8</v>
      </c>
      <c r="B13" s="38"/>
      <c r="C13" s="29"/>
      <c r="D13" s="30"/>
      <c r="E13" s="30"/>
      <c r="F13" s="31"/>
    </row>
    <row r="14" spans="1:6" ht="15.95" customHeight="1" x14ac:dyDescent="0.25">
      <c r="A14" s="37" t="s">
        <v>9</v>
      </c>
      <c r="B14" s="38"/>
      <c r="C14" s="29"/>
      <c r="D14" s="30"/>
      <c r="E14" s="30"/>
      <c r="F14" s="31"/>
    </row>
    <row r="15" spans="1:6" ht="15.95" customHeight="1" x14ac:dyDescent="0.25">
      <c r="A15" s="32" t="s">
        <v>10</v>
      </c>
      <c r="B15" s="33"/>
      <c r="C15" s="29"/>
      <c r="D15" s="30"/>
      <c r="E15" s="30"/>
      <c r="F15" s="31"/>
    </row>
    <row r="16" spans="1:6" ht="63" customHeight="1" x14ac:dyDescent="0.25">
      <c r="A16" s="41" t="s">
        <v>11</v>
      </c>
      <c r="B16" s="38"/>
      <c r="C16" s="29"/>
      <c r="D16" s="30"/>
      <c r="E16" s="30"/>
      <c r="F16" s="31"/>
    </row>
    <row r="17" spans="1:7" ht="15.95" customHeight="1" x14ac:dyDescent="0.25">
      <c r="A17" s="32" t="s">
        <v>12</v>
      </c>
      <c r="B17" s="33"/>
      <c r="C17" s="29"/>
      <c r="D17" s="30"/>
      <c r="E17" s="30"/>
      <c r="F17" s="31"/>
    </row>
    <row r="18" spans="1:7" ht="15.95" customHeight="1" x14ac:dyDescent="0.25">
      <c r="A18" s="32" t="s">
        <v>13</v>
      </c>
      <c r="B18" s="33"/>
      <c r="C18" s="29"/>
      <c r="D18" s="30"/>
      <c r="E18" s="30"/>
      <c r="F18" s="31"/>
    </row>
    <row r="19" spans="1:7" ht="48" customHeight="1" x14ac:dyDescent="0.25">
      <c r="A19" s="32" t="s">
        <v>14</v>
      </c>
      <c r="B19" s="33"/>
      <c r="C19" s="29"/>
      <c r="D19" s="30"/>
      <c r="E19" s="30"/>
      <c r="F19" s="31"/>
    </row>
    <row r="20" spans="1:7" ht="54.95" customHeight="1" x14ac:dyDescent="0.25">
      <c r="A20" s="32" t="s">
        <v>15</v>
      </c>
      <c r="B20" s="33"/>
      <c r="C20" s="29"/>
      <c r="D20" s="30"/>
      <c r="E20" s="30"/>
      <c r="F20" s="31"/>
    </row>
    <row r="21" spans="1:7" ht="71.099999999999994" customHeight="1" x14ac:dyDescent="0.25">
      <c r="A21" s="34" t="s">
        <v>16</v>
      </c>
      <c r="B21" s="35"/>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6" t="s">
        <v>22</v>
      </c>
      <c r="B28" s="28"/>
      <c r="C28" s="28"/>
      <c r="D28" s="28"/>
      <c r="E28" s="28"/>
      <c r="F28" s="28"/>
    </row>
    <row r="29" spans="1:7" x14ac:dyDescent="0.25">
      <c r="A29" s="28" t="s">
        <v>23</v>
      </c>
      <c r="B29" s="28"/>
      <c r="C29" s="28"/>
      <c r="D29" s="28"/>
      <c r="E29" s="28"/>
      <c r="F29" s="28"/>
    </row>
    <row r="30" spans="1:7" x14ac:dyDescent="0.25">
      <c r="A30" s="15" t="s">
        <v>24</v>
      </c>
      <c r="D30" s="16"/>
    </row>
    <row r="31" spans="1:7" x14ac:dyDescent="0.25">
      <c r="A31" s="15" t="s">
        <v>25</v>
      </c>
    </row>
    <row r="32" spans="1:7" x14ac:dyDescent="0.25">
      <c r="A32" s="13" t="s">
        <v>26</v>
      </c>
      <c r="B32" s="13" t="s">
        <v>27</v>
      </c>
    </row>
    <row r="34" spans="1:12" x14ac:dyDescent="0.25">
      <c r="A34" s="13" t="s">
        <v>28</v>
      </c>
    </row>
    <row r="35" spans="1:12" ht="120" x14ac:dyDescent="0.25">
      <c r="A35" s="17" t="s">
        <v>29</v>
      </c>
      <c r="B35" s="17" t="s">
        <v>30</v>
      </c>
      <c r="C35" s="17" t="s">
        <v>31</v>
      </c>
      <c r="D35" s="17" t="s">
        <v>32</v>
      </c>
      <c r="E35" s="17" t="s">
        <v>33</v>
      </c>
      <c r="F35" s="17" t="s">
        <v>34</v>
      </c>
      <c r="G35" s="26" t="s">
        <v>35</v>
      </c>
      <c r="H35" s="12"/>
      <c r="I35" s="12"/>
      <c r="J35" s="12"/>
      <c r="K35" s="12"/>
      <c r="L35" s="12"/>
    </row>
    <row r="36" spans="1:12" x14ac:dyDescent="0.25">
      <c r="A36" s="17" t="s">
        <v>36</v>
      </c>
      <c r="B36" s="17" t="s">
        <v>37</v>
      </c>
      <c r="C36" s="18"/>
      <c r="D36" s="18"/>
      <c r="E36" s="18"/>
      <c r="F36" s="18"/>
      <c r="G36" s="18"/>
    </row>
    <row r="37" spans="1:12" x14ac:dyDescent="0.25">
      <c r="A37" s="18" t="s">
        <v>38</v>
      </c>
      <c r="B37" s="18" t="s">
        <v>37</v>
      </c>
      <c r="C37" s="18">
        <v>120</v>
      </c>
      <c r="D37" s="18" t="s">
        <v>39</v>
      </c>
      <c r="E37" s="19"/>
      <c r="F37" s="18" t="str">
        <f>IF(ISBLANK(E37),"", PRODUCT(C37,E37))</f>
        <v/>
      </c>
      <c r="G37" s="20"/>
    </row>
    <row r="38" spans="1:12" x14ac:dyDescent="0.25">
      <c r="A38" s="18" t="s">
        <v>40</v>
      </c>
      <c r="B38" s="18" t="s">
        <v>41</v>
      </c>
      <c r="C38" s="18"/>
      <c r="D38" s="18"/>
      <c r="E38" s="18"/>
      <c r="F38" s="18"/>
      <c r="G38" s="18"/>
    </row>
    <row r="39" spans="1:12" x14ac:dyDescent="0.25">
      <c r="A39" s="18" t="s">
        <v>42</v>
      </c>
      <c r="B39" s="18" t="s">
        <v>43</v>
      </c>
      <c r="C39" s="18"/>
      <c r="D39" s="18"/>
      <c r="E39" s="18"/>
      <c r="F39" s="18"/>
      <c r="G39" s="18"/>
    </row>
    <row r="40" spans="1:12" x14ac:dyDescent="0.25">
      <c r="A40" s="18" t="s">
        <v>44</v>
      </c>
      <c r="B40" s="18" t="s">
        <v>45</v>
      </c>
      <c r="C40" s="18"/>
      <c r="D40" s="18"/>
      <c r="E40" s="18"/>
      <c r="F40" s="18"/>
      <c r="G40" s="18"/>
    </row>
    <row r="41" spans="1:12" x14ac:dyDescent="0.25">
      <c r="A41" s="18" t="s">
        <v>46</v>
      </c>
      <c r="B41" s="18" t="s">
        <v>47</v>
      </c>
      <c r="C41" s="18"/>
      <c r="D41" s="18"/>
      <c r="E41" s="18"/>
      <c r="F41" s="18"/>
      <c r="G41" s="18"/>
    </row>
    <row r="42" spans="1:12" x14ac:dyDescent="0.25">
      <c r="A42" s="18" t="s">
        <v>48</v>
      </c>
      <c r="B42" s="18" t="s">
        <v>49</v>
      </c>
      <c r="C42" s="18"/>
      <c r="D42" s="18"/>
      <c r="E42" s="18"/>
      <c r="F42" s="18"/>
      <c r="G42" s="18"/>
    </row>
    <row r="43" spans="1:12" x14ac:dyDescent="0.25">
      <c r="E43" s="17" t="s">
        <v>50</v>
      </c>
      <c r="F43" s="17" t="str">
        <f>IF((COUNT(C37:C42)&lt;&gt;COUNT(F37:F42)),"", ROUND(SUM(F37:F42),2))</f>
        <v/>
      </c>
      <c r="G43" s="15" t="str">
        <f>IF((COUNT(C37:C42)&lt;&gt;COUNT(F37:F42)),"Neužpildytos visų objektų kainos", "")</f>
        <v>Neužpildytos visų objektų kainos</v>
      </c>
    </row>
    <row r="44" spans="1:12" x14ac:dyDescent="0.25">
      <c r="C44" s="17" t="s">
        <v>51</v>
      </c>
      <c r="D44" s="20"/>
      <c r="E44" s="17" t="s">
        <v>52</v>
      </c>
      <c r="F44" s="17" t="str">
        <f>IF(OR(F43="",D44=""),"", ROUND(PRODUCT(D44,F43)/100,2))</f>
        <v/>
      </c>
      <c r="G44" s="15" t="str">
        <f>IF(D44="", "Nurodykite taikomą PVM dydį", "")</f>
        <v>Nurodykite taikomą PVM dydį</v>
      </c>
    </row>
    <row r="45" spans="1:12" x14ac:dyDescent="0.25">
      <c r="E45" s="17" t="s">
        <v>53</v>
      </c>
      <c r="F45" s="17">
        <f>IF(ISBLANK(F44), "", ROUND(SUM(F43:F44),2))</f>
        <v>0</v>
      </c>
    </row>
    <row r="49" spans="1:12" x14ac:dyDescent="0.25">
      <c r="A49" s="13" t="s">
        <v>54</v>
      </c>
      <c r="B49" s="13" t="s">
        <v>55</v>
      </c>
    </row>
    <row r="51" spans="1:12" x14ac:dyDescent="0.25">
      <c r="A51" s="13" t="s">
        <v>28</v>
      </c>
    </row>
    <row r="52" spans="1:12" ht="120" x14ac:dyDescent="0.25">
      <c r="A52" s="17" t="s">
        <v>29</v>
      </c>
      <c r="B52" s="17" t="s">
        <v>30</v>
      </c>
      <c r="C52" s="17" t="s">
        <v>31</v>
      </c>
      <c r="D52" s="17" t="s">
        <v>32</v>
      </c>
      <c r="E52" s="17" t="s">
        <v>33</v>
      </c>
      <c r="F52" s="17" t="s">
        <v>34</v>
      </c>
      <c r="G52" s="26" t="s">
        <v>35</v>
      </c>
      <c r="H52" s="12"/>
      <c r="I52" s="12"/>
      <c r="J52" s="12"/>
      <c r="K52" s="12"/>
      <c r="L52" s="12"/>
    </row>
    <row r="53" spans="1:12" x14ac:dyDescent="0.25">
      <c r="A53" s="17" t="s">
        <v>56</v>
      </c>
      <c r="B53" s="17" t="s">
        <v>57</v>
      </c>
      <c r="C53" s="18"/>
      <c r="D53" s="18"/>
      <c r="E53" s="18"/>
      <c r="F53" s="18"/>
      <c r="G53" s="18"/>
    </row>
    <row r="54" spans="1:12" x14ac:dyDescent="0.25">
      <c r="A54" s="18" t="s">
        <v>58</v>
      </c>
      <c r="B54" s="18" t="s">
        <v>57</v>
      </c>
      <c r="C54" s="18">
        <v>120</v>
      </c>
      <c r="D54" s="18" t="s">
        <v>39</v>
      </c>
      <c r="E54" s="19"/>
      <c r="F54" s="18" t="str">
        <f>IF(ISBLANK(E54),"", PRODUCT(C54,E54))</f>
        <v/>
      </c>
      <c r="G54" s="20"/>
    </row>
    <row r="55" spans="1:12" ht="30" x14ac:dyDescent="0.25">
      <c r="A55" s="18" t="s">
        <v>59</v>
      </c>
      <c r="B55" s="27" t="s">
        <v>60</v>
      </c>
      <c r="C55" s="27"/>
      <c r="D55" s="27"/>
      <c r="E55" s="27"/>
      <c r="F55" s="27"/>
      <c r="G55" s="27"/>
      <c r="H55" s="12"/>
      <c r="I55" s="12"/>
    </row>
    <row r="56" spans="1:12" ht="30" x14ac:dyDescent="0.25">
      <c r="A56" s="18" t="s">
        <v>61</v>
      </c>
      <c r="B56" s="27" t="s">
        <v>62</v>
      </c>
      <c r="C56" s="27"/>
      <c r="D56" s="27"/>
      <c r="E56" s="27"/>
      <c r="F56" s="27"/>
      <c r="G56" s="27"/>
      <c r="H56" s="12"/>
      <c r="I56" s="12"/>
    </row>
    <row r="57" spans="1:12" x14ac:dyDescent="0.25">
      <c r="A57" s="18" t="s">
        <v>63</v>
      </c>
      <c r="B57" s="27" t="s">
        <v>64</v>
      </c>
      <c r="C57" s="27"/>
      <c r="D57" s="27"/>
      <c r="E57" s="27"/>
      <c r="F57" s="27"/>
      <c r="G57" s="27"/>
      <c r="H57" s="12"/>
      <c r="I57" s="12"/>
    </row>
    <row r="58" spans="1:12" x14ac:dyDescent="0.25">
      <c r="A58" s="18" t="s">
        <v>65</v>
      </c>
      <c r="B58" s="27" t="s">
        <v>66</v>
      </c>
      <c r="C58" s="27"/>
      <c r="D58" s="27"/>
      <c r="E58" s="27"/>
      <c r="F58" s="27"/>
      <c r="G58" s="27"/>
      <c r="H58" s="12"/>
      <c r="I58" s="12"/>
    </row>
    <row r="59" spans="1:12" x14ac:dyDescent="0.25">
      <c r="A59" s="18" t="s">
        <v>67</v>
      </c>
      <c r="B59" s="27" t="s">
        <v>68</v>
      </c>
      <c r="C59" s="27"/>
      <c r="D59" s="27"/>
      <c r="E59" s="27"/>
      <c r="F59" s="27"/>
      <c r="G59" s="27"/>
      <c r="H59" s="12"/>
      <c r="I59" s="12"/>
    </row>
    <row r="60" spans="1:12" x14ac:dyDescent="0.25">
      <c r="A60" s="18" t="s">
        <v>69</v>
      </c>
      <c r="B60" s="27" t="s">
        <v>70</v>
      </c>
      <c r="C60" s="27"/>
      <c r="D60" s="27"/>
      <c r="E60" s="27"/>
      <c r="F60" s="27"/>
      <c r="G60" s="27"/>
      <c r="H60" s="12"/>
      <c r="I60" s="12"/>
    </row>
    <row r="61" spans="1:12" ht="60" x14ac:dyDescent="0.25">
      <c r="A61" s="18" t="s">
        <v>71</v>
      </c>
      <c r="B61" s="27" t="s">
        <v>72</v>
      </c>
      <c r="C61" s="27"/>
      <c r="D61" s="27"/>
      <c r="E61" s="27"/>
      <c r="F61" s="27"/>
      <c r="G61" s="27"/>
      <c r="H61" s="12"/>
      <c r="I61" s="12"/>
    </row>
    <row r="62" spans="1:12" x14ac:dyDescent="0.25">
      <c r="A62" s="18" t="s">
        <v>73</v>
      </c>
      <c r="B62" s="18" t="s">
        <v>74</v>
      </c>
      <c r="C62" s="18"/>
      <c r="D62" s="18"/>
      <c r="E62" s="18"/>
      <c r="F62" s="18"/>
      <c r="G62" s="18"/>
    </row>
    <row r="63" spans="1:12" x14ac:dyDescent="0.25">
      <c r="E63" s="17" t="s">
        <v>50</v>
      </c>
      <c r="F63" s="17" t="str">
        <f>IF((COUNT(C54:C62)&lt;&gt;COUNT(F54:F62)),"", ROUND(SUM(F54:F62),2))</f>
        <v/>
      </c>
      <c r="G63" s="15" t="str">
        <f>IF((COUNT(C54:C62)&lt;&gt;COUNT(F54:F62)),"Neužpildytos visų objektų kainos", "")</f>
        <v>Neužpildytos visų objektų kainos</v>
      </c>
    </row>
    <row r="64" spans="1:12" x14ac:dyDescent="0.25">
      <c r="C64" s="17" t="s">
        <v>51</v>
      </c>
      <c r="D64" s="20"/>
      <c r="E64" s="17" t="s">
        <v>52</v>
      </c>
      <c r="F64" s="17" t="str">
        <f>IF(OR(F63="",D64=""),"", ROUND(PRODUCT(D64,F63)/100,2))</f>
        <v/>
      </c>
      <c r="G64" s="15" t="str">
        <f>IF(D64="", "Nurodykite taikomą PVM dydį", "")</f>
        <v>Nurodykite taikomą PVM dydį</v>
      </c>
    </row>
    <row r="65" spans="1:12" x14ac:dyDescent="0.25">
      <c r="E65" s="17" t="s">
        <v>53</v>
      </c>
      <c r="F65" s="17">
        <f>IF(ISBLANK(F64), "", ROUND(SUM(F63:F64),2))</f>
        <v>0</v>
      </c>
    </row>
    <row r="69" spans="1:12" x14ac:dyDescent="0.25">
      <c r="A69" s="13" t="s">
        <v>75</v>
      </c>
      <c r="B69" s="13" t="s">
        <v>76</v>
      </c>
    </row>
    <row r="71" spans="1:12" x14ac:dyDescent="0.25">
      <c r="A71" s="13" t="s">
        <v>28</v>
      </c>
    </row>
    <row r="72" spans="1:12" ht="120" x14ac:dyDescent="0.25">
      <c r="A72" s="17" t="s">
        <v>29</v>
      </c>
      <c r="B72" s="17" t="s">
        <v>30</v>
      </c>
      <c r="C72" s="17" t="s">
        <v>31</v>
      </c>
      <c r="D72" s="17" t="s">
        <v>32</v>
      </c>
      <c r="E72" s="17" t="s">
        <v>33</v>
      </c>
      <c r="F72" s="17" t="s">
        <v>34</v>
      </c>
      <c r="G72" s="26" t="s">
        <v>35</v>
      </c>
      <c r="H72" s="12"/>
      <c r="I72" s="12"/>
      <c r="J72" s="12"/>
      <c r="K72" s="12"/>
      <c r="L72" s="12"/>
    </row>
    <row r="73" spans="1:12" x14ac:dyDescent="0.25">
      <c r="A73" s="17" t="s">
        <v>77</v>
      </c>
      <c r="B73" s="17" t="s">
        <v>78</v>
      </c>
      <c r="C73" s="18"/>
      <c r="D73" s="18"/>
      <c r="E73" s="18"/>
      <c r="F73" s="18"/>
      <c r="G73" s="18"/>
    </row>
    <row r="74" spans="1:12" x14ac:dyDescent="0.25">
      <c r="A74" s="18" t="s">
        <v>79</v>
      </c>
      <c r="B74" s="18" t="s">
        <v>78</v>
      </c>
      <c r="C74" s="18">
        <v>120</v>
      </c>
      <c r="D74" s="18" t="s">
        <v>39</v>
      </c>
      <c r="E74" s="19"/>
      <c r="F74" s="18" t="str">
        <f>IF(ISBLANK(E74),"", PRODUCT(C74,E74))</f>
        <v/>
      </c>
      <c r="G74" s="20"/>
    </row>
    <row r="75" spans="1:12" ht="30" x14ac:dyDescent="0.25">
      <c r="A75" s="18" t="s">
        <v>80</v>
      </c>
      <c r="B75" s="27" t="s">
        <v>81</v>
      </c>
      <c r="C75" s="27"/>
      <c r="D75" s="27"/>
      <c r="E75" s="18"/>
      <c r="F75" s="18"/>
      <c r="G75" s="18"/>
    </row>
    <row r="76" spans="1:12" x14ac:dyDescent="0.25">
      <c r="A76" s="18" t="s">
        <v>82</v>
      </c>
      <c r="B76" s="27" t="s">
        <v>83</v>
      </c>
      <c r="C76" s="27"/>
      <c r="D76" s="27"/>
      <c r="E76" s="18"/>
      <c r="F76" s="18"/>
      <c r="G76" s="18"/>
    </row>
    <row r="77" spans="1:12" x14ac:dyDescent="0.25">
      <c r="A77" s="18" t="s">
        <v>84</v>
      </c>
      <c r="B77" s="27" t="s">
        <v>85</v>
      </c>
      <c r="C77" s="27"/>
      <c r="D77" s="27"/>
      <c r="E77" s="18"/>
      <c r="F77" s="18"/>
      <c r="G77" s="18"/>
    </row>
    <row r="78" spans="1:12" ht="30" x14ac:dyDescent="0.25">
      <c r="A78" s="18" t="s">
        <v>86</v>
      </c>
      <c r="B78" s="27" t="s">
        <v>87</v>
      </c>
      <c r="C78" s="27"/>
      <c r="D78" s="27"/>
      <c r="E78" s="18"/>
      <c r="F78" s="18"/>
      <c r="G78" s="18"/>
    </row>
    <row r="79" spans="1:12" x14ac:dyDescent="0.25">
      <c r="A79" s="18" t="s">
        <v>88</v>
      </c>
      <c r="B79" s="18" t="s">
        <v>89</v>
      </c>
      <c r="C79" s="18"/>
      <c r="D79" s="18"/>
      <c r="E79" s="18"/>
      <c r="F79" s="18"/>
      <c r="G79" s="18"/>
    </row>
    <row r="80" spans="1:12" x14ac:dyDescent="0.25">
      <c r="A80" s="18" t="s">
        <v>90</v>
      </c>
      <c r="B80" s="18" t="s">
        <v>91</v>
      </c>
      <c r="C80" s="18"/>
      <c r="D80" s="18"/>
      <c r="E80" s="18"/>
      <c r="F80" s="18"/>
      <c r="G80" s="18"/>
    </row>
    <row r="81" spans="1:12" x14ac:dyDescent="0.25">
      <c r="E81" s="17" t="s">
        <v>50</v>
      </c>
      <c r="F81" s="17" t="str">
        <f>IF((COUNT(C74:C80)&lt;&gt;COUNT(F74:F80)),"", ROUND(SUM(F74:F80),2))</f>
        <v/>
      </c>
      <c r="G81" s="15" t="str">
        <f>IF((COUNT(C74:C80)&lt;&gt;COUNT(F74:F80)),"Neužpildytos visų objektų kainos", "")</f>
        <v>Neužpildytos visų objektų kainos</v>
      </c>
    </row>
    <row r="82" spans="1:12" x14ac:dyDescent="0.25">
      <c r="C82" s="17" t="s">
        <v>51</v>
      </c>
      <c r="D82" s="20"/>
      <c r="E82" s="17" t="s">
        <v>52</v>
      </c>
      <c r="F82" s="17" t="str">
        <f>IF(OR(F81="",D82=""),"", ROUND(PRODUCT(D82,F81)/100,2))</f>
        <v/>
      </c>
      <c r="G82" s="15" t="str">
        <f>IF(D82="", "Nurodykite taikomą PVM dydį", "")</f>
        <v>Nurodykite taikomą PVM dydį</v>
      </c>
    </row>
    <row r="83" spans="1:12" x14ac:dyDescent="0.25">
      <c r="E83" s="17" t="s">
        <v>53</v>
      </c>
      <c r="F83" s="17">
        <f>IF(ISBLANK(F82), "", ROUND(SUM(F81:F82),2))</f>
        <v>0</v>
      </c>
    </row>
    <row r="87" spans="1:12" x14ac:dyDescent="0.25">
      <c r="A87" s="13" t="s">
        <v>92</v>
      </c>
      <c r="B87" s="13" t="s">
        <v>93</v>
      </c>
    </row>
    <row r="89" spans="1:12" x14ac:dyDescent="0.25">
      <c r="A89" s="13" t="s">
        <v>28</v>
      </c>
    </row>
    <row r="90" spans="1:12" ht="120" x14ac:dyDescent="0.25">
      <c r="A90" s="17" t="s">
        <v>29</v>
      </c>
      <c r="B90" s="17" t="s">
        <v>30</v>
      </c>
      <c r="C90" s="17" t="s">
        <v>31</v>
      </c>
      <c r="D90" s="17" t="s">
        <v>32</v>
      </c>
      <c r="E90" s="17" t="s">
        <v>33</v>
      </c>
      <c r="F90" s="17" t="s">
        <v>34</v>
      </c>
      <c r="G90" s="26" t="s">
        <v>35</v>
      </c>
      <c r="H90" s="12"/>
      <c r="I90" s="12"/>
      <c r="J90" s="12"/>
      <c r="K90" s="12"/>
      <c r="L90" s="12"/>
    </row>
    <row r="91" spans="1:12" x14ac:dyDescent="0.25">
      <c r="A91" s="17" t="s">
        <v>94</v>
      </c>
      <c r="B91" s="17" t="s">
        <v>95</v>
      </c>
      <c r="C91" s="18"/>
      <c r="D91" s="18"/>
      <c r="E91" s="18"/>
      <c r="F91" s="18"/>
      <c r="G91" s="18"/>
    </row>
    <row r="92" spans="1:12" x14ac:dyDescent="0.25">
      <c r="A92" s="18" t="s">
        <v>96</v>
      </c>
      <c r="B92" s="18" t="s">
        <v>95</v>
      </c>
      <c r="C92" s="18">
        <v>120</v>
      </c>
      <c r="D92" s="18" t="s">
        <v>39</v>
      </c>
      <c r="E92" s="19"/>
      <c r="F92" s="18" t="str">
        <f>IF(ISBLANK(E92),"", PRODUCT(C92,E92))</f>
        <v/>
      </c>
      <c r="G92" s="20"/>
    </row>
    <row r="93" spans="1:12" ht="30" x14ac:dyDescent="0.25">
      <c r="A93" s="18" t="s">
        <v>97</v>
      </c>
      <c r="B93" s="27" t="s">
        <v>98</v>
      </c>
      <c r="C93" s="27"/>
      <c r="D93" s="27"/>
      <c r="E93" s="18"/>
      <c r="F93" s="18"/>
      <c r="G93" s="18"/>
    </row>
    <row r="94" spans="1:12" x14ac:dyDescent="0.25">
      <c r="A94" s="18" t="s">
        <v>99</v>
      </c>
      <c r="B94" s="27" t="s">
        <v>100</v>
      </c>
      <c r="C94" s="27"/>
      <c r="D94" s="27"/>
      <c r="E94" s="18"/>
      <c r="F94" s="18"/>
      <c r="G94" s="18"/>
    </row>
    <row r="95" spans="1:12" x14ac:dyDescent="0.25">
      <c r="A95" s="18" t="s">
        <v>101</v>
      </c>
      <c r="B95" s="27" t="s">
        <v>102</v>
      </c>
      <c r="C95" s="27"/>
      <c r="D95" s="27"/>
      <c r="E95" s="18"/>
      <c r="F95" s="18"/>
      <c r="G95" s="18"/>
    </row>
    <row r="96" spans="1:12" ht="30" x14ac:dyDescent="0.25">
      <c r="A96" s="18" t="s">
        <v>103</v>
      </c>
      <c r="B96" s="27" t="s">
        <v>104</v>
      </c>
      <c r="C96" s="27"/>
      <c r="D96" s="27"/>
      <c r="E96" s="18"/>
      <c r="F96" s="18"/>
      <c r="G96" s="18"/>
    </row>
    <row r="97" spans="1:12" x14ac:dyDescent="0.25">
      <c r="A97" s="18" t="s">
        <v>105</v>
      </c>
      <c r="B97" s="18" t="s">
        <v>106</v>
      </c>
      <c r="C97" s="18"/>
      <c r="D97" s="18"/>
      <c r="E97" s="18"/>
      <c r="F97" s="18"/>
      <c r="G97" s="18"/>
    </row>
    <row r="98" spans="1:12" x14ac:dyDescent="0.25">
      <c r="A98" s="18" t="s">
        <v>107</v>
      </c>
      <c r="B98" s="18" t="s">
        <v>108</v>
      </c>
      <c r="C98" s="18"/>
      <c r="D98" s="18"/>
      <c r="E98" s="18"/>
      <c r="F98" s="18"/>
      <c r="G98" s="18"/>
    </row>
    <row r="99" spans="1:12" x14ac:dyDescent="0.25">
      <c r="E99" s="17" t="s">
        <v>50</v>
      </c>
      <c r="F99" s="17" t="str">
        <f>IF((COUNT(C92:C98)&lt;&gt;COUNT(F92:F98)),"", ROUND(SUM(F92:F98),2))</f>
        <v/>
      </c>
      <c r="G99" s="15" t="str">
        <f>IF((COUNT(C92:C98)&lt;&gt;COUNT(F92:F98)),"Neužpildytos visų objektų kainos", "")</f>
        <v>Neužpildytos visų objektų kainos</v>
      </c>
    </row>
    <row r="100" spans="1:12" x14ac:dyDescent="0.25">
      <c r="C100" s="17" t="s">
        <v>51</v>
      </c>
      <c r="D100" s="20"/>
      <c r="E100" s="17" t="s">
        <v>52</v>
      </c>
      <c r="F100" s="17" t="str">
        <f>IF(OR(F99="",D100=""),"", ROUND(PRODUCT(D100,F99)/100,2))</f>
        <v/>
      </c>
      <c r="G100" s="15" t="str">
        <f>IF(D100="", "Nurodykite taikomą PVM dydį", "")</f>
        <v>Nurodykite taikomą PVM dydį</v>
      </c>
    </row>
    <row r="101" spans="1:12" x14ac:dyDescent="0.25">
      <c r="E101" s="17" t="s">
        <v>53</v>
      </c>
      <c r="F101" s="17">
        <f>IF(ISBLANK(F100), "", ROUND(SUM(F99:F100),2))</f>
        <v>0</v>
      </c>
    </row>
    <row r="105" spans="1:12" x14ac:dyDescent="0.25">
      <c r="A105" s="13" t="s">
        <v>109</v>
      </c>
      <c r="B105" s="13" t="s">
        <v>110</v>
      </c>
    </row>
    <row r="107" spans="1:12" x14ac:dyDescent="0.25">
      <c r="A107" s="13" t="s">
        <v>28</v>
      </c>
    </row>
    <row r="108" spans="1:12" ht="120" x14ac:dyDescent="0.25">
      <c r="A108" s="17" t="s">
        <v>29</v>
      </c>
      <c r="B108" s="17" t="s">
        <v>30</v>
      </c>
      <c r="C108" s="17" t="s">
        <v>31</v>
      </c>
      <c r="D108" s="17" t="s">
        <v>32</v>
      </c>
      <c r="E108" s="17" t="s">
        <v>33</v>
      </c>
      <c r="F108" s="17" t="s">
        <v>34</v>
      </c>
      <c r="G108" s="26" t="s">
        <v>35</v>
      </c>
      <c r="H108" s="12"/>
      <c r="I108" s="12"/>
      <c r="J108" s="12"/>
      <c r="K108" s="12"/>
      <c r="L108" s="12"/>
    </row>
    <row r="109" spans="1:12" x14ac:dyDescent="0.25">
      <c r="A109" s="17" t="s">
        <v>111</v>
      </c>
      <c r="B109" s="17" t="s">
        <v>112</v>
      </c>
      <c r="C109" s="18"/>
      <c r="D109" s="18"/>
      <c r="E109" s="18"/>
      <c r="F109" s="18"/>
      <c r="G109" s="18"/>
    </row>
    <row r="110" spans="1:12" x14ac:dyDescent="0.25">
      <c r="A110" s="18" t="s">
        <v>113</v>
      </c>
      <c r="B110" s="18" t="s">
        <v>112</v>
      </c>
      <c r="C110" s="18">
        <v>10</v>
      </c>
      <c r="D110" s="18" t="s">
        <v>114</v>
      </c>
      <c r="E110" s="19"/>
      <c r="F110" s="18" t="str">
        <f>IF(ISBLANK(E110),"", PRODUCT(C110,E110))</f>
        <v/>
      </c>
      <c r="G110" s="20"/>
    </row>
    <row r="111" spans="1:12" x14ac:dyDescent="0.25">
      <c r="A111" s="18" t="s">
        <v>115</v>
      </c>
      <c r="B111" s="18" t="s">
        <v>116</v>
      </c>
      <c r="C111" s="18"/>
      <c r="D111" s="18"/>
      <c r="E111" s="18"/>
      <c r="F111" s="18"/>
      <c r="G111" s="18"/>
    </row>
    <row r="112" spans="1:12" x14ac:dyDescent="0.25">
      <c r="A112" s="18" t="s">
        <v>117</v>
      </c>
      <c r="B112" s="18" t="s">
        <v>118</v>
      </c>
      <c r="C112" s="18"/>
      <c r="D112" s="18"/>
      <c r="E112" s="18"/>
      <c r="F112" s="18"/>
      <c r="G112" s="18"/>
    </row>
    <row r="113" spans="1:7" x14ac:dyDescent="0.25">
      <c r="A113" s="18" t="s">
        <v>119</v>
      </c>
      <c r="B113" s="18" t="s">
        <v>120</v>
      </c>
      <c r="C113" s="18"/>
      <c r="D113" s="18"/>
      <c r="E113" s="18"/>
      <c r="F113" s="18"/>
      <c r="G113" s="18"/>
    </row>
    <row r="114" spans="1:7" x14ac:dyDescent="0.25">
      <c r="A114" s="18" t="s">
        <v>121</v>
      </c>
      <c r="B114" s="18" t="s">
        <v>122</v>
      </c>
      <c r="C114" s="18"/>
      <c r="D114" s="18"/>
      <c r="E114" s="18"/>
      <c r="F114" s="18"/>
      <c r="G114" s="18"/>
    </row>
    <row r="115" spans="1:7" ht="30" x14ac:dyDescent="0.25">
      <c r="A115" s="18" t="s">
        <v>123</v>
      </c>
      <c r="B115" s="27" t="s">
        <v>124</v>
      </c>
      <c r="C115" s="27"/>
      <c r="D115" s="27"/>
      <c r="E115" s="27"/>
      <c r="F115" s="27"/>
      <c r="G115" s="18"/>
    </row>
    <row r="116" spans="1:7" ht="45" x14ac:dyDescent="0.25">
      <c r="A116" s="18" t="s">
        <v>125</v>
      </c>
      <c r="B116" s="27" t="s">
        <v>126</v>
      </c>
      <c r="C116" s="27"/>
      <c r="D116" s="27"/>
      <c r="E116" s="27"/>
      <c r="F116" s="27"/>
      <c r="G116" s="18"/>
    </row>
    <row r="117" spans="1:7" x14ac:dyDescent="0.25">
      <c r="A117" s="18" t="s">
        <v>127</v>
      </c>
      <c r="B117" s="27" t="s">
        <v>128</v>
      </c>
      <c r="C117" s="27"/>
      <c r="D117" s="27"/>
      <c r="E117" s="27"/>
      <c r="F117" s="27"/>
      <c r="G117" s="18"/>
    </row>
    <row r="118" spans="1:7" ht="30" x14ac:dyDescent="0.25">
      <c r="A118" s="18" t="s">
        <v>129</v>
      </c>
      <c r="B118" s="27" t="s">
        <v>130</v>
      </c>
      <c r="C118" s="27"/>
      <c r="D118" s="27"/>
      <c r="E118" s="27"/>
      <c r="F118" s="27"/>
      <c r="G118" s="18"/>
    </row>
    <row r="119" spans="1:7" x14ac:dyDescent="0.25">
      <c r="A119" s="18" t="s">
        <v>131</v>
      </c>
      <c r="B119" s="18" t="s">
        <v>132</v>
      </c>
      <c r="C119" s="18"/>
      <c r="D119" s="18"/>
      <c r="E119" s="18"/>
      <c r="F119" s="18"/>
      <c r="G119" s="18"/>
    </row>
    <row r="120" spans="1:7" x14ac:dyDescent="0.25">
      <c r="A120" s="18" t="s">
        <v>133</v>
      </c>
      <c r="B120" s="18" t="s">
        <v>134</v>
      </c>
      <c r="C120" s="18"/>
      <c r="D120" s="18"/>
      <c r="E120" s="18"/>
      <c r="F120" s="18"/>
      <c r="G120" s="18"/>
    </row>
    <row r="121" spans="1:7" x14ac:dyDescent="0.25">
      <c r="A121" s="18" t="s">
        <v>135</v>
      </c>
      <c r="B121" s="18" t="s">
        <v>136</v>
      </c>
      <c r="C121" s="18"/>
      <c r="D121" s="18"/>
      <c r="E121" s="18"/>
      <c r="F121" s="18"/>
      <c r="G121" s="18"/>
    </row>
    <row r="122" spans="1:7" x14ac:dyDescent="0.25">
      <c r="E122" s="17" t="s">
        <v>50</v>
      </c>
      <c r="F122" s="17" t="str">
        <f>IF((COUNT(C110:C121)&lt;&gt;COUNT(F110:F121)),"", ROUND(SUM(F110:F121),2))</f>
        <v/>
      </c>
      <c r="G122" s="15" t="str">
        <f>IF((COUNT(C110:C121)&lt;&gt;COUNT(F110:F121)),"Neužpildytos visų objektų kainos", "")</f>
        <v>Neužpildytos visų objektų kainos</v>
      </c>
    </row>
    <row r="123" spans="1:7" x14ac:dyDescent="0.25">
      <c r="C123" s="17" t="s">
        <v>51</v>
      </c>
      <c r="D123" s="20"/>
      <c r="E123" s="17" t="s">
        <v>52</v>
      </c>
      <c r="F123" s="17" t="str">
        <f>IF(OR(F122="",D123=""),"", ROUND(PRODUCT(D123,F122)/100,2))</f>
        <v/>
      </c>
      <c r="G123" s="15" t="str">
        <f>IF(D123="", "Nurodykite taikomą PVM dydį", "")</f>
        <v>Nurodykite taikomą PVM dydį</v>
      </c>
    </row>
    <row r="124" spans="1:7" x14ac:dyDescent="0.25">
      <c r="E124" s="17" t="s">
        <v>53</v>
      </c>
      <c r="F124" s="17">
        <f>IF(ISBLANK(F123), "", ROUND(SUM(F122:F123),2))</f>
        <v>0</v>
      </c>
    </row>
  </sheetData>
  <sheetProtection algorithmName="SHA-512" hashValue="UHRviI0Z2/tQ0T6auuy/JeCC/vryyE0b3BwUyh55y36B6atBAyvp7x4CNxWuO/1dvzsZyI1HH9qpFN/G57uQmQ==" saltValue="agft87bqBCsQmxN+JPSI6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137</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70" t="s">
        <v>138</v>
      </c>
      <c r="B5" s="54"/>
      <c r="C5" s="52" t="s">
        <v>139</v>
      </c>
      <c r="D5" s="53"/>
      <c r="E5" s="54"/>
      <c r="F5" s="52" t="s">
        <v>140</v>
      </c>
      <c r="G5" s="53"/>
      <c r="H5" s="54"/>
      <c r="I5" s="52" t="s">
        <v>141</v>
      </c>
      <c r="J5" s="54"/>
      <c r="K5" s="9" t="s">
        <v>142</v>
      </c>
    </row>
    <row r="6" spans="1:11" ht="48.95" customHeight="1" x14ac:dyDescent="0.25">
      <c r="A6" s="46"/>
      <c r="B6" s="33"/>
      <c r="C6" s="47"/>
      <c r="D6" s="45"/>
      <c r="E6" s="33"/>
      <c r="F6" s="47"/>
      <c r="G6" s="45"/>
      <c r="H6" s="33"/>
      <c r="I6" s="47"/>
      <c r="J6" s="33"/>
      <c r="K6" s="21"/>
    </row>
    <row r="7" spans="1:11" ht="48.95" customHeight="1" x14ac:dyDescent="0.25">
      <c r="A7" s="46"/>
      <c r="B7" s="33"/>
      <c r="C7" s="47"/>
      <c r="D7" s="45"/>
      <c r="E7" s="33"/>
      <c r="F7" s="47"/>
      <c r="G7" s="45"/>
      <c r="H7" s="33"/>
      <c r="I7" s="47"/>
      <c r="J7" s="33"/>
      <c r="K7" s="21"/>
    </row>
    <row r="8" spans="1:11" ht="48.95" customHeight="1" x14ac:dyDescent="0.25">
      <c r="A8" s="46"/>
      <c r="B8" s="33"/>
      <c r="C8" s="47"/>
      <c r="D8" s="45"/>
      <c r="E8" s="33"/>
      <c r="F8" s="47"/>
      <c r="G8" s="45"/>
      <c r="H8" s="33"/>
      <c r="I8" s="47"/>
      <c r="J8" s="33"/>
      <c r="K8" s="21"/>
    </row>
    <row r="9" spans="1:11" ht="48.95" customHeight="1" x14ac:dyDescent="0.25">
      <c r="A9" s="46"/>
      <c r="B9" s="33"/>
      <c r="C9" s="47"/>
      <c r="D9" s="45"/>
      <c r="E9" s="33"/>
      <c r="F9" s="47"/>
      <c r="G9" s="45"/>
      <c r="H9" s="33"/>
      <c r="I9" s="47"/>
      <c r="J9" s="33"/>
      <c r="K9" s="21"/>
    </row>
    <row r="10" spans="1:11" ht="48.95" customHeight="1" x14ac:dyDescent="0.25">
      <c r="A10" s="46"/>
      <c r="B10" s="33"/>
      <c r="C10" s="47"/>
      <c r="D10" s="45"/>
      <c r="E10" s="33"/>
      <c r="F10" s="47"/>
      <c r="G10" s="45"/>
      <c r="H10" s="33"/>
      <c r="I10" s="47"/>
      <c r="J10" s="33"/>
      <c r="K10" s="21"/>
    </row>
    <row r="11" spans="1:11" ht="48.95" customHeight="1" x14ac:dyDescent="0.25">
      <c r="A11" s="46"/>
      <c r="B11" s="33"/>
      <c r="C11" s="47"/>
      <c r="D11" s="45"/>
      <c r="E11" s="33"/>
      <c r="F11" s="47"/>
      <c r="G11" s="45"/>
      <c r="H11" s="33"/>
      <c r="I11" s="47"/>
      <c r="J11" s="33"/>
      <c r="K11" s="21"/>
    </row>
    <row r="12" spans="1:11" ht="48.95" customHeight="1" x14ac:dyDescent="0.25">
      <c r="A12" s="46"/>
      <c r="B12" s="33"/>
      <c r="C12" s="47"/>
      <c r="D12" s="45"/>
      <c r="E12" s="33"/>
      <c r="F12" s="47"/>
      <c r="G12" s="45"/>
      <c r="H12" s="33"/>
      <c r="I12" s="47"/>
      <c r="J12" s="33"/>
      <c r="K12" s="21"/>
    </row>
    <row r="13" spans="1:11" ht="48.95" customHeight="1" x14ac:dyDescent="0.25">
      <c r="A13" s="46"/>
      <c r="B13" s="33"/>
      <c r="C13" s="47"/>
      <c r="D13" s="45"/>
      <c r="E13" s="33"/>
      <c r="F13" s="47"/>
      <c r="G13" s="45"/>
      <c r="H13" s="33"/>
      <c r="I13" s="47"/>
      <c r="J13" s="33"/>
      <c r="K13" s="21"/>
    </row>
    <row r="14" spans="1:11" ht="48.95" customHeight="1" x14ac:dyDescent="0.25">
      <c r="A14" s="46"/>
      <c r="B14" s="33"/>
      <c r="C14" s="47"/>
      <c r="D14" s="45"/>
      <c r="E14" s="33"/>
      <c r="F14" s="47"/>
      <c r="G14" s="45"/>
      <c r="H14" s="33"/>
      <c r="I14" s="47"/>
      <c r="J14" s="33"/>
      <c r="K14" s="21"/>
    </row>
    <row r="15" spans="1:11" ht="48" customHeight="1" thickBot="1" x14ac:dyDescent="0.3">
      <c r="A15" s="72"/>
      <c r="B15" s="60"/>
      <c r="C15" s="65"/>
      <c r="D15" s="59"/>
      <c r="E15" s="60"/>
      <c r="F15" s="65"/>
      <c r="G15" s="59"/>
      <c r="H15" s="60"/>
      <c r="I15" s="65"/>
      <c r="J15" s="60"/>
      <c r="K15" s="22"/>
    </row>
    <row r="16" spans="1:11" ht="18.95" customHeight="1" x14ac:dyDescent="0.25">
      <c r="A16" s="10"/>
      <c r="B16" s="10"/>
      <c r="C16" s="10"/>
      <c r="D16" s="10"/>
      <c r="E16" s="10"/>
      <c r="F16" s="10"/>
      <c r="G16" s="10"/>
      <c r="H16" s="10"/>
      <c r="I16" s="10"/>
      <c r="J16" s="10"/>
      <c r="K16" s="11"/>
    </row>
    <row r="17" spans="1:11" ht="48.95" customHeight="1" x14ac:dyDescent="0.25">
      <c r="A17" s="69" t="s">
        <v>143</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70" t="s">
        <v>30</v>
      </c>
      <c r="B19" s="54"/>
      <c r="C19" s="52" t="s">
        <v>139</v>
      </c>
      <c r="D19" s="53"/>
      <c r="E19" s="54"/>
      <c r="F19" s="52" t="s">
        <v>144</v>
      </c>
      <c r="G19" s="53"/>
      <c r="H19" s="54"/>
      <c r="I19" s="71" t="s">
        <v>141</v>
      </c>
      <c r="J19" s="68"/>
      <c r="K19" s="11"/>
    </row>
    <row r="20" spans="1:11" ht="48.95" customHeight="1" x14ac:dyDescent="0.25">
      <c r="A20" s="46"/>
      <c r="B20" s="33"/>
      <c r="C20" s="47"/>
      <c r="D20" s="45"/>
      <c r="E20" s="33"/>
      <c r="F20" s="47"/>
      <c r="G20" s="45"/>
      <c r="H20" s="33"/>
      <c r="I20" s="51"/>
      <c r="J20" s="50"/>
      <c r="K20" s="11"/>
    </row>
    <row r="21" spans="1:11" ht="48.95" customHeight="1" x14ac:dyDescent="0.25">
      <c r="A21" s="46"/>
      <c r="B21" s="33"/>
      <c r="C21" s="47"/>
      <c r="D21" s="45"/>
      <c r="E21" s="33"/>
      <c r="F21" s="47"/>
      <c r="G21" s="45"/>
      <c r="H21" s="33"/>
      <c r="I21" s="51"/>
      <c r="J21" s="50"/>
      <c r="K21" s="11"/>
    </row>
    <row r="22" spans="1:11" ht="48.95" customHeight="1" x14ac:dyDescent="0.25">
      <c r="A22" s="46"/>
      <c r="B22" s="33"/>
      <c r="C22" s="47"/>
      <c r="D22" s="45"/>
      <c r="E22" s="33"/>
      <c r="F22" s="47"/>
      <c r="G22" s="45"/>
      <c r="H22" s="33"/>
      <c r="I22" s="51"/>
      <c r="J22" s="50"/>
      <c r="K22" s="11"/>
    </row>
    <row r="23" spans="1:11" ht="48.95" customHeight="1" x14ac:dyDescent="0.25">
      <c r="A23" s="46"/>
      <c r="B23" s="33"/>
      <c r="C23" s="47"/>
      <c r="D23" s="45"/>
      <c r="E23" s="33"/>
      <c r="F23" s="47"/>
      <c r="G23" s="45"/>
      <c r="H23" s="33"/>
      <c r="I23" s="51"/>
      <c r="J23" s="50"/>
      <c r="K23" s="11"/>
    </row>
    <row r="24" spans="1:11" ht="48.95" customHeight="1" x14ac:dyDescent="0.25">
      <c r="A24" s="46"/>
      <c r="B24" s="33"/>
      <c r="C24" s="47"/>
      <c r="D24" s="45"/>
      <c r="E24" s="33"/>
      <c r="F24" s="47"/>
      <c r="G24" s="45"/>
      <c r="H24" s="33"/>
      <c r="I24" s="51"/>
      <c r="J24" s="50"/>
      <c r="K24" s="11"/>
    </row>
    <row r="25" spans="1:11" ht="48.95" customHeight="1" x14ac:dyDescent="0.25">
      <c r="A25" s="46"/>
      <c r="B25" s="33"/>
      <c r="C25" s="47"/>
      <c r="D25" s="45"/>
      <c r="E25" s="33"/>
      <c r="F25" s="47"/>
      <c r="G25" s="45"/>
      <c r="H25" s="33"/>
      <c r="I25" s="51"/>
      <c r="J25" s="50"/>
      <c r="K25" s="11"/>
    </row>
    <row r="26" spans="1:11" ht="48.95" customHeight="1" x14ac:dyDescent="0.25">
      <c r="A26" s="46"/>
      <c r="B26" s="33"/>
      <c r="C26" s="47"/>
      <c r="D26" s="45"/>
      <c r="E26" s="33"/>
      <c r="F26" s="47"/>
      <c r="G26" s="45"/>
      <c r="H26" s="33"/>
      <c r="I26" s="51"/>
      <c r="J26" s="50"/>
      <c r="K26" s="11"/>
    </row>
    <row r="27" spans="1:11" ht="48.95" customHeight="1" x14ac:dyDescent="0.25">
      <c r="A27" s="46"/>
      <c r="B27" s="33"/>
      <c r="C27" s="47"/>
      <c r="D27" s="45"/>
      <c r="E27" s="33"/>
      <c r="F27" s="47"/>
      <c r="G27" s="45"/>
      <c r="H27" s="33"/>
      <c r="I27" s="51"/>
      <c r="J27" s="50"/>
      <c r="K27" s="11"/>
    </row>
    <row r="28" spans="1:11" ht="48.95" customHeight="1" x14ac:dyDescent="0.25">
      <c r="A28" s="46"/>
      <c r="B28" s="33"/>
      <c r="C28" s="47"/>
      <c r="D28" s="45"/>
      <c r="E28" s="33"/>
      <c r="F28" s="47"/>
      <c r="G28" s="45"/>
      <c r="H28" s="33"/>
      <c r="I28" s="51"/>
      <c r="J28" s="50"/>
      <c r="K28" s="11"/>
    </row>
    <row r="29" spans="1:11" ht="48.95" customHeight="1" x14ac:dyDescent="0.25">
      <c r="A29" s="46"/>
      <c r="B29" s="33"/>
      <c r="C29" s="47"/>
      <c r="D29" s="45"/>
      <c r="E29" s="33"/>
      <c r="F29" s="47"/>
      <c r="G29" s="45"/>
      <c r="H29" s="33"/>
      <c r="I29" s="51"/>
      <c r="J29" s="50"/>
      <c r="K29" s="11"/>
    </row>
    <row r="31" spans="1:11" ht="33" customHeight="1" x14ac:dyDescent="0.25">
      <c r="A31" s="57"/>
      <c r="B31" s="28"/>
      <c r="C31" s="28"/>
      <c r="D31" s="28"/>
      <c r="E31" s="28"/>
      <c r="F31" s="28"/>
      <c r="G31" s="28"/>
      <c r="H31" s="28"/>
      <c r="I31" s="28"/>
      <c r="J31" s="28"/>
    </row>
    <row r="33" spans="1:10" ht="15.95" customHeight="1" x14ac:dyDescent="0.25">
      <c r="A33" s="56" t="s">
        <v>145</v>
      </c>
      <c r="B33" s="28"/>
      <c r="C33" s="28"/>
      <c r="D33" s="28"/>
      <c r="E33" s="28"/>
      <c r="F33" s="28"/>
      <c r="G33" s="28"/>
      <c r="H33" s="28"/>
      <c r="I33" s="28"/>
      <c r="J33" s="28"/>
    </row>
    <row r="34" spans="1:10" ht="15.95" customHeight="1" thickBot="1" x14ac:dyDescent="0.3"/>
    <row r="35" spans="1:10" ht="15.95" customHeight="1" x14ac:dyDescent="0.25">
      <c r="A35" s="8" t="s">
        <v>29</v>
      </c>
      <c r="B35" s="66" t="s">
        <v>146</v>
      </c>
      <c r="C35" s="53"/>
      <c r="D35" s="53"/>
      <c r="E35" s="53"/>
      <c r="F35" s="53"/>
      <c r="G35" s="54"/>
      <c r="H35" s="67" t="s">
        <v>147</v>
      </c>
      <c r="I35" s="53"/>
      <c r="J35" s="68"/>
    </row>
    <row r="36" spans="1:10" ht="48" customHeight="1" x14ac:dyDescent="0.25">
      <c r="A36" s="23" t="s">
        <v>148</v>
      </c>
      <c r="B36" s="48" t="s">
        <v>149</v>
      </c>
      <c r="C36" s="45"/>
      <c r="D36" s="45"/>
      <c r="E36" s="45"/>
      <c r="F36" s="45"/>
      <c r="G36" s="33"/>
      <c r="H36" s="49"/>
      <c r="I36" s="45"/>
      <c r="J36" s="50"/>
    </row>
    <row r="37" spans="1:10" ht="48" customHeight="1" x14ac:dyDescent="0.25">
      <c r="A37" s="23" t="s">
        <v>150</v>
      </c>
      <c r="B37" s="48" t="s">
        <v>151</v>
      </c>
      <c r="C37" s="45"/>
      <c r="D37" s="45"/>
      <c r="E37" s="45"/>
      <c r="F37" s="45"/>
      <c r="G37" s="33"/>
      <c r="H37" s="49"/>
      <c r="I37" s="45"/>
      <c r="J37" s="50"/>
    </row>
    <row r="38" spans="1:10" ht="48" customHeight="1" x14ac:dyDescent="0.25">
      <c r="A38" s="23" t="s">
        <v>152</v>
      </c>
      <c r="B38" s="48" t="s">
        <v>153</v>
      </c>
      <c r="C38" s="45"/>
      <c r="D38" s="45"/>
      <c r="E38" s="45"/>
      <c r="F38" s="45"/>
      <c r="G38" s="33"/>
      <c r="H38" s="49"/>
      <c r="I38" s="45"/>
      <c r="J38" s="50"/>
    </row>
    <row r="39" spans="1:10" ht="48" customHeight="1" x14ac:dyDescent="0.25">
      <c r="A39" s="24"/>
      <c r="B39" s="44"/>
      <c r="C39" s="45"/>
      <c r="D39" s="45"/>
      <c r="E39" s="45"/>
      <c r="F39" s="45"/>
      <c r="G39" s="33"/>
      <c r="H39" s="49"/>
      <c r="I39" s="45"/>
      <c r="J39" s="50"/>
    </row>
    <row r="40" spans="1:10" ht="48" customHeight="1" x14ac:dyDescent="0.25">
      <c r="A40" s="24"/>
      <c r="B40" s="44"/>
      <c r="C40" s="45"/>
      <c r="D40" s="45"/>
      <c r="E40" s="45"/>
      <c r="F40" s="45"/>
      <c r="G40" s="33"/>
      <c r="H40" s="49"/>
      <c r="I40" s="45"/>
      <c r="J40" s="50"/>
    </row>
    <row r="41" spans="1:10" ht="48" customHeight="1" x14ac:dyDescent="0.25">
      <c r="A41" s="24"/>
      <c r="B41" s="44"/>
      <c r="C41" s="45"/>
      <c r="D41" s="45"/>
      <c r="E41" s="45"/>
      <c r="F41" s="45"/>
      <c r="G41" s="33"/>
      <c r="H41" s="49"/>
      <c r="I41" s="45"/>
      <c r="J41" s="50"/>
    </row>
    <row r="42" spans="1:10" ht="48" customHeight="1" x14ac:dyDescent="0.25">
      <c r="A42" s="24"/>
      <c r="B42" s="44"/>
      <c r="C42" s="45"/>
      <c r="D42" s="45"/>
      <c r="E42" s="45"/>
      <c r="F42" s="45"/>
      <c r="G42" s="33"/>
      <c r="H42" s="49"/>
      <c r="I42" s="45"/>
      <c r="J42" s="50"/>
    </row>
    <row r="43" spans="1:10" ht="48" customHeight="1" x14ac:dyDescent="0.25">
      <c r="A43" s="24"/>
      <c r="B43" s="44"/>
      <c r="C43" s="45"/>
      <c r="D43" s="45"/>
      <c r="E43" s="45"/>
      <c r="F43" s="45"/>
      <c r="G43" s="33"/>
      <c r="H43" s="49"/>
      <c r="I43" s="45"/>
      <c r="J43" s="50"/>
    </row>
    <row r="44" spans="1:10" ht="48" customHeight="1" x14ac:dyDescent="0.25">
      <c r="A44" s="24"/>
      <c r="B44" s="44"/>
      <c r="C44" s="45"/>
      <c r="D44" s="45"/>
      <c r="E44" s="45"/>
      <c r="F44" s="45"/>
      <c r="G44" s="33"/>
      <c r="H44" s="49"/>
      <c r="I44" s="45"/>
      <c r="J44" s="50"/>
    </row>
    <row r="45" spans="1:10" ht="48" customHeight="1" x14ac:dyDescent="0.25">
      <c r="A45" s="24"/>
      <c r="B45" s="44"/>
      <c r="C45" s="45"/>
      <c r="D45" s="45"/>
      <c r="E45" s="45"/>
      <c r="F45" s="45"/>
      <c r="G45" s="33"/>
      <c r="H45" s="49"/>
      <c r="I45" s="45"/>
      <c r="J45" s="50"/>
    </row>
    <row r="46" spans="1:10" ht="48.95" customHeight="1" thickBot="1" x14ac:dyDescent="0.3">
      <c r="A46" s="25"/>
      <c r="B46" s="58"/>
      <c r="C46" s="59"/>
      <c r="D46" s="59"/>
      <c r="E46" s="59"/>
      <c r="F46" s="59"/>
      <c r="G46" s="60"/>
      <c r="H46" s="61"/>
      <c r="I46" s="62"/>
      <c r="J46" s="63"/>
    </row>
    <row r="48" spans="1:10" ht="102" customHeight="1" x14ac:dyDescent="0.25">
      <c r="A48" s="57" t="s">
        <v>154</v>
      </c>
      <c r="B48" s="28"/>
      <c r="C48" s="28"/>
      <c r="D48" s="28"/>
      <c r="E48" s="28"/>
      <c r="F48" s="28"/>
      <c r="G48" s="28"/>
      <c r="H48" s="28"/>
      <c r="I48" s="28"/>
      <c r="J48" s="28"/>
    </row>
    <row r="51" spans="1:10" x14ac:dyDescent="0.25">
      <c r="A51" s="64" t="s">
        <v>155</v>
      </c>
      <c r="B51" s="28"/>
      <c r="C51" s="28"/>
      <c r="D51" s="28"/>
      <c r="E51" s="55"/>
      <c r="F51" s="28"/>
      <c r="G51" s="28"/>
      <c r="H51" s="28"/>
      <c r="I51" s="28"/>
      <c r="J51" s="28"/>
    </row>
    <row r="53" spans="1:10" x14ac:dyDescent="0.25">
      <c r="A53" s="64" t="s">
        <v>156</v>
      </c>
      <c r="B53" s="28"/>
      <c r="C53" s="28"/>
      <c r="D53" s="28"/>
      <c r="E53" s="55"/>
      <c r="F53" s="28"/>
      <c r="G53" s="28"/>
      <c r="H53" s="28"/>
      <c r="I53" s="28"/>
      <c r="J53" s="28"/>
    </row>
    <row r="100" spans="1:1" ht="15.75" x14ac:dyDescent="0.25">
      <c r="A100" t="s">
        <v>157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2025-04-18T05:06:56Z</dcterms:modified>
</cp:coreProperties>
</file>