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ARVYDAS\P_R_O_J_E_K_T_A_I_(PROJEKT_UZDUOT)\DARZELIAI\L-D_DRUGELIS\PROJEKTAVIMAS\P R O J E K T A I\PATALPU_PAPRAST_REMONTAS\"/>
    </mc:Choice>
  </mc:AlternateContent>
  <xr:revisionPtr revIDLastSave="0" documentId="13_ncr:1_{33C14E91-2E08-44B9-B32F-0B65D2CEF5E2}" xr6:coauthVersionLast="47" xr6:coauthVersionMax="47" xr10:uidLastSave="{00000000-0000-0000-0000-000000000000}"/>
  <bookViews>
    <workbookView xWindow="-210" yWindow="15" windowWidth="28800" windowHeight="8820" xr2:uid="{AD8DCA70-503D-4ED2-B14B-E87D243B1F3D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9" i="1" l="1"/>
  <c r="G208" i="1"/>
  <c r="G207" i="1"/>
  <c r="G210" i="1" s="1"/>
  <c r="G204" i="1"/>
  <c r="G203" i="1"/>
  <c r="G202" i="1"/>
  <c r="G201" i="1"/>
  <c r="G200" i="1"/>
  <c r="G199" i="1"/>
  <c r="G198" i="1"/>
  <c r="G197" i="1"/>
  <c r="G205" i="1" s="1"/>
  <c r="G194" i="1"/>
  <c r="G193" i="1"/>
  <c r="G192" i="1"/>
  <c r="G191" i="1"/>
  <c r="G190" i="1"/>
  <c r="G189" i="1"/>
  <c r="G188" i="1"/>
  <c r="G187" i="1"/>
  <c r="G186" i="1"/>
  <c r="G195" i="1" s="1"/>
  <c r="G170" i="1"/>
  <c r="G169" i="1"/>
  <c r="G168" i="1"/>
  <c r="G171" i="1" l="1"/>
  <c r="G173" i="1"/>
  <c r="G165" i="1" l="1"/>
  <c r="G166" i="1"/>
  <c r="G167" i="1"/>
  <c r="G174" i="1"/>
  <c r="G175" i="1"/>
  <c r="G176" i="1"/>
  <c r="G177" i="1"/>
  <c r="G178" i="1"/>
  <c r="G179" i="1"/>
  <c r="G180" i="1"/>
  <c r="G181" i="1"/>
  <c r="G182" i="1"/>
  <c r="G183" i="1"/>
  <c r="G184" i="1" l="1"/>
  <c r="G424" i="1" l="1"/>
  <c r="G423" i="1"/>
  <c r="G422" i="1"/>
  <c r="G421" i="1"/>
  <c r="G420" i="1"/>
  <c r="G417" i="1"/>
  <c r="G416" i="1"/>
  <c r="G415" i="1"/>
  <c r="G414" i="1"/>
  <c r="G413" i="1"/>
  <c r="G412" i="1"/>
  <c r="G409" i="1"/>
  <c r="G408" i="1"/>
  <c r="G407" i="1"/>
  <c r="G406" i="1"/>
  <c r="G405" i="1"/>
  <c r="G404" i="1"/>
  <c r="G403" i="1"/>
  <c r="G402" i="1"/>
  <c r="G401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0" i="1"/>
  <c r="G379" i="1"/>
  <c r="G354" i="1"/>
  <c r="G353" i="1"/>
  <c r="G352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141" i="1"/>
  <c r="G140" i="1"/>
  <c r="G139" i="1"/>
  <c r="G138" i="1"/>
  <c r="G137" i="1"/>
  <c r="G134" i="1"/>
  <c r="G133" i="1"/>
  <c r="G132" i="1"/>
  <c r="G131" i="1"/>
  <c r="G130" i="1"/>
  <c r="G127" i="1"/>
  <c r="G126" i="1"/>
  <c r="G125" i="1"/>
  <c r="G124" i="1"/>
  <c r="G123" i="1"/>
  <c r="G120" i="1"/>
  <c r="G121" i="1" s="1"/>
  <c r="G95" i="1"/>
  <c r="G96" i="1" s="1"/>
  <c r="G92" i="1"/>
  <c r="G91" i="1"/>
  <c r="G90" i="1"/>
  <c r="G65" i="1"/>
  <c r="G64" i="1"/>
  <c r="G61" i="1"/>
  <c r="G62" i="1" s="1"/>
  <c r="G58" i="1"/>
  <c r="G57" i="1"/>
  <c r="G56" i="1"/>
  <c r="G55" i="1"/>
  <c r="G54" i="1"/>
  <c r="G53" i="1"/>
  <c r="G52" i="1"/>
  <c r="G51" i="1"/>
  <c r="G50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2" i="1"/>
  <c r="G31" i="1"/>
  <c r="G30" i="1"/>
  <c r="G29" i="1"/>
  <c r="G28" i="1"/>
  <c r="G25" i="1"/>
  <c r="G24" i="1"/>
  <c r="G23" i="1"/>
  <c r="G22" i="1"/>
  <c r="G21" i="1"/>
  <c r="G20" i="1"/>
  <c r="G19" i="1"/>
  <c r="G18" i="1"/>
  <c r="G17" i="1"/>
  <c r="G16" i="1"/>
  <c r="G287" i="1" l="1"/>
  <c r="G288" i="1" s="1"/>
  <c r="G289" i="1" s="1"/>
  <c r="G290" i="1" s="1"/>
  <c r="G267" i="1" s="1"/>
  <c r="G128" i="1"/>
  <c r="G425" i="1"/>
  <c r="G247" i="1"/>
  <c r="G248" i="1" s="1"/>
  <c r="G249" i="1" s="1"/>
  <c r="G250" i="1" s="1"/>
  <c r="G228" i="1" s="1"/>
  <c r="G66" i="1"/>
  <c r="G381" i="1"/>
  <c r="G399" i="1"/>
  <c r="G410" i="1"/>
  <c r="G33" i="1"/>
  <c r="G93" i="1"/>
  <c r="G97" i="1" s="1"/>
  <c r="G142" i="1"/>
  <c r="G328" i="1"/>
  <c r="G329" i="1" s="1"/>
  <c r="G330" i="1" s="1"/>
  <c r="G331" i="1" s="1"/>
  <c r="G307" i="1" s="1"/>
  <c r="G26" i="1"/>
  <c r="G355" i="1"/>
  <c r="G356" i="1" s="1"/>
  <c r="G357" i="1" s="1"/>
  <c r="G418" i="1"/>
  <c r="G59" i="1"/>
  <c r="G135" i="1"/>
  <c r="G48" i="1"/>
  <c r="G211" i="1" l="1"/>
  <c r="G161" i="1" s="1"/>
  <c r="G143" i="1"/>
  <c r="G144" i="1" s="1"/>
  <c r="G145" i="1" s="1"/>
  <c r="G116" i="1" s="1"/>
  <c r="G426" i="1"/>
  <c r="G427" i="1" s="1"/>
  <c r="G428" i="1" s="1"/>
  <c r="G375" i="1" s="1"/>
  <c r="G358" i="1"/>
  <c r="G348" i="1" s="1"/>
  <c r="G67" i="1"/>
  <c r="G68" i="1" s="1"/>
  <c r="G69" i="1" s="1"/>
  <c r="G12" i="1" s="1"/>
  <c r="G98" i="1"/>
  <c r="G99" i="1" s="1"/>
  <c r="G86" i="1" s="1"/>
</calcChain>
</file>

<file path=xl/sharedStrings.xml><?xml version="1.0" encoding="utf-8"?>
<sst xmlns="http://schemas.openxmlformats.org/spreadsheetml/2006/main" count="672" uniqueCount="267">
  <si>
    <t xml:space="preserve">SUDERINTA: _____________________________ </t>
  </si>
  <si>
    <t xml:space="preserve">ATSAK. ATSTOVAS ________________________ </t>
  </si>
  <si>
    <t xml:space="preserve">        Pareigos, vardas, pavardė</t>
  </si>
  <si>
    <t>2025 m. __________ mėn. ____ d.</t>
  </si>
  <si>
    <t xml:space="preserve">TVIRTINU: _______________________________ </t>
  </si>
  <si>
    <t>Kompleksas</t>
  </si>
  <si>
    <t>Objektas</t>
  </si>
  <si>
    <t>Žiniaraštis</t>
  </si>
  <si>
    <t>Iš viso už:</t>
  </si>
  <si>
    <t>Eil. Nr.</t>
  </si>
  <si>
    <t>Darbo kodas</t>
  </si>
  <si>
    <t>Darbų ir išlaidų aprašymai</t>
  </si>
  <si>
    <t>Mato vienetas</t>
  </si>
  <si>
    <t>Kiekis</t>
  </si>
  <si>
    <t>Vieneto kaina</t>
  </si>
  <si>
    <t>Iš viso</t>
  </si>
  <si>
    <t>Sudaryta pagal 2024.04 kainas</t>
  </si>
  <si>
    <t>Mokslo paskirties pastato paprastasis remontas</t>
  </si>
  <si>
    <t>Mokslo paskirties pastatas (lopšelis- darželis "Drugelis") Žemoji g. 9, Biržuose, I etapas</t>
  </si>
  <si>
    <t>Statinio architektūra</t>
  </si>
  <si>
    <t>ARDYMO DARBAI</t>
  </si>
  <si>
    <t>Seno linoleumo nuėmimas</t>
  </si>
  <si>
    <t>m2</t>
  </si>
  <si>
    <t>Pagrindo po grindimis iš betono su žvyru išardymas/g/b grindų su visais paklotais</t>
  </si>
  <si>
    <t>m3</t>
  </si>
  <si>
    <t>Keraminių plytelių dangos ir grindjuosčių išardymas</t>
  </si>
  <si>
    <t>100 m2</t>
  </si>
  <si>
    <t>Mūrinių sienų išardymas be plytų atrinkimo/ mūro arba g.b.</t>
  </si>
  <si>
    <t>Durų angų užpildymo išardymas mūro sienose, nukapojant tinką</t>
  </si>
  <si>
    <t>Angų pramušimas plytų konstrukcijose, kai angos didelės iki 1000 mm</t>
  </si>
  <si>
    <t>Sienų lentinio apkalo (netinkuoto) išardymas/ spintų, radiatorių apdailos ardymas</t>
  </si>
  <si>
    <t>Medinių palangės lentų išėmimas iš mūrinių sienų</t>
  </si>
  <si>
    <t>vnt.</t>
  </si>
  <si>
    <t>Pakabinamų lubų iš plokščių akmigran išardymas</t>
  </si>
  <si>
    <t>Statybinių šiukšlių išvežimas 10 km atstumu automobiliais-savivarčiais, pakraunant rankiniu būdu</t>
  </si>
  <si>
    <t>t</t>
  </si>
  <si>
    <t>Iš viso už skyrių ARDYMO DARBAI</t>
  </si>
  <si>
    <t>GRINDYS</t>
  </si>
  <si>
    <t>Kabeliu šildomų grindų įrengimas, klojant kabelį ir užliejant skiediniu (be grindų dangos ir valdymo priet.)</t>
  </si>
  <si>
    <t>Grindų pagrindų išlyginimas savaime išsilyginančiu skiediniu ( 3 mm storio sluoksnis)</t>
  </si>
  <si>
    <t>Linoleumo grindų dangų įrengimas, klijuojant ir sulydant sujungimus bei užklijuojant dangą ant sienos (m2 padengto ploto) Kelių spalvų paprasto piešinio danga/ pvc dangos plytelės</t>
  </si>
  <si>
    <t>Plieninių grindjuosčių iš lenktų profilių įrengimas</t>
  </si>
  <si>
    <t>100 m</t>
  </si>
  <si>
    <t>Metalinio profilio kreipiančiųjų montavimas/ Profilio tarp skirtingų grindų dangų</t>
  </si>
  <si>
    <t>m</t>
  </si>
  <si>
    <t>Iš viso už skyrių GRINDYS</t>
  </si>
  <si>
    <t>SIENŲ APDAILA</t>
  </si>
  <si>
    <t>Silikatinių plytų pertvarų mūras</t>
  </si>
  <si>
    <t>Sienų atskirų vietų mūrijimas ir angų užtaisymas silikatinėmis plytomis h=88mm</t>
  </si>
  <si>
    <t>Pertvaros visuom.pastat., tvirtinant gipso kartono lakštus plien.karkase iš abiejų pusių vienu sluoksniu, neizoliuojant.</t>
  </si>
  <si>
    <t>Pertvaros gyv.pastat., tvirtinant gipso kartono lakštus plien.dvieil.karkase iš abiejų pusių dviem sluoksn., izoliuojant.</t>
  </si>
  <si>
    <t>Palangių lentų montavimas mūrinėse sienose, kai palangių lentos laminuotos</t>
  </si>
  <si>
    <t>Anksčiau dažytų sienų vandeniniais dažais nuvalymas, nuplaunant paviršių</t>
  </si>
  <si>
    <t>Sienų vidinių paviršių glaistymas lateksiniais arba polimeriniais glaistais, kai 1 mm storio sluoksnis, pirmasis</t>
  </si>
  <si>
    <t>Sienų vidinių paviršių glaistymas lateksiniais arba polimeriniais glaistais, kai 1 mm storio sluoksnis, antrasis arba kartotinas</t>
  </si>
  <si>
    <t>Sienų vidinių paviršių pagrindo gruntavimas sukibimą gerinančiais gruntais voleliu</t>
  </si>
  <si>
    <t>Sienų vidinių paviršių dažymas emulsiniais dažais, kai vienas sluoksnis, voleliu</t>
  </si>
  <si>
    <t>Sienų vidinių paviršių dažymas emulsiniais dažais, kai antrasis arba kartotinis sluoksnis, voleliu</t>
  </si>
  <si>
    <t>Sienų vidinių paviršių paruošimas apmušalų (tapetų) klijavimui, tinkuotų, betoninių arba gipsbetoninių paviršių</t>
  </si>
  <si>
    <t>Sienų paviršių aptaisymas plytelėmis</t>
  </si>
  <si>
    <t>Iš viso už skyrių SIENŲ APDAILA</t>
  </si>
  <si>
    <t>LUBŲ  APDAILA</t>
  </si>
  <si>
    <t>Akustinių pakabinamų lubų įrengimas, kai metalo konstrukcija "Amstrong firmos, o plokštės firmos Colotex</t>
  </si>
  <si>
    <t>Lubų aptaisymas gipso kartono plokštėmis, įrengiant metalinį karkasą ir užtaisant ir glaistant siūles</t>
  </si>
  <si>
    <t>Lubų aptaisymas gipso kartono plokštėmis, įrengiant metalinį karkasą ir užtaisant ir glaistant siūles/ kakta 2 sl.</t>
  </si>
  <si>
    <t xml:space="preserve">Akustinių pakabinamų lubų įrengimas/
akustiniai elementas </t>
  </si>
  <si>
    <t>Lubų paviršių pagrindo gruntavimas sukibimą gerinančiais gruntais purkštuvu</t>
  </si>
  <si>
    <t>Lubų paviršių glaistymas lateksiniais arba polimeriniais glaistais, kai 1 mm storio sluoksnis, pirmasis</t>
  </si>
  <si>
    <t>Lubų paviršių glaistymas lateksiniais arba polimeriniais glaistais, kai 1 mm storio sluoksnis, antrasis arba kartotinas</t>
  </si>
  <si>
    <t>Lubų paviršių dažymas emulsiniais dažais, kai vienas sluoksnis, purkštuvu</t>
  </si>
  <si>
    <t>Lubų paviršių dažymas emulsiniais dažais, kai antrasis arba kartotinis sluoksnis, purkštuvu</t>
  </si>
  <si>
    <t>Iš viso už skyrių LUBŲ  APDAILA</t>
  </si>
  <si>
    <t>VIDAUS DURYS</t>
  </si>
  <si>
    <t>Medinių durų blokų montavimas mūrinėse sienose, kai staktos tradicinės, vidinės durys iki 2,0 m2</t>
  </si>
  <si>
    <t>Iš viso už skyrių VIDAUS DURYS</t>
  </si>
  <si>
    <t>Vidaus stumdomos durys, pertvaros</t>
  </si>
  <si>
    <t>Surenkamos-išardomos pertvaros su įstiklinimu</t>
  </si>
  <si>
    <t>kv.m</t>
  </si>
  <si>
    <t>Iš viso už skyrių Vidaus stumdomos durys, pertvaros</t>
  </si>
  <si>
    <t>Iš viso #1</t>
  </si>
  <si>
    <t>PVM</t>
  </si>
  <si>
    <t>21,00%</t>
  </si>
  <si>
    <t xml:space="preserve">Iš viso su PVM: </t>
  </si>
  <si>
    <t>Statinio konstrukcijos</t>
  </si>
  <si>
    <t>Sąramos</t>
  </si>
  <si>
    <t>Plieninių sąramų, sijų iki 25 kg masės montavimas rankiniu būdu</t>
  </si>
  <si>
    <t>Gelžbetoninių sąramų montavimas, atremiant sijų galus laisvai, kai sąramos masė iki 0,3 t</t>
  </si>
  <si>
    <t>Sąramos S12 (180)</t>
  </si>
  <si>
    <t>Iš viso už skyrių Sąramos</t>
  </si>
  <si>
    <t>GKP juosta stumdomos pertvaros tvirtinimui</t>
  </si>
  <si>
    <t>Smulkių plieninių tvirtinimo detalių montavimas, tvirtinant varžtais (detalių masė iki 2,0 kg)</t>
  </si>
  <si>
    <t>Iš viso už skyrių GKP juosta stumdomos pertvaros tvirtinimui</t>
  </si>
  <si>
    <t>Sudarė: A. Chlebnikovas</t>
  </si>
  <si>
    <t>Vėdinimo sistemos</t>
  </si>
  <si>
    <t>VĖDINIMO SISTEMŲ DEMONTAVIMAS</t>
  </si>
  <si>
    <t>Įvairių tipų plieninių štampuotų žaliuzi grotelių, kurių plotas iki 0,25 m2 šviesoje, montavimas/ DĖMONTAVIMAS</t>
  </si>
  <si>
    <t>Iš viso už skyrių VĖDINIMO SISTEMŲ DEMONTAVIMAS</t>
  </si>
  <si>
    <t>VĖDINIMO SISTEMA. Patalpos 1-18</t>
  </si>
  <si>
    <t>Kanalinių ventiliatorių montavimas apvaliuose ortakiuose, kai ventiliatoriaus našumas, m3/val.iki 500</t>
  </si>
  <si>
    <t>Kanaliniai ventiliatoriai</t>
  </si>
  <si>
    <t>Difuzorių montavimas/ oro šalinimo plafonai</t>
  </si>
  <si>
    <t>Ortakiai iš 0,5 mm cinkuotos skardos, kurių d iki 160 mm</t>
  </si>
  <si>
    <t>Ventiliacijos sistemos derinimas, kai sistemoje iki 5 oro tiekimo taškų</t>
  </si>
  <si>
    <t>Iš viso už skyrių VĖDINIMO SISTEMA. Patalpos 1-18</t>
  </si>
  <si>
    <t>VĖDINIMO SISTEMA. Patalpos 1-40</t>
  </si>
  <si>
    <t>Iš viso už skyrių VĖDINIMO SISTEMA. Patalpos 1-40</t>
  </si>
  <si>
    <t>VĖDINIMO SISTEMA. Patalpų 1-16, 1-17, 1-19, 1-20, 1-38, 1-39, 1-41, 1-42 vėdinimas</t>
  </si>
  <si>
    <t>Vėdinimo kanalų pravalymas</t>
  </si>
  <si>
    <t>Vėdinimo sistemų ištraukimo arba pritekėjimo štampuotų grotelių montavimas, kai grotelių plotas, m2 iki 0,25</t>
  </si>
  <si>
    <t>Iš viso už skyrių VĖDINIMO SISTEMA. Patalpų 1-16, 1-17, 1-19, 1-20, 1-38, 1-39, 1-41, 1-42 vėdinimas</t>
  </si>
  <si>
    <t>Vidaus vandentiekio ir nuotekų</t>
  </si>
  <si>
    <t>Demontavimas  (V1, T3, F1) tinklų</t>
  </si>
  <si>
    <t>Praustuvų arba kriauklių nuėmimas</t>
  </si>
  <si>
    <t>Plautuvių nuėmimas</t>
  </si>
  <si>
    <t>Vandens maišytuvų nuėmimas</t>
  </si>
  <si>
    <t>Vidaus vamzdynų iš plieninių vandentiekių - dujotiekių iki 32 mm skersmens vamzdžių ardymas</t>
  </si>
  <si>
    <t>Ketinių vidaus kanalizacijos 50 mm skersmens vamzdynų ardymas/ PVC</t>
  </si>
  <si>
    <t>Iš viso už skyrių Demontavimas  (V1, T3, F1) tinklų</t>
  </si>
  <si>
    <t>Buitinis vandentiekis (-V1-;-T3-)</t>
  </si>
  <si>
    <t>Vidaus vandentiekio skirstomieji vamzdynai iš plastikinių d25 mm vamzdžių/Plastikiniai daugiasluoksniai PEX vamzdžiai su fasoninėmis dalimis ir tvirtinimo detalėmis, PN10 d25</t>
  </si>
  <si>
    <t>Vidaus vandentiekio skirstomieji vamzdynai iš plastikinių d20 mm vamzdžių/daugiasluoksniai vamzdžiai su fasoninėmis dalimis ir tvirtinimo detalėmis, armatūra d20x2,25</t>
  </si>
  <si>
    <t>Vidaus vandentiekio skirstomieji vamzdynai iš plastikinių d16mm vamzdžių/daugiasluoksniai vamzdžiai su fasoninėmis dalimis ir tvirtinimo detalėmis, armatūra d16x2</t>
  </si>
  <si>
    <t>Alkūnės 1/2'' (pres. jungčių sistema Tigris Alupex)</t>
  </si>
  <si>
    <t>Vamzdyno vamzdžių izoliavimas kevalais, kai vamzdžio išorinis skersmuo iki 35 mm</t>
  </si>
  <si>
    <t>Trieigių movinių ventilių arba vožtuvų montavimas, kai nominalusis vidinis skersmuo, mm iki 25</t>
  </si>
  <si>
    <t>Termostatiniai ventiliai karštam vandeniui ir šildymui</t>
  </si>
  <si>
    <t>Movinių ventilių, čiaupų, vožtuvų, kurių D iki 50mm, prijung.</t>
  </si>
  <si>
    <t>Rutuliniai ventiliai ilga rankenėle diam. 3/4'', PP I/V sriegis</t>
  </si>
  <si>
    <t>Vamzdžių kirtimosi su pastato konstrukcijomis vietų užtaisymas ugniai atspariomis mastikomis, kai perdangos</t>
  </si>
  <si>
    <t>Vamzdynų iki 400 mm skersmens praplovimas su dezinfekcija, kai vamzdžių skersmuo iki 65 mm</t>
  </si>
  <si>
    <t>Iš viso už skyrių Buitinis vandentiekis (-V1-;-T3-)</t>
  </si>
  <si>
    <t>Buitinės nuotekos (–F1-)</t>
  </si>
  <si>
    <t>Vidaus nuotekų plastikinių skirstomųjų vamzdynų ir stovų vamzdžių montavimas (m vamzdyno), kai nominalusis vidinis skersmuo, mm iki 50</t>
  </si>
  <si>
    <t>Vidaus nuotekų plastikinių skirstomųjų vamzdynų ir stovų vamzdžių montavimas (m vamzdyno), kai nominalusis vidinis skersmuo, mm110</t>
  </si>
  <si>
    <t>PP vidaus kanalizacijos vamzdžiai  D50</t>
  </si>
  <si>
    <t>PP vidaus kanalizacijos vamzdžiai VK 110</t>
  </si>
  <si>
    <t>Trapo, kurio skersmuo 50 mm, montavimas</t>
  </si>
  <si>
    <t>kompl.</t>
  </si>
  <si>
    <t>Vamzdynų iki 400 mm skersmens praplovimas be dezinfekcijos, kai vamzdžių skersmuo iki 65 mm</t>
  </si>
  <si>
    <t>Vamzdynų iki 400 mm skersmens praplovimas be dezinfekcijos, kai vamzdžių skersmuo 100 mm</t>
  </si>
  <si>
    <t>Nuotekų vamzdynų hidraulinis bandymas, buitinių nuotekų</t>
  </si>
  <si>
    <t>Iš viso už skyrių Buitinės nuotekos (–F1-)</t>
  </si>
  <si>
    <t>Sanitariniai prietaisai</t>
  </si>
  <si>
    <t>Praustuvų su vandens maišytuvais montavimas, tvirtinamų prie sienų/ įvairus praustuvai</t>
  </si>
  <si>
    <t>Praustuvų su vandens maišytuvais montavimas, tvirtinamų prie sienų/ įvairus praustuvai/ŽN</t>
  </si>
  <si>
    <t>Plautuvių su vandens maišytuvais, tvirtinamų prie sienų, montavimas vieno skyriaus</t>
  </si>
  <si>
    <t>Vonių su vandens maišytuvais montavimas, kai vonia plieno</t>
  </si>
  <si>
    <t>Pakabinamų sanitarinių prietaisų su moduline kabinimo įranga montavimas. Sieniniai unitazai</t>
  </si>
  <si>
    <t>Pakabinamų sanitarinių prietaisų su moduline kabinimo įranga montavimas. Sieniniai unitazai/ŽN</t>
  </si>
  <si>
    <t>Įvairių rūšių ir tipų vandens maišytuvų montavimas/  dušo galvute ir lanksčia žarna</t>
  </si>
  <si>
    <t>Dušo galvute ir lanksčia žarna</t>
  </si>
  <si>
    <t>Iš viso už skyrių Sanitariniai prietaisai</t>
  </si>
  <si>
    <t>Kiti darbai</t>
  </si>
  <si>
    <t>Vagų pramušimas mūrinėse sienose, kai vagų skerspjūvio plotas iki 100 cm2, pramušant pneumatiniu plaktuku</t>
  </si>
  <si>
    <t>Iš viso už skyrių Kiti darbai</t>
  </si>
  <si>
    <t>Gaisrinės signalizacijos dalis</t>
  </si>
  <si>
    <t>Gaisro aptikimo ir signalizavimo sistema</t>
  </si>
  <si>
    <t>Priešgaisrinės ir apsauginės signalizacijos jutiklio montavimas, tvirtinant medsraigčiais</t>
  </si>
  <si>
    <t xml:space="preserve">Dūminis adresinis detektorius </t>
  </si>
  <si>
    <t>vnt</t>
  </si>
  <si>
    <t xml:space="preserve">Temperatūrinis adresinis detektorius </t>
  </si>
  <si>
    <t>Gaisro pavojaus mygtuko montavimas, tvirtinant medsraigčiais</t>
  </si>
  <si>
    <t>Gaisro pavojaus mygtukas</t>
  </si>
  <si>
    <t>Iki 25mm skersmens viniplastinių vamzdžių montavimas sienomis ir kolonomis su nejudomu tvirtinimu</t>
  </si>
  <si>
    <t>100m</t>
  </si>
  <si>
    <t>Vamzdis  įvairaus diametro &lt;d20</t>
  </si>
  <si>
    <t>Ryšių instaliacijos plastikinių mini kanalų montavimas, tvirtinant prie mūro sienos</t>
  </si>
  <si>
    <t>Signalinio kabelio tarp sistemos elementų tiesimas plastikiniuose kanaluose</t>
  </si>
  <si>
    <t>Variniai kabeliai 2x1.0RE</t>
  </si>
  <si>
    <t>Mikroprocesorinės priešgaisrinės adresinės sistemos derinimas, kai sistemoje iki 60 jutiklių</t>
  </si>
  <si>
    <t>Vagų iškirtimas paslėptai elektros instaliacijai vagotuvu tinkuotose sienose</t>
  </si>
  <si>
    <t>Vagų užtaisymas (tinkavimas), nutiesus apšvietimo tinklo laidus sienų paviršiuose</t>
  </si>
  <si>
    <t>Skylių gręžimas elektriniu grąžtu, esant 2 plytų sienos storiui</t>
  </si>
  <si>
    <t>Skylių užtaisymas tinkuotose pertvarose arba sienose, užtaisant iš abiejų pusių</t>
  </si>
  <si>
    <t>Iš viso už skyrių Gaisro aptikimo ir signalizavimo sistema</t>
  </si>
  <si>
    <t>Sudarė:</t>
  </si>
  <si>
    <t>Apsauginės signalizacijos dalis</t>
  </si>
  <si>
    <t>Apsauginė signalizacija</t>
  </si>
  <si>
    <t>Judesio jutikliai</t>
  </si>
  <si>
    <t>Magnetinio kontakto montavimas, tvirtinant medsraigčiais</t>
  </si>
  <si>
    <t xml:space="preserve">Magnetiniai kontaktai </t>
  </si>
  <si>
    <t>Signalinio kabelio tarp sistemos elementų tiesimas paruoštose vagose (po tinku)</t>
  </si>
  <si>
    <t>Kabelis 4x0,22</t>
  </si>
  <si>
    <t>Kabelis 8x0,22</t>
  </si>
  <si>
    <t>8 zonų mikroprocesorinių apsauginių sistemų derinimas</t>
  </si>
  <si>
    <t>Vagų iškirtimas vagotuvu paslėptai instaliacijai tinkuotose sienose</t>
  </si>
  <si>
    <t>Lizdų ir vagų užtaisymas (tinkavimas), nutiesus apšvietimo tinklo laidus, sienų paviršiuose</t>
  </si>
  <si>
    <t>Iš viso už skyrių Apsauginė signalizacija</t>
  </si>
  <si>
    <t>Elektroniniai ryšiai</t>
  </si>
  <si>
    <t xml:space="preserve">Elektroniniai ryšiai </t>
  </si>
  <si>
    <t>Kompiuterinio kištukinio lizdo montavimas</t>
  </si>
  <si>
    <t xml:space="preserve">Kompiuterio lizdai RJ45 </t>
  </si>
  <si>
    <t>Signalinio kabelio tarp sistemos elementų tiesimas</t>
  </si>
  <si>
    <t>UTP kabelis 4x2x0,5</t>
  </si>
  <si>
    <t xml:space="preserve">Kabelio galų paruošimas ir įjungimas </t>
  </si>
  <si>
    <t>HDMI kabelis 7m, 4K, Jungiamieji kabeliai</t>
  </si>
  <si>
    <t>Komutacinių spintų surinkimas iš atskirų elementų ir montavimas, tvirtinant prie sienų</t>
  </si>
  <si>
    <t>Kompiuterinių komutatorių montavimas</t>
  </si>
  <si>
    <t>Iki 25 mm skersmens viniplastinių vamzdžių montavimas sienomis ir kolonomis su nejudamu tvirtinimu</t>
  </si>
  <si>
    <t>Kabelių apsaugos vamzdis d20mm</t>
  </si>
  <si>
    <t>2-4 zonų priešgaisrinės ir apsauginės signalizacijos centralės montavimas/Neįgaliųjų pavojaus informavimo ir pagalbos iškvietimo sistema</t>
  </si>
  <si>
    <t>Neįgaliųjų pavojaus informavimo ir pagalbos iškvietimo WC sistema</t>
  </si>
  <si>
    <t>Kompiuterinių tinklų parametrų matavimas (1 darbo vieta)</t>
  </si>
  <si>
    <t xml:space="preserve">Iš viso už skyrių Elektroniniai ryšiai </t>
  </si>
  <si>
    <t>Elektroniniai ryšiai. Įrenginiai</t>
  </si>
  <si>
    <t>Komutacinė spinta 450x250 (pilnai sukomplektuota su komutatoriais, panelėmis)</t>
  </si>
  <si>
    <t>Tinklo komutatorius 12 p</t>
  </si>
  <si>
    <t>Belaidžio tinklo prieigos įrenginys WIFI</t>
  </si>
  <si>
    <t>Elektrotechnika</t>
  </si>
  <si>
    <t>Jėgos ir paskirstymo skydai</t>
  </si>
  <si>
    <t>Modulinių paskirstymo virštinkinių skydelių surinkimas ir montavimas, tvirtinant medsraigčiais, kai skydelyje modulių 54 vnt.</t>
  </si>
  <si>
    <t>Skirstomieji skydai ir jų komplektuojantis, komplekte</t>
  </si>
  <si>
    <t>Kompl.</t>
  </si>
  <si>
    <t>Iš viso už skyrių Jėgos ir paskirstymo skydai</t>
  </si>
  <si>
    <t>Kabelinės linijos</t>
  </si>
  <si>
    <t>El. instaliacijos plastikinių kanalų, 110x60 mm skersmens, montavimas, tvirtinant prie mūro sienos</t>
  </si>
  <si>
    <t>El. instaliacijos plastikinių kanalų, iki 60x40 mm skersmens, montavimas, tvirtinant prie betono sienos/Kabelinis kanalas apšvietimui 40x40mm</t>
  </si>
  <si>
    <t>Kabelių, laidų apsaugos gofruotų vamzdžių klojimas, tvirtinant prie konstrukcijų, kai vamzdžių išorinis skersmuo iki 32 mm</t>
  </si>
  <si>
    <t>Elektros instaliacijos laidų, kabelių iki 16 mm2 skerspjūvio ploto tiesimas paruoštose vagose (po tinku)</t>
  </si>
  <si>
    <t>Laidų komplektavimas ir tiesimas konstrukcijomis ar panelėmis, kai laidų skerspjūvis iki 6 mm2 (100 m laido)</t>
  </si>
  <si>
    <t>Laidų komplektavimas ir tiesimas konstrukcijomis ar panelėmis, kai laidų skerspjūvis iki 16 mm2 (100 m laido)</t>
  </si>
  <si>
    <t>Pirmų laidų, kabelių įtraukimas į sumontuotus vamzdžius, kai laidų skerspjūvio plotas iki 6 mm2</t>
  </si>
  <si>
    <t>Pirmų laidų, kabelių įtraukimas į sumontuotus vamzdžius, kai laidų skerspjūvio plotas daugiau 16 mm2 iki 35 mm2</t>
  </si>
  <si>
    <t>Variniai kabeliai VVG 5x6.0</t>
  </si>
  <si>
    <t>Variniai instaliaciniai kabeliai NYM-J 3x2.5</t>
  </si>
  <si>
    <t>Variniai instaliaciniai kabeliai NYM (300/500) 3x1.5</t>
  </si>
  <si>
    <t>Variniai kabeliai VVG 5x1.5</t>
  </si>
  <si>
    <t>Skylių pramušimas mūrinėse pertvarose laidų pravedimui/ įvairių konstrukcijų</t>
  </si>
  <si>
    <t>100 vnt.</t>
  </si>
  <si>
    <t>Kabelio praėjimų sienose, pertvarose užtaisymas skiediniu</t>
  </si>
  <si>
    <t>Iš viso už skyrių Kabelinės linijos</t>
  </si>
  <si>
    <t>Elektros instaliacijos gaminiai</t>
  </si>
  <si>
    <t>Elektros instaliacijos prietaisų montavimas (jungikliai)</t>
  </si>
  <si>
    <t>Elektros instaliacijos prietaisų montavimas ( kištukiniai lizdai)</t>
  </si>
  <si>
    <t>Šildymo kabelių sistemos termostatų montavimas tvirtinant prie sienos</t>
  </si>
  <si>
    <t>Paskirstymo spintų (dėžių) montavimas ant įrengtų pamatų arba atraminių konstrukcijų, tvirtinant varžtais, kai spintos (dėžės) masė iki 15 kg/grindinė dėžė</t>
  </si>
  <si>
    <t xml:space="preserve">Pogrindinės dėžutės </t>
  </si>
  <si>
    <t>Potinkinių elektros instaliacinių dėžučių įstatymas į paruoštus lizdus, kai dėžutės apvalios, d iki 100 mm</t>
  </si>
  <si>
    <t>Montavimo dėžutės (į plokštes, sausą tinką)</t>
  </si>
  <si>
    <t>Virštinkinių elektros instaliacinių dėžučių montavimas, tvirtinant prie mūro sienos, kai dėžutės apvalios, d iki 100 mm</t>
  </si>
  <si>
    <t>Montavimo dėžutė pavirš. Montavimui</t>
  </si>
  <si>
    <t>Iš viso už skyrių Elektros instaliacijos gaminiai</t>
  </si>
  <si>
    <t>Šviesotechniniai gaminiai</t>
  </si>
  <si>
    <t>Vidaus apšvietimo šviesos diodų lempų šviestuvų montavimas pakabinamų lubų angose (be žeminančių transformatorių)/ įvaraus tipo šviestuvų montavimas</t>
  </si>
  <si>
    <t>Signalinių žibintų su užrašu Įėjimas, Išėjimas ir pan. montavimas</t>
  </si>
  <si>
    <t>Vidaus apšvietimo šviestuvai LED</t>
  </si>
  <si>
    <t xml:space="preserve">Avariniai ir evakuaciniai šviestuvai LED </t>
  </si>
  <si>
    <t>Mygtukinio valdymo posto, iki 6 elementų, montavimas, tvirtinant prie konstrukcijų ant sienos ar kolonos</t>
  </si>
  <si>
    <t>Dali valdymo binarinis modulis</t>
  </si>
  <si>
    <t>Iš viso už skyrių Šviesotechniniai gaminiai</t>
  </si>
  <si>
    <t>Demontavimo darbai</t>
  </si>
  <si>
    <t>Apšvietimo valdymo spintų demontavimas/ įv. skydų</t>
  </si>
  <si>
    <t>Šviestuvų demontavimas</t>
  </si>
  <si>
    <t>Jungiklių, perjungiklių, rozečių demontavimas</t>
  </si>
  <si>
    <t>Elektros instaliacijos iš plokščių laidų demontavimas</t>
  </si>
  <si>
    <t>Iš viso už skyrių Demontavimo darbai</t>
  </si>
  <si>
    <t>-</t>
  </si>
  <si>
    <t>Darbų kiekių sąrašas (SA)</t>
  </si>
  <si>
    <t>Darbų kiekių sąrašas (SK)</t>
  </si>
  <si>
    <t>Darbų kiekių sąrašas (V)</t>
  </si>
  <si>
    <t>Darbų kiekių sąrašas (VN)</t>
  </si>
  <si>
    <t>Darbų kiekių sąrašas (GS)</t>
  </si>
  <si>
    <t>Darbų kiekių sąrašas (AS)</t>
  </si>
  <si>
    <t>Darbų kiekių sąrašas (ER)</t>
  </si>
  <si>
    <t>Darbų kiekių sąrašas (E)</t>
  </si>
  <si>
    <t>Vagų pramušimas betoninėse grindyse ir sienose, kai vagų skerspjūvio plotas iki 100 cm2, pramušant pneumatiniu plaktuku</t>
  </si>
  <si>
    <t>Kai vagų skersp.plotas daugiau kaip 100 cm2, kiekvien.20 cm2 pridėti, pramušant pneumat. plaktuku (sienose ir grindyse)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</si>
</sst>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"/>
  </numFmts>
  <fonts count="6" x14ac:knownFonts="1">
    <font>
      <sz val="11"/>
      <color theme="1"/>
      <name val="Aptos Narrow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i/>
      <sz val="9"/>
      <color theme="1"/>
      <name val="Arial"/>
      <family val="2"/>
      <charset val="186"/>
    </font>
    <font>
      <b/>
      <sz val="8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1" fillId="0" borderId="4" xfId="0" applyFont="1" applyBorder="1"/>
    <xf numFmtId="0" fontId="1" fillId="0" borderId="5" xfId="0" applyFont="1" applyBorder="1"/>
    <xf numFmtId="0" fontId="2" fillId="0" borderId="9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164" fontId="1" fillId="0" borderId="3" xfId="0" applyNumberFormat="1" applyFont="1" applyBorder="1" applyAlignment="1">
      <alignment vertical="top"/>
    </xf>
    <xf numFmtId="164" fontId="1" fillId="0" borderId="10" xfId="0" applyNumberFormat="1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2" fillId="0" borderId="5" xfId="0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0" fontId="2" fillId="0" borderId="3" xfId="0" applyFont="1" applyBorder="1" applyAlignment="1">
      <alignment horizontal="center" vertical="top"/>
    </xf>
    <xf numFmtId="0" fontId="2" fillId="0" borderId="4" xfId="0" applyFont="1" applyBorder="1"/>
    <xf numFmtId="0" fontId="4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4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vertical="top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E3BFE-C634-4BED-ACD2-2EE022BE4AE9}">
  <dimension ref="A1:G435"/>
  <sheetViews>
    <sheetView tabSelected="1" topLeftCell="A186" zoomScaleNormal="100" workbookViewId="0">
      <selection activeCell="E188" sqref="E188:E189"/>
    </sheetView>
  </sheetViews>
  <sheetFormatPr defaultRowHeight="12" x14ac:dyDescent="0.2"/>
  <cols>
    <col min="1" max="1" width="7.7109375" style="1" customWidth="1"/>
    <col min="2" max="2" width="10.7109375" style="1" customWidth="1"/>
    <col min="3" max="3" width="35.7109375" style="1" customWidth="1"/>
    <col min="4" max="5" width="10.7109375" style="1" customWidth="1"/>
    <col min="6" max="7" width="10.7109375" style="2" customWidth="1"/>
    <col min="8" max="16384" width="9.140625" style="1"/>
  </cols>
  <sheetData>
    <row r="1" spans="1:7" x14ac:dyDescent="0.2">
      <c r="A1" s="7" t="s">
        <v>0</v>
      </c>
      <c r="B1" s="7"/>
      <c r="C1" s="7"/>
      <c r="D1" s="7"/>
      <c r="E1" s="7"/>
      <c r="F1" s="8"/>
      <c r="G1" s="6" t="s">
        <v>4</v>
      </c>
    </row>
    <row r="2" spans="1:7" x14ac:dyDescent="0.2">
      <c r="A2" s="1" t="s">
        <v>1</v>
      </c>
      <c r="G2" s="3" t="s">
        <v>1</v>
      </c>
    </row>
    <row r="3" spans="1:7" x14ac:dyDescent="0.2">
      <c r="C3" s="1" t="s">
        <v>2</v>
      </c>
      <c r="G3" s="3"/>
    </row>
    <row r="4" spans="1:7" x14ac:dyDescent="0.2">
      <c r="A4" s="1" t="s">
        <v>3</v>
      </c>
      <c r="G4" s="3" t="s">
        <v>3</v>
      </c>
    </row>
    <row r="6" spans="1:7" ht="18" x14ac:dyDescent="0.25">
      <c r="D6" s="5" t="s">
        <v>257</v>
      </c>
    </row>
    <row r="7" spans="1:7" x14ac:dyDescent="0.2">
      <c r="D7" s="4" t="s">
        <v>16</v>
      </c>
    </row>
    <row r="9" spans="1:7" x14ac:dyDescent="0.2">
      <c r="A9" s="23" t="s">
        <v>5</v>
      </c>
      <c r="B9" s="23"/>
      <c r="C9" s="24" t="s">
        <v>17</v>
      </c>
      <c r="D9" s="24"/>
      <c r="E9" s="24"/>
      <c r="F9" s="25"/>
      <c r="G9" s="25"/>
    </row>
    <row r="10" spans="1:7" x14ac:dyDescent="0.2">
      <c r="A10" s="23" t="s">
        <v>6</v>
      </c>
      <c r="B10" s="23"/>
      <c r="C10" s="24" t="s">
        <v>18</v>
      </c>
      <c r="D10" s="24"/>
      <c r="E10" s="24"/>
      <c r="F10" s="25"/>
      <c r="G10" s="25"/>
    </row>
    <row r="11" spans="1:7" x14ac:dyDescent="0.2">
      <c r="A11" s="23" t="s">
        <v>7</v>
      </c>
      <c r="B11" s="23"/>
      <c r="C11" s="24" t="s">
        <v>19</v>
      </c>
      <c r="D11" s="24"/>
      <c r="E11" s="24"/>
      <c r="F11" s="25"/>
      <c r="G11" s="25"/>
    </row>
    <row r="12" spans="1:7" x14ac:dyDescent="0.2">
      <c r="A12" s="30">
        <v>45682</v>
      </c>
      <c r="B12" s="30"/>
      <c r="F12" s="6" t="s">
        <v>8</v>
      </c>
      <c r="G12" s="6">
        <f>G69</f>
        <v>0</v>
      </c>
    </row>
    <row r="13" spans="1:7" x14ac:dyDescent="0.2">
      <c r="A13" s="31" t="s">
        <v>9</v>
      </c>
      <c r="B13" s="31" t="s">
        <v>10</v>
      </c>
      <c r="C13" s="31" t="s">
        <v>11</v>
      </c>
      <c r="D13" s="31" t="s">
        <v>12</v>
      </c>
      <c r="E13" s="33" t="s">
        <v>13</v>
      </c>
      <c r="F13" s="26" t="s">
        <v>14</v>
      </c>
      <c r="G13" s="28" t="s">
        <v>15</v>
      </c>
    </row>
    <row r="14" spans="1:7" x14ac:dyDescent="0.2">
      <c r="A14" s="32"/>
      <c r="B14" s="32"/>
      <c r="C14" s="32"/>
      <c r="D14" s="32"/>
      <c r="E14" s="34"/>
      <c r="F14" s="27"/>
      <c r="G14" s="29"/>
    </row>
    <row r="15" spans="1:7" x14ac:dyDescent="0.2">
      <c r="C15" s="7" t="s">
        <v>20</v>
      </c>
      <c r="D15" s="7"/>
    </row>
    <row r="16" spans="1:7" x14ac:dyDescent="0.2">
      <c r="A16" s="11">
        <v>1</v>
      </c>
      <c r="B16" s="12"/>
      <c r="C16" s="17" t="s">
        <v>21</v>
      </c>
      <c r="D16" s="14" t="s">
        <v>22</v>
      </c>
      <c r="E16" s="13">
        <v>103.39</v>
      </c>
      <c r="F16" s="15"/>
      <c r="G16" s="16">
        <f t="shared" ref="G16:G25" si="0">ROUND(E16*F16,2)</f>
        <v>0</v>
      </c>
    </row>
    <row r="17" spans="1:7" ht="24" x14ac:dyDescent="0.2">
      <c r="A17" s="11">
        <v>2</v>
      </c>
      <c r="B17" s="12"/>
      <c r="C17" s="17" t="s">
        <v>23</v>
      </c>
      <c r="D17" s="14" t="s">
        <v>24</v>
      </c>
      <c r="E17" s="13">
        <v>10.39</v>
      </c>
      <c r="F17" s="15"/>
      <c r="G17" s="16">
        <f t="shared" si="0"/>
        <v>0</v>
      </c>
    </row>
    <row r="18" spans="1:7" ht="24" x14ac:dyDescent="0.2">
      <c r="A18" s="11">
        <v>3</v>
      </c>
      <c r="B18" s="12"/>
      <c r="C18" s="17" t="s">
        <v>25</v>
      </c>
      <c r="D18" s="14" t="s">
        <v>26</v>
      </c>
      <c r="E18" s="13">
        <v>2.81E-2</v>
      </c>
      <c r="F18" s="15"/>
      <c r="G18" s="16">
        <f t="shared" si="0"/>
        <v>0</v>
      </c>
    </row>
    <row r="19" spans="1:7" ht="24" x14ac:dyDescent="0.2">
      <c r="A19" s="11">
        <v>4</v>
      </c>
      <c r="B19" s="12"/>
      <c r="C19" s="17" t="s">
        <v>27</v>
      </c>
      <c r="D19" s="14" t="s">
        <v>24</v>
      </c>
      <c r="E19" s="13">
        <v>2.93</v>
      </c>
      <c r="F19" s="15"/>
      <c r="G19" s="16">
        <f t="shared" si="0"/>
        <v>0</v>
      </c>
    </row>
    <row r="20" spans="1:7" ht="24" x14ac:dyDescent="0.2">
      <c r="A20" s="11">
        <v>5</v>
      </c>
      <c r="B20" s="12"/>
      <c r="C20" s="17" t="s">
        <v>28</v>
      </c>
      <c r="D20" s="14" t="s">
        <v>26</v>
      </c>
      <c r="E20" s="13">
        <v>9.2600000000000002E-2</v>
      </c>
      <c r="F20" s="15"/>
      <c r="G20" s="16">
        <f t="shared" si="0"/>
        <v>0</v>
      </c>
    </row>
    <row r="21" spans="1:7" ht="24" x14ac:dyDescent="0.2">
      <c r="A21" s="11">
        <v>6</v>
      </c>
      <c r="B21" s="12"/>
      <c r="C21" s="17" t="s">
        <v>29</v>
      </c>
      <c r="D21" s="14" t="s">
        <v>24</v>
      </c>
      <c r="E21" s="13">
        <v>0.38</v>
      </c>
      <c r="F21" s="15"/>
      <c r="G21" s="16">
        <f t="shared" si="0"/>
        <v>0</v>
      </c>
    </row>
    <row r="22" spans="1:7" ht="36" x14ac:dyDescent="0.2">
      <c r="A22" s="11">
        <v>7</v>
      </c>
      <c r="B22" s="12"/>
      <c r="C22" s="17" t="s">
        <v>30</v>
      </c>
      <c r="D22" s="14" t="s">
        <v>22</v>
      </c>
      <c r="E22" s="13">
        <v>9.39</v>
      </c>
      <c r="F22" s="15"/>
      <c r="G22" s="16">
        <f t="shared" si="0"/>
        <v>0</v>
      </c>
    </row>
    <row r="23" spans="1:7" ht="24" x14ac:dyDescent="0.2">
      <c r="A23" s="11">
        <v>8</v>
      </c>
      <c r="B23" s="12"/>
      <c r="C23" s="17" t="s">
        <v>31</v>
      </c>
      <c r="D23" s="14" t="s">
        <v>32</v>
      </c>
      <c r="E23" s="13">
        <v>12</v>
      </c>
      <c r="F23" s="15"/>
      <c r="G23" s="16">
        <f t="shared" si="0"/>
        <v>0</v>
      </c>
    </row>
    <row r="24" spans="1:7" ht="24" x14ac:dyDescent="0.2">
      <c r="A24" s="11">
        <v>9</v>
      </c>
      <c r="B24" s="12"/>
      <c r="C24" s="17" t="s">
        <v>33</v>
      </c>
      <c r="D24" s="14" t="s">
        <v>26</v>
      </c>
      <c r="E24" s="13">
        <v>1.1257999999999999</v>
      </c>
      <c r="F24" s="15"/>
      <c r="G24" s="16">
        <f t="shared" si="0"/>
        <v>0</v>
      </c>
    </row>
    <row r="25" spans="1:7" ht="36" x14ac:dyDescent="0.2">
      <c r="A25" s="11">
        <v>10</v>
      </c>
      <c r="B25" s="12"/>
      <c r="C25" s="17" t="s">
        <v>34</v>
      </c>
      <c r="D25" s="14" t="s">
        <v>35</v>
      </c>
      <c r="E25" s="13">
        <v>10</v>
      </c>
      <c r="F25" s="15"/>
      <c r="G25" s="16">
        <f t="shared" si="0"/>
        <v>0</v>
      </c>
    </row>
    <row r="26" spans="1:7" x14ac:dyDescent="0.2">
      <c r="A26" s="9"/>
      <c r="B26" s="10"/>
      <c r="C26" s="18" t="s">
        <v>36</v>
      </c>
      <c r="D26" s="18"/>
      <c r="E26" s="18"/>
      <c r="F26" s="19"/>
      <c r="G26" s="20">
        <f>SUM(G16:G25)</f>
        <v>0</v>
      </c>
    </row>
    <row r="27" spans="1:7" x14ac:dyDescent="0.2">
      <c r="C27" s="7" t="s">
        <v>37</v>
      </c>
      <c r="D27" s="7"/>
    </row>
    <row r="28" spans="1:7" ht="36" x14ac:dyDescent="0.2">
      <c r="A28" s="11">
        <v>1</v>
      </c>
      <c r="B28" s="12"/>
      <c r="C28" s="17" t="s">
        <v>38</v>
      </c>
      <c r="D28" s="14" t="s">
        <v>26</v>
      </c>
      <c r="E28" s="13">
        <v>1.0907</v>
      </c>
      <c r="F28" s="15"/>
      <c r="G28" s="16">
        <f>ROUND(E28*F28,2)</f>
        <v>0</v>
      </c>
    </row>
    <row r="29" spans="1:7" ht="36" x14ac:dyDescent="0.2">
      <c r="A29" s="11">
        <v>2</v>
      </c>
      <c r="B29" s="12"/>
      <c r="C29" s="17" t="s">
        <v>39</v>
      </c>
      <c r="D29" s="14" t="s">
        <v>26</v>
      </c>
      <c r="E29" s="13">
        <v>1.0907</v>
      </c>
      <c r="F29" s="15"/>
      <c r="G29" s="16">
        <f>ROUND(E29*F29,2)</f>
        <v>0</v>
      </c>
    </row>
    <row r="30" spans="1:7" ht="60" x14ac:dyDescent="0.2">
      <c r="A30" s="11">
        <v>3</v>
      </c>
      <c r="B30" s="12"/>
      <c r="C30" s="17" t="s">
        <v>40</v>
      </c>
      <c r="D30" s="14" t="s">
        <v>22</v>
      </c>
      <c r="E30" s="13">
        <v>109.07</v>
      </c>
      <c r="F30" s="15"/>
      <c r="G30" s="16">
        <f>ROUND(E30*F30,2)</f>
        <v>0</v>
      </c>
    </row>
    <row r="31" spans="1:7" ht="24" x14ac:dyDescent="0.2">
      <c r="A31" s="11">
        <v>4</v>
      </c>
      <c r="B31" s="12"/>
      <c r="C31" s="17" t="s">
        <v>41</v>
      </c>
      <c r="D31" s="14" t="s">
        <v>42</v>
      </c>
      <c r="E31" s="13">
        <v>0.57789999999999997</v>
      </c>
      <c r="F31" s="15"/>
      <c r="G31" s="16">
        <f>ROUND(E31*F31,2)</f>
        <v>0</v>
      </c>
    </row>
    <row r="32" spans="1:7" ht="24" x14ac:dyDescent="0.2">
      <c r="A32" s="11">
        <v>5</v>
      </c>
      <c r="B32" s="12"/>
      <c r="C32" s="17" t="s">
        <v>43</v>
      </c>
      <c r="D32" s="14" t="s">
        <v>44</v>
      </c>
      <c r="E32" s="13">
        <v>2</v>
      </c>
      <c r="F32" s="15"/>
      <c r="G32" s="16">
        <f>ROUND(E32*F32,2)</f>
        <v>0</v>
      </c>
    </row>
    <row r="33" spans="1:7" x14ac:dyDescent="0.2">
      <c r="A33" s="9"/>
      <c r="B33" s="10"/>
      <c r="C33" s="18" t="s">
        <v>45</v>
      </c>
      <c r="D33" s="18"/>
      <c r="E33" s="18"/>
      <c r="F33" s="19"/>
      <c r="G33" s="20">
        <f>SUM(G28:G32)</f>
        <v>0</v>
      </c>
    </row>
    <row r="34" spans="1:7" x14ac:dyDescent="0.2">
      <c r="C34" s="7" t="s">
        <v>46</v>
      </c>
      <c r="D34" s="7"/>
    </row>
    <row r="35" spans="1:7" x14ac:dyDescent="0.2">
      <c r="A35" s="11">
        <v>1</v>
      </c>
      <c r="B35" s="12"/>
      <c r="C35" s="17" t="s">
        <v>47</v>
      </c>
      <c r="D35" s="14" t="s">
        <v>24</v>
      </c>
      <c r="E35" s="13">
        <v>0.28999999999999998</v>
      </c>
      <c r="F35" s="15"/>
      <c r="G35" s="16">
        <f t="shared" ref="G35:G47" si="1">ROUND(E35*F35,2)</f>
        <v>0</v>
      </c>
    </row>
    <row r="36" spans="1:7" ht="24" x14ac:dyDescent="0.2">
      <c r="A36" s="11">
        <v>2</v>
      </c>
      <c r="B36" s="12"/>
      <c r="C36" s="17" t="s">
        <v>48</v>
      </c>
      <c r="D36" s="14" t="s">
        <v>24</v>
      </c>
      <c r="E36" s="13">
        <v>1.05</v>
      </c>
      <c r="F36" s="15"/>
      <c r="G36" s="16">
        <f t="shared" si="1"/>
        <v>0</v>
      </c>
    </row>
    <row r="37" spans="1:7" ht="36" x14ac:dyDescent="0.2">
      <c r="A37" s="11">
        <v>3</v>
      </c>
      <c r="B37" s="12"/>
      <c r="C37" s="17" t="s">
        <v>49</v>
      </c>
      <c r="D37" s="14" t="s">
        <v>22</v>
      </c>
      <c r="E37" s="13">
        <v>7.2</v>
      </c>
      <c r="F37" s="15"/>
      <c r="G37" s="16">
        <f t="shared" si="1"/>
        <v>0</v>
      </c>
    </row>
    <row r="38" spans="1:7" ht="36" x14ac:dyDescent="0.2">
      <c r="A38" s="11">
        <v>4</v>
      </c>
      <c r="B38" s="12"/>
      <c r="C38" s="17" t="s">
        <v>50</v>
      </c>
      <c r="D38" s="14" t="s">
        <v>22</v>
      </c>
      <c r="E38" s="13">
        <v>14.64</v>
      </c>
      <c r="F38" s="15"/>
      <c r="G38" s="16">
        <f t="shared" si="1"/>
        <v>0</v>
      </c>
    </row>
    <row r="39" spans="1:7" ht="24" x14ac:dyDescent="0.2">
      <c r="A39" s="11">
        <v>5</v>
      </c>
      <c r="B39" s="12"/>
      <c r="C39" s="17" t="s">
        <v>51</v>
      </c>
      <c r="D39" s="14" t="s">
        <v>44</v>
      </c>
      <c r="E39" s="13">
        <v>18.72</v>
      </c>
      <c r="F39" s="15"/>
      <c r="G39" s="16">
        <f t="shared" si="1"/>
        <v>0</v>
      </c>
    </row>
    <row r="40" spans="1:7" ht="24" x14ac:dyDescent="0.2">
      <c r="A40" s="11">
        <v>6</v>
      </c>
      <c r="B40" s="12"/>
      <c r="C40" s="17" t="s">
        <v>52</v>
      </c>
      <c r="D40" s="14" t="s">
        <v>26</v>
      </c>
      <c r="E40" s="13">
        <v>3.1135999999999999</v>
      </c>
      <c r="F40" s="15"/>
      <c r="G40" s="16">
        <f t="shared" si="1"/>
        <v>0</v>
      </c>
    </row>
    <row r="41" spans="1:7" ht="36" x14ac:dyDescent="0.2">
      <c r="A41" s="11">
        <v>7</v>
      </c>
      <c r="B41" s="12"/>
      <c r="C41" s="17" t="s">
        <v>53</v>
      </c>
      <c r="D41" s="14" t="s">
        <v>26</v>
      </c>
      <c r="E41" s="13">
        <v>2.5844999999999998</v>
      </c>
      <c r="F41" s="15"/>
      <c r="G41" s="16">
        <f t="shared" si="1"/>
        <v>0</v>
      </c>
    </row>
    <row r="42" spans="1:7" ht="48" x14ac:dyDescent="0.2">
      <c r="A42" s="11">
        <v>8</v>
      </c>
      <c r="B42" s="12"/>
      <c r="C42" s="17" t="s">
        <v>54</v>
      </c>
      <c r="D42" s="14" t="s">
        <v>26</v>
      </c>
      <c r="E42" s="13">
        <v>2.5844999999999998</v>
      </c>
      <c r="F42" s="15"/>
      <c r="G42" s="16">
        <f t="shared" si="1"/>
        <v>0</v>
      </c>
    </row>
    <row r="43" spans="1:7" ht="36" x14ac:dyDescent="0.2">
      <c r="A43" s="11">
        <v>9</v>
      </c>
      <c r="B43" s="12"/>
      <c r="C43" s="17" t="s">
        <v>55</v>
      </c>
      <c r="D43" s="14" t="s">
        <v>26</v>
      </c>
      <c r="E43" s="13">
        <v>2.5844999999999998</v>
      </c>
      <c r="F43" s="15"/>
      <c r="G43" s="16">
        <f t="shared" si="1"/>
        <v>0</v>
      </c>
    </row>
    <row r="44" spans="1:7" ht="24" x14ac:dyDescent="0.2">
      <c r="A44" s="11">
        <v>10</v>
      </c>
      <c r="B44" s="12"/>
      <c r="C44" s="17" t="s">
        <v>56</v>
      </c>
      <c r="D44" s="14" t="s">
        <v>26</v>
      </c>
      <c r="E44" s="13">
        <v>2.5844999999999998</v>
      </c>
      <c r="F44" s="15"/>
      <c r="G44" s="16">
        <f t="shared" si="1"/>
        <v>0</v>
      </c>
    </row>
    <row r="45" spans="1:7" ht="36" x14ac:dyDescent="0.2">
      <c r="A45" s="11">
        <v>11</v>
      </c>
      <c r="B45" s="12"/>
      <c r="C45" s="17" t="s">
        <v>57</v>
      </c>
      <c r="D45" s="14" t="s">
        <v>26</v>
      </c>
      <c r="E45" s="13">
        <v>2.5844999999999998</v>
      </c>
      <c r="F45" s="15"/>
      <c r="G45" s="16">
        <f t="shared" si="1"/>
        <v>0</v>
      </c>
    </row>
    <row r="46" spans="1:7" ht="36" x14ac:dyDescent="0.2">
      <c r="A46" s="11">
        <v>12</v>
      </c>
      <c r="B46" s="12"/>
      <c r="C46" s="17" t="s">
        <v>58</v>
      </c>
      <c r="D46" s="14" t="s">
        <v>26</v>
      </c>
      <c r="E46" s="13">
        <v>0.3926</v>
      </c>
      <c r="F46" s="15"/>
      <c r="G46" s="16">
        <f t="shared" si="1"/>
        <v>0</v>
      </c>
    </row>
    <row r="47" spans="1:7" x14ac:dyDescent="0.2">
      <c r="A47" s="11">
        <v>13</v>
      </c>
      <c r="B47" s="12"/>
      <c r="C47" s="17" t="s">
        <v>59</v>
      </c>
      <c r="D47" s="14" t="s">
        <v>26</v>
      </c>
      <c r="E47" s="13">
        <v>0.13650000000000001</v>
      </c>
      <c r="F47" s="15"/>
      <c r="G47" s="16">
        <f t="shared" si="1"/>
        <v>0</v>
      </c>
    </row>
    <row r="48" spans="1:7" x14ac:dyDescent="0.2">
      <c r="A48" s="9"/>
      <c r="B48" s="10"/>
      <c r="C48" s="18" t="s">
        <v>60</v>
      </c>
      <c r="D48" s="18"/>
      <c r="E48" s="18"/>
      <c r="F48" s="19"/>
      <c r="G48" s="20">
        <f>SUM(G35:G47)</f>
        <v>0</v>
      </c>
    </row>
    <row r="49" spans="1:7" x14ac:dyDescent="0.2">
      <c r="C49" s="7" t="s">
        <v>61</v>
      </c>
      <c r="D49" s="7"/>
    </row>
    <row r="50" spans="1:7" ht="36" x14ac:dyDescent="0.2">
      <c r="A50" s="11">
        <v>1</v>
      </c>
      <c r="B50" s="12"/>
      <c r="C50" s="17" t="s">
        <v>62</v>
      </c>
      <c r="D50" s="14" t="s">
        <v>22</v>
      </c>
      <c r="E50" s="13">
        <v>60.08</v>
      </c>
      <c r="F50" s="15"/>
      <c r="G50" s="16">
        <f t="shared" ref="G50:G58" si="2">ROUND(E50*F50,2)</f>
        <v>0</v>
      </c>
    </row>
    <row r="51" spans="1:7" ht="36" x14ac:dyDescent="0.2">
      <c r="A51" s="11">
        <v>2</v>
      </c>
      <c r="B51" s="12"/>
      <c r="C51" s="17" t="s">
        <v>63</v>
      </c>
      <c r="D51" s="14" t="s">
        <v>26</v>
      </c>
      <c r="E51" s="13">
        <v>2.81E-2</v>
      </c>
      <c r="F51" s="15"/>
      <c r="G51" s="16">
        <f t="shared" si="2"/>
        <v>0</v>
      </c>
    </row>
    <row r="52" spans="1:7" ht="36" x14ac:dyDescent="0.2">
      <c r="A52" s="11">
        <v>3</v>
      </c>
      <c r="B52" s="12"/>
      <c r="C52" s="17" t="s">
        <v>64</v>
      </c>
      <c r="D52" s="14" t="s">
        <v>26</v>
      </c>
      <c r="E52" s="13">
        <v>1.35E-2</v>
      </c>
      <c r="F52" s="15"/>
      <c r="G52" s="16">
        <f t="shared" si="2"/>
        <v>0</v>
      </c>
    </row>
    <row r="53" spans="1:7" ht="24" x14ac:dyDescent="0.2">
      <c r="A53" s="11">
        <v>4</v>
      </c>
      <c r="B53" s="12"/>
      <c r="C53" s="17" t="s">
        <v>65</v>
      </c>
      <c r="D53" s="14" t="s">
        <v>22</v>
      </c>
      <c r="E53" s="13">
        <v>19.600000000000001</v>
      </c>
      <c r="F53" s="15"/>
      <c r="G53" s="16">
        <f t="shared" si="2"/>
        <v>0</v>
      </c>
    </row>
    <row r="54" spans="1:7" ht="24" x14ac:dyDescent="0.2">
      <c r="A54" s="11">
        <v>5</v>
      </c>
      <c r="B54" s="12"/>
      <c r="C54" s="17" t="s">
        <v>66</v>
      </c>
      <c r="D54" s="14" t="s">
        <v>26</v>
      </c>
      <c r="E54" s="13">
        <v>0.58950000000000002</v>
      </c>
      <c r="F54" s="15"/>
      <c r="G54" s="16">
        <f t="shared" si="2"/>
        <v>0</v>
      </c>
    </row>
    <row r="55" spans="1:7" ht="36" x14ac:dyDescent="0.2">
      <c r="A55" s="11">
        <v>6</v>
      </c>
      <c r="B55" s="12"/>
      <c r="C55" s="17" t="s">
        <v>67</v>
      </c>
      <c r="D55" s="14" t="s">
        <v>26</v>
      </c>
      <c r="E55" s="13">
        <v>0.58950000000000002</v>
      </c>
      <c r="F55" s="15"/>
      <c r="G55" s="16">
        <f t="shared" si="2"/>
        <v>0</v>
      </c>
    </row>
    <row r="56" spans="1:7" ht="36" x14ac:dyDescent="0.2">
      <c r="A56" s="11">
        <v>7</v>
      </c>
      <c r="B56" s="12"/>
      <c r="C56" s="17" t="s">
        <v>68</v>
      </c>
      <c r="D56" s="14" t="s">
        <v>26</v>
      </c>
      <c r="E56" s="13">
        <v>0.58950000000000002</v>
      </c>
      <c r="F56" s="15"/>
      <c r="G56" s="16">
        <f t="shared" si="2"/>
        <v>0</v>
      </c>
    </row>
    <row r="57" spans="1:7" ht="24" x14ac:dyDescent="0.2">
      <c r="A57" s="11">
        <v>8</v>
      </c>
      <c r="B57" s="12"/>
      <c r="C57" s="17" t="s">
        <v>69</v>
      </c>
      <c r="D57" s="14" t="s">
        <v>26</v>
      </c>
      <c r="E57" s="13">
        <v>0.58950000000000002</v>
      </c>
      <c r="F57" s="15"/>
      <c r="G57" s="16">
        <f t="shared" si="2"/>
        <v>0</v>
      </c>
    </row>
    <row r="58" spans="1:7" ht="36" x14ac:dyDescent="0.2">
      <c r="A58" s="11">
        <v>9</v>
      </c>
      <c r="B58" s="12"/>
      <c r="C58" s="17" t="s">
        <v>70</v>
      </c>
      <c r="D58" s="14" t="s">
        <v>26</v>
      </c>
      <c r="E58" s="13">
        <v>0.58950000000000002</v>
      </c>
      <c r="F58" s="15"/>
      <c r="G58" s="16">
        <f t="shared" si="2"/>
        <v>0</v>
      </c>
    </row>
    <row r="59" spans="1:7" x14ac:dyDescent="0.2">
      <c r="A59" s="9"/>
      <c r="B59" s="10"/>
      <c r="C59" s="18" t="s">
        <v>71</v>
      </c>
      <c r="D59" s="18"/>
      <c r="E59" s="18"/>
      <c r="F59" s="19"/>
      <c r="G59" s="20">
        <f>SUM(G50:G58)</f>
        <v>0</v>
      </c>
    </row>
    <row r="60" spans="1:7" x14ac:dyDescent="0.2">
      <c r="C60" s="7" t="s">
        <v>72</v>
      </c>
      <c r="D60" s="7"/>
    </row>
    <row r="61" spans="1:7" ht="36" x14ac:dyDescent="0.2">
      <c r="A61" s="21">
        <v>1</v>
      </c>
      <c r="B61" s="12"/>
      <c r="C61" s="17" t="s">
        <v>73</v>
      </c>
      <c r="D61" s="14" t="s">
        <v>22</v>
      </c>
      <c r="E61" s="13">
        <v>16.170000000000002</v>
      </c>
      <c r="F61" s="15"/>
      <c r="G61" s="15">
        <f>ROUND(E61*F61,2)</f>
        <v>0</v>
      </c>
    </row>
    <row r="62" spans="1:7" x14ac:dyDescent="0.2">
      <c r="A62" s="9"/>
      <c r="B62" s="10"/>
      <c r="C62" s="18" t="s">
        <v>74</v>
      </c>
      <c r="D62" s="18"/>
      <c r="E62" s="18"/>
      <c r="F62" s="19"/>
      <c r="G62" s="20">
        <f>SUM(G61:G61)</f>
        <v>0</v>
      </c>
    </row>
    <row r="63" spans="1:7" x14ac:dyDescent="0.2">
      <c r="C63" s="7" t="s">
        <v>75</v>
      </c>
      <c r="D63" s="7"/>
    </row>
    <row r="64" spans="1:7" ht="24" x14ac:dyDescent="0.2">
      <c r="A64" s="11">
        <v>1</v>
      </c>
      <c r="B64" s="12"/>
      <c r="C64" s="17" t="s">
        <v>76</v>
      </c>
      <c r="D64" s="14" t="s">
        <v>26</v>
      </c>
      <c r="E64" s="13">
        <v>9.6045000000000005E-2</v>
      </c>
      <c r="F64" s="15"/>
      <c r="G64" s="16">
        <f>ROUND(E64*F64,2)</f>
        <v>0</v>
      </c>
    </row>
    <row r="65" spans="1:7" x14ac:dyDescent="0.2">
      <c r="A65" s="11">
        <v>2</v>
      </c>
      <c r="B65" s="12"/>
      <c r="C65" s="17" t="s">
        <v>75</v>
      </c>
      <c r="D65" s="14" t="s">
        <v>77</v>
      </c>
      <c r="E65" s="13">
        <v>9.6044999999999998</v>
      </c>
      <c r="F65" s="15"/>
      <c r="G65" s="16">
        <f>ROUND(E65*F65,2)</f>
        <v>0</v>
      </c>
    </row>
    <row r="66" spans="1:7" x14ac:dyDescent="0.2">
      <c r="A66" s="9"/>
      <c r="B66" s="10"/>
      <c r="C66" s="18" t="s">
        <v>78</v>
      </c>
      <c r="D66" s="18"/>
      <c r="E66" s="18"/>
      <c r="F66" s="19"/>
      <c r="G66" s="20">
        <f>SUM(G64:G65)</f>
        <v>0</v>
      </c>
    </row>
    <row r="67" spans="1:7" x14ac:dyDescent="0.2">
      <c r="A67" s="7"/>
      <c r="B67" s="7" t="s">
        <v>79</v>
      </c>
      <c r="C67" s="7"/>
      <c r="D67" s="7"/>
      <c r="E67" s="7"/>
      <c r="F67" s="8"/>
      <c r="G67" s="8">
        <f>SUM(G26,G33,G48,G59,G62,G66)</f>
        <v>0</v>
      </c>
    </row>
    <row r="68" spans="1:7" x14ac:dyDescent="0.2">
      <c r="A68" s="22"/>
      <c r="B68" s="18"/>
      <c r="C68" s="18" t="s">
        <v>80</v>
      </c>
      <c r="D68" s="18" t="s">
        <v>81</v>
      </c>
      <c r="E68" s="18"/>
      <c r="F68" s="19"/>
      <c r="G68" s="20">
        <f>ROUND(G67*0.21,2)</f>
        <v>0</v>
      </c>
    </row>
    <row r="69" spans="1:7" x14ac:dyDescent="0.2">
      <c r="A69" s="18"/>
      <c r="B69" s="18" t="s">
        <v>82</v>
      </c>
      <c r="C69" s="18"/>
      <c r="D69" s="18"/>
      <c r="E69" s="18"/>
      <c r="F69" s="19"/>
      <c r="G69" s="19">
        <f>G67+G68</f>
        <v>0</v>
      </c>
    </row>
    <row r="70" spans="1:7" x14ac:dyDescent="0.2">
      <c r="A70" s="7"/>
      <c r="B70" s="7"/>
      <c r="C70" s="7"/>
      <c r="D70" s="7"/>
      <c r="E70" s="7"/>
      <c r="F70" s="8"/>
      <c r="G70" s="8"/>
    </row>
    <row r="71" spans="1:7" x14ac:dyDescent="0.2">
      <c r="C71" s="1" t="s">
        <v>256</v>
      </c>
    </row>
    <row r="75" spans="1:7" x14ac:dyDescent="0.2">
      <c r="A75" s="7" t="s">
        <v>0</v>
      </c>
      <c r="B75" s="7"/>
      <c r="C75" s="7"/>
      <c r="D75" s="7"/>
      <c r="E75" s="7"/>
      <c r="F75" s="8"/>
      <c r="G75" s="6" t="s">
        <v>4</v>
      </c>
    </row>
    <row r="76" spans="1:7" x14ac:dyDescent="0.2">
      <c r="A76" s="1" t="s">
        <v>1</v>
      </c>
      <c r="G76" s="3" t="s">
        <v>1</v>
      </c>
    </row>
    <row r="77" spans="1:7" x14ac:dyDescent="0.2">
      <c r="C77" s="1" t="s">
        <v>2</v>
      </c>
      <c r="G77" s="3"/>
    </row>
    <row r="78" spans="1:7" x14ac:dyDescent="0.2">
      <c r="A78" s="1" t="s">
        <v>3</v>
      </c>
      <c r="G78" s="3" t="s">
        <v>3</v>
      </c>
    </row>
    <row r="80" spans="1:7" ht="18" x14ac:dyDescent="0.25">
      <c r="D80" s="5" t="s">
        <v>258</v>
      </c>
    </row>
    <row r="81" spans="1:7" x14ac:dyDescent="0.2">
      <c r="D81" s="4" t="s">
        <v>16</v>
      </c>
    </row>
    <row r="83" spans="1:7" x14ac:dyDescent="0.2">
      <c r="A83" s="23" t="s">
        <v>5</v>
      </c>
      <c r="B83" s="23"/>
      <c r="C83" s="24" t="s">
        <v>17</v>
      </c>
      <c r="D83" s="24"/>
      <c r="E83" s="24"/>
      <c r="F83" s="25"/>
      <c r="G83" s="25"/>
    </row>
    <row r="84" spans="1:7" x14ac:dyDescent="0.2">
      <c r="A84" s="23" t="s">
        <v>6</v>
      </c>
      <c r="B84" s="23"/>
      <c r="C84" s="24" t="s">
        <v>18</v>
      </c>
      <c r="D84" s="24"/>
      <c r="E84" s="24"/>
      <c r="F84" s="25"/>
      <c r="G84" s="25"/>
    </row>
    <row r="85" spans="1:7" x14ac:dyDescent="0.2">
      <c r="A85" s="23" t="s">
        <v>7</v>
      </c>
      <c r="B85" s="23"/>
      <c r="C85" s="24" t="s">
        <v>83</v>
      </c>
      <c r="D85" s="24"/>
      <c r="E85" s="24"/>
      <c r="F85" s="25"/>
      <c r="G85" s="25"/>
    </row>
    <row r="86" spans="1:7" x14ac:dyDescent="0.2">
      <c r="A86" s="30">
        <v>45682</v>
      </c>
      <c r="B86" s="30"/>
      <c r="F86" s="6" t="s">
        <v>8</v>
      </c>
      <c r="G86" s="6">
        <f>G99</f>
        <v>0</v>
      </c>
    </row>
    <row r="87" spans="1:7" x14ac:dyDescent="0.2">
      <c r="A87" s="31" t="s">
        <v>9</v>
      </c>
      <c r="B87" s="31" t="s">
        <v>10</v>
      </c>
      <c r="C87" s="31" t="s">
        <v>11</v>
      </c>
      <c r="D87" s="31" t="s">
        <v>12</v>
      </c>
      <c r="E87" s="33" t="s">
        <v>13</v>
      </c>
      <c r="F87" s="26" t="s">
        <v>14</v>
      </c>
      <c r="G87" s="28" t="s">
        <v>15</v>
      </c>
    </row>
    <row r="88" spans="1:7" x14ac:dyDescent="0.2">
      <c r="A88" s="32"/>
      <c r="B88" s="32"/>
      <c r="C88" s="32"/>
      <c r="D88" s="32"/>
      <c r="E88" s="34"/>
      <c r="F88" s="27"/>
      <c r="G88" s="29"/>
    </row>
    <row r="89" spans="1:7" x14ac:dyDescent="0.2">
      <c r="C89" s="7" t="s">
        <v>84</v>
      </c>
      <c r="D89" s="7"/>
    </row>
    <row r="90" spans="1:7" ht="24" x14ac:dyDescent="0.2">
      <c r="A90" s="11">
        <v>1</v>
      </c>
      <c r="B90" s="12"/>
      <c r="C90" s="17" t="s">
        <v>85</v>
      </c>
      <c r="D90" s="14" t="s">
        <v>35</v>
      </c>
      <c r="E90" s="13">
        <v>0.46</v>
      </c>
      <c r="F90" s="15"/>
      <c r="G90" s="16">
        <f>ROUND(E90*F90,2)</f>
        <v>0</v>
      </c>
    </row>
    <row r="91" spans="1:7" ht="36" x14ac:dyDescent="0.2">
      <c r="A91" s="11">
        <v>2</v>
      </c>
      <c r="B91" s="12"/>
      <c r="C91" s="17" t="s">
        <v>86</v>
      </c>
      <c r="D91" s="14" t="s">
        <v>32</v>
      </c>
      <c r="E91" s="13">
        <v>1</v>
      </c>
      <c r="F91" s="15"/>
      <c r="G91" s="16">
        <f>ROUND(E91*F91,2)</f>
        <v>0</v>
      </c>
    </row>
    <row r="92" spans="1:7" x14ac:dyDescent="0.2">
      <c r="A92" s="11">
        <v>3</v>
      </c>
      <c r="B92" s="12"/>
      <c r="C92" s="17" t="s">
        <v>87</v>
      </c>
      <c r="D92" s="14" t="s">
        <v>32</v>
      </c>
      <c r="E92" s="13">
        <v>1</v>
      </c>
      <c r="F92" s="15"/>
      <c r="G92" s="16">
        <f>ROUND(E92*F92,2)</f>
        <v>0</v>
      </c>
    </row>
    <row r="93" spans="1:7" x14ac:dyDescent="0.2">
      <c r="A93" s="9"/>
      <c r="B93" s="10"/>
      <c r="C93" s="18" t="s">
        <v>88</v>
      </c>
      <c r="D93" s="18"/>
      <c r="E93" s="18"/>
      <c r="F93" s="19"/>
      <c r="G93" s="20">
        <f>SUM(G90:G92)</f>
        <v>0</v>
      </c>
    </row>
    <row r="94" spans="1:7" x14ac:dyDescent="0.2">
      <c r="C94" s="7" t="s">
        <v>89</v>
      </c>
      <c r="D94" s="7"/>
    </row>
    <row r="95" spans="1:7" ht="36" x14ac:dyDescent="0.2">
      <c r="A95" s="21">
        <v>1</v>
      </c>
      <c r="B95" s="12"/>
      <c r="C95" s="17" t="s">
        <v>90</v>
      </c>
      <c r="D95" s="14" t="s">
        <v>35</v>
      </c>
      <c r="E95" s="13">
        <v>1.5630000000000002E-2</v>
      </c>
      <c r="F95" s="15"/>
      <c r="G95" s="15">
        <f>ROUND(E95*F95,2)</f>
        <v>0</v>
      </c>
    </row>
    <row r="96" spans="1:7" x14ac:dyDescent="0.2">
      <c r="A96" s="9"/>
      <c r="B96" s="10"/>
      <c r="C96" s="18" t="s">
        <v>91</v>
      </c>
      <c r="D96" s="18"/>
      <c r="E96" s="18"/>
      <c r="F96" s="19"/>
      <c r="G96" s="20">
        <f>SUM(G95:G95)</f>
        <v>0</v>
      </c>
    </row>
    <row r="97" spans="1:7" x14ac:dyDescent="0.2">
      <c r="A97" s="7"/>
      <c r="B97" s="7" t="s">
        <v>79</v>
      </c>
      <c r="C97" s="7"/>
      <c r="D97" s="7"/>
      <c r="E97" s="7"/>
      <c r="F97" s="8"/>
      <c r="G97" s="8">
        <f>SUM(G93,G96)</f>
        <v>0</v>
      </c>
    </row>
    <row r="98" spans="1:7" x14ac:dyDescent="0.2">
      <c r="A98" s="22"/>
      <c r="B98" s="18"/>
      <c r="C98" s="18" t="s">
        <v>80</v>
      </c>
      <c r="D98" s="18" t="s">
        <v>81</v>
      </c>
      <c r="E98" s="18"/>
      <c r="F98" s="19"/>
      <c r="G98" s="20">
        <f>ROUND(G97*0.21,2)</f>
        <v>0</v>
      </c>
    </row>
    <row r="99" spans="1:7" x14ac:dyDescent="0.2">
      <c r="A99" s="18"/>
      <c r="B99" s="18" t="s">
        <v>82</v>
      </c>
      <c r="C99" s="18"/>
      <c r="D99" s="18"/>
      <c r="E99" s="18"/>
      <c r="F99" s="19"/>
      <c r="G99" s="19">
        <f>G97+G98</f>
        <v>0</v>
      </c>
    </row>
    <row r="100" spans="1:7" x14ac:dyDescent="0.2">
      <c r="A100" s="7"/>
      <c r="B100" s="7"/>
      <c r="C100" s="7"/>
      <c r="D100" s="7"/>
      <c r="E100" s="7"/>
      <c r="F100" s="8"/>
      <c r="G100" s="8"/>
    </row>
    <row r="101" spans="1:7" x14ac:dyDescent="0.2">
      <c r="C101" s="1" t="s">
        <v>92</v>
      </c>
    </row>
    <row r="105" spans="1:7" x14ac:dyDescent="0.2">
      <c r="A105" s="7" t="s">
        <v>0</v>
      </c>
      <c r="B105" s="7"/>
      <c r="C105" s="7"/>
      <c r="D105" s="7"/>
      <c r="E105" s="7"/>
      <c r="F105" s="8"/>
      <c r="G105" s="6" t="s">
        <v>4</v>
      </c>
    </row>
    <row r="106" spans="1:7" x14ac:dyDescent="0.2">
      <c r="A106" s="1" t="s">
        <v>1</v>
      </c>
      <c r="G106" s="3" t="s">
        <v>1</v>
      </c>
    </row>
    <row r="107" spans="1:7" x14ac:dyDescent="0.2">
      <c r="C107" s="1" t="s">
        <v>2</v>
      </c>
      <c r="G107" s="3"/>
    </row>
    <row r="108" spans="1:7" x14ac:dyDescent="0.2">
      <c r="A108" s="1" t="s">
        <v>3</v>
      </c>
      <c r="G108" s="3" t="s">
        <v>3</v>
      </c>
    </row>
    <row r="110" spans="1:7" ht="18" x14ac:dyDescent="0.25">
      <c r="D110" s="5" t="s">
        <v>259</v>
      </c>
    </row>
    <row r="111" spans="1:7" x14ac:dyDescent="0.2">
      <c r="D111" s="4" t="s">
        <v>16</v>
      </c>
    </row>
    <row r="113" spans="1:7" x14ac:dyDescent="0.2">
      <c r="A113" s="23" t="s">
        <v>5</v>
      </c>
      <c r="B113" s="23"/>
      <c r="C113" s="24" t="s">
        <v>17</v>
      </c>
      <c r="D113" s="24"/>
      <c r="E113" s="24"/>
      <c r="F113" s="25"/>
      <c r="G113" s="25"/>
    </row>
    <row r="114" spans="1:7" x14ac:dyDescent="0.2">
      <c r="A114" s="23" t="s">
        <v>6</v>
      </c>
      <c r="B114" s="23"/>
      <c r="C114" s="24" t="s">
        <v>18</v>
      </c>
      <c r="D114" s="24"/>
      <c r="E114" s="24"/>
      <c r="F114" s="25"/>
      <c r="G114" s="25"/>
    </row>
    <row r="115" spans="1:7" x14ac:dyDescent="0.2">
      <c r="A115" s="23" t="s">
        <v>7</v>
      </c>
      <c r="B115" s="23"/>
      <c r="C115" s="24" t="s">
        <v>93</v>
      </c>
      <c r="D115" s="24"/>
      <c r="E115" s="24"/>
      <c r="F115" s="25"/>
      <c r="G115" s="25"/>
    </row>
    <row r="116" spans="1:7" x14ac:dyDescent="0.2">
      <c r="A116" s="30">
        <v>45682</v>
      </c>
      <c r="B116" s="30"/>
      <c r="F116" s="6" t="s">
        <v>8</v>
      </c>
      <c r="G116" s="6">
        <f>G145</f>
        <v>0</v>
      </c>
    </row>
    <row r="117" spans="1:7" x14ac:dyDescent="0.2">
      <c r="A117" s="31" t="s">
        <v>9</v>
      </c>
      <c r="B117" s="31" t="s">
        <v>10</v>
      </c>
      <c r="C117" s="31" t="s">
        <v>11</v>
      </c>
      <c r="D117" s="31" t="s">
        <v>12</v>
      </c>
      <c r="E117" s="33" t="s">
        <v>13</v>
      </c>
      <c r="F117" s="26" t="s">
        <v>14</v>
      </c>
      <c r="G117" s="28" t="s">
        <v>15</v>
      </c>
    </row>
    <row r="118" spans="1:7" x14ac:dyDescent="0.2">
      <c r="A118" s="32"/>
      <c r="B118" s="32"/>
      <c r="C118" s="32"/>
      <c r="D118" s="32"/>
      <c r="E118" s="34"/>
      <c r="F118" s="27"/>
      <c r="G118" s="29"/>
    </row>
    <row r="119" spans="1:7" x14ac:dyDescent="0.2">
      <c r="C119" s="7" t="s">
        <v>94</v>
      </c>
      <c r="D119" s="7"/>
    </row>
    <row r="120" spans="1:7" ht="36" x14ac:dyDescent="0.2">
      <c r="A120" s="21">
        <v>1</v>
      </c>
      <c r="B120" s="12"/>
      <c r="C120" s="17" t="s">
        <v>95</v>
      </c>
      <c r="D120" s="14" t="s">
        <v>32</v>
      </c>
      <c r="E120" s="13">
        <v>4</v>
      </c>
      <c r="F120" s="15"/>
      <c r="G120" s="15">
        <f>ROUND(E120*F120,2)</f>
        <v>0</v>
      </c>
    </row>
    <row r="121" spans="1:7" x14ac:dyDescent="0.2">
      <c r="A121" s="9"/>
      <c r="B121" s="10"/>
      <c r="C121" s="18" t="s">
        <v>96</v>
      </c>
      <c r="D121" s="18"/>
      <c r="E121" s="18"/>
      <c r="F121" s="19"/>
      <c r="G121" s="20">
        <f>SUM(G120:G120)</f>
        <v>0</v>
      </c>
    </row>
    <row r="122" spans="1:7" x14ac:dyDescent="0.2">
      <c r="C122" s="7" t="s">
        <v>97</v>
      </c>
      <c r="D122" s="7"/>
    </row>
    <row r="123" spans="1:7" ht="36" x14ac:dyDescent="0.2">
      <c r="A123" s="11">
        <v>1</v>
      </c>
      <c r="B123" s="12"/>
      <c r="C123" s="17" t="s">
        <v>98</v>
      </c>
      <c r="D123" s="14" t="s">
        <v>32</v>
      </c>
      <c r="E123" s="13">
        <v>1</v>
      </c>
      <c r="F123" s="15"/>
      <c r="G123" s="16">
        <f>ROUND(E123*F123,2)</f>
        <v>0</v>
      </c>
    </row>
    <row r="124" spans="1:7" x14ac:dyDescent="0.2">
      <c r="A124" s="11">
        <v>2</v>
      </c>
      <c r="B124" s="12"/>
      <c r="C124" s="17" t="s">
        <v>99</v>
      </c>
      <c r="D124" s="14" t="s">
        <v>32</v>
      </c>
      <c r="E124" s="13">
        <v>1</v>
      </c>
      <c r="F124" s="15"/>
      <c r="G124" s="16">
        <f>ROUND(E124*F124,2)</f>
        <v>0</v>
      </c>
    </row>
    <row r="125" spans="1:7" ht="24" x14ac:dyDescent="0.2">
      <c r="A125" s="11">
        <v>3</v>
      </c>
      <c r="B125" s="12"/>
      <c r="C125" s="17" t="s">
        <v>100</v>
      </c>
      <c r="D125" s="14" t="s">
        <v>32</v>
      </c>
      <c r="E125" s="13">
        <v>2</v>
      </c>
      <c r="F125" s="15"/>
      <c r="G125" s="16">
        <f>ROUND(E125*F125,2)</f>
        <v>0</v>
      </c>
    </row>
    <row r="126" spans="1:7" ht="24" x14ac:dyDescent="0.2">
      <c r="A126" s="11">
        <v>4</v>
      </c>
      <c r="B126" s="12"/>
      <c r="C126" s="17" t="s">
        <v>101</v>
      </c>
      <c r="D126" s="14" t="s">
        <v>22</v>
      </c>
      <c r="E126" s="13">
        <v>4</v>
      </c>
      <c r="F126" s="15"/>
      <c r="G126" s="16">
        <f>ROUND(E126*F126,2)</f>
        <v>0</v>
      </c>
    </row>
    <row r="127" spans="1:7" ht="24" x14ac:dyDescent="0.2">
      <c r="A127" s="11">
        <v>5</v>
      </c>
      <c r="B127" s="12"/>
      <c r="C127" s="17" t="s">
        <v>102</v>
      </c>
      <c r="D127" s="14" t="s">
        <v>32</v>
      </c>
      <c r="E127" s="13">
        <v>1</v>
      </c>
      <c r="F127" s="15"/>
      <c r="G127" s="16">
        <f>ROUND(E127*F127,2)</f>
        <v>0</v>
      </c>
    </row>
    <row r="128" spans="1:7" x14ac:dyDescent="0.2">
      <c r="A128" s="9"/>
      <c r="B128" s="10"/>
      <c r="C128" s="18" t="s">
        <v>103</v>
      </c>
      <c r="D128" s="18"/>
      <c r="E128" s="18"/>
      <c r="F128" s="19"/>
      <c r="G128" s="20">
        <f>SUM(G123:G127)</f>
        <v>0</v>
      </c>
    </row>
    <row r="129" spans="1:7" x14ac:dyDescent="0.2">
      <c r="C129" s="7" t="s">
        <v>104</v>
      </c>
      <c r="D129" s="7"/>
    </row>
    <row r="130" spans="1:7" ht="36" x14ac:dyDescent="0.2">
      <c r="A130" s="11">
        <v>1</v>
      </c>
      <c r="B130" s="12"/>
      <c r="C130" s="17" t="s">
        <v>98</v>
      </c>
      <c r="D130" s="14" t="s">
        <v>32</v>
      </c>
      <c r="E130" s="13">
        <v>1</v>
      </c>
      <c r="F130" s="15"/>
      <c r="G130" s="16">
        <f>ROUND(E130*F130,2)</f>
        <v>0</v>
      </c>
    </row>
    <row r="131" spans="1:7" x14ac:dyDescent="0.2">
      <c r="A131" s="11">
        <v>2</v>
      </c>
      <c r="B131" s="12"/>
      <c r="C131" s="17" t="s">
        <v>99</v>
      </c>
      <c r="D131" s="14" t="s">
        <v>32</v>
      </c>
      <c r="E131" s="13">
        <v>1</v>
      </c>
      <c r="F131" s="15"/>
      <c r="G131" s="16">
        <f>ROUND(E131*F131,2)</f>
        <v>0</v>
      </c>
    </row>
    <row r="132" spans="1:7" ht="24" x14ac:dyDescent="0.2">
      <c r="A132" s="11">
        <v>3</v>
      </c>
      <c r="B132" s="12"/>
      <c r="C132" s="17" t="s">
        <v>100</v>
      </c>
      <c r="D132" s="14" t="s">
        <v>32</v>
      </c>
      <c r="E132" s="13">
        <v>2</v>
      </c>
      <c r="F132" s="15"/>
      <c r="G132" s="16">
        <f>ROUND(E132*F132,2)</f>
        <v>0</v>
      </c>
    </row>
    <row r="133" spans="1:7" ht="24" x14ac:dyDescent="0.2">
      <c r="A133" s="11">
        <v>4</v>
      </c>
      <c r="B133" s="12"/>
      <c r="C133" s="17" t="s">
        <v>101</v>
      </c>
      <c r="D133" s="14" t="s">
        <v>22</v>
      </c>
      <c r="E133" s="13">
        <v>4</v>
      </c>
      <c r="F133" s="15"/>
      <c r="G133" s="16">
        <f>ROUND(E133*F133,2)</f>
        <v>0</v>
      </c>
    </row>
    <row r="134" spans="1:7" ht="24" x14ac:dyDescent="0.2">
      <c r="A134" s="11">
        <v>5</v>
      </c>
      <c r="B134" s="12"/>
      <c r="C134" s="17" t="s">
        <v>102</v>
      </c>
      <c r="D134" s="14" t="s">
        <v>32</v>
      </c>
      <c r="E134" s="13">
        <v>1</v>
      </c>
      <c r="F134" s="15"/>
      <c r="G134" s="16">
        <f>ROUND(E134*F134,2)</f>
        <v>0</v>
      </c>
    </row>
    <row r="135" spans="1:7" x14ac:dyDescent="0.2">
      <c r="A135" s="9"/>
      <c r="B135" s="10"/>
      <c r="C135" s="18" t="s">
        <v>105</v>
      </c>
      <c r="D135" s="18"/>
      <c r="E135" s="18"/>
      <c r="F135" s="19"/>
      <c r="G135" s="20">
        <f>SUM(G130:G134)</f>
        <v>0</v>
      </c>
    </row>
    <row r="136" spans="1:7" x14ac:dyDescent="0.2">
      <c r="C136" s="7" t="s">
        <v>106</v>
      </c>
      <c r="D136" s="7"/>
    </row>
    <row r="137" spans="1:7" x14ac:dyDescent="0.2">
      <c r="A137" s="11">
        <v>1</v>
      </c>
      <c r="B137" s="12"/>
      <c r="C137" s="17" t="s">
        <v>107</v>
      </c>
      <c r="D137" s="14" t="s">
        <v>44</v>
      </c>
      <c r="E137" s="13">
        <v>50</v>
      </c>
      <c r="F137" s="15"/>
      <c r="G137" s="16">
        <f>ROUND(E137*F137,2)</f>
        <v>0</v>
      </c>
    </row>
    <row r="138" spans="1:7" ht="36" x14ac:dyDescent="0.2">
      <c r="A138" s="11">
        <v>2</v>
      </c>
      <c r="B138" s="12"/>
      <c r="C138" s="17" t="s">
        <v>108</v>
      </c>
      <c r="D138" s="14" t="s">
        <v>32</v>
      </c>
      <c r="E138" s="13">
        <v>7</v>
      </c>
      <c r="F138" s="15"/>
      <c r="G138" s="16">
        <f>ROUND(E138*F138,2)</f>
        <v>0</v>
      </c>
    </row>
    <row r="139" spans="1:7" ht="24" x14ac:dyDescent="0.2">
      <c r="A139" s="11">
        <v>3</v>
      </c>
      <c r="B139" s="12"/>
      <c r="C139" s="17" t="s">
        <v>100</v>
      </c>
      <c r="D139" s="14" t="s">
        <v>32</v>
      </c>
      <c r="E139" s="13">
        <v>4</v>
      </c>
      <c r="F139" s="15"/>
      <c r="G139" s="16">
        <f>ROUND(E139*F139,2)</f>
        <v>0</v>
      </c>
    </row>
    <row r="140" spans="1:7" ht="24" x14ac:dyDescent="0.2">
      <c r="A140" s="11">
        <v>4</v>
      </c>
      <c r="B140" s="12"/>
      <c r="C140" s="17" t="s">
        <v>101</v>
      </c>
      <c r="D140" s="14" t="s">
        <v>22</v>
      </c>
      <c r="E140" s="13">
        <v>3.5</v>
      </c>
      <c r="F140" s="15"/>
      <c r="G140" s="16">
        <f>ROUND(E140*F140,2)</f>
        <v>0</v>
      </c>
    </row>
    <row r="141" spans="1:7" ht="24" x14ac:dyDescent="0.2">
      <c r="A141" s="11">
        <v>5</v>
      </c>
      <c r="B141" s="12"/>
      <c r="C141" s="17" t="s">
        <v>102</v>
      </c>
      <c r="D141" s="14" t="s">
        <v>32</v>
      </c>
      <c r="E141" s="13">
        <v>1</v>
      </c>
      <c r="F141" s="15"/>
      <c r="G141" s="16">
        <f>ROUND(E141*F141,2)</f>
        <v>0</v>
      </c>
    </row>
    <row r="142" spans="1:7" x14ac:dyDescent="0.2">
      <c r="A142" s="9"/>
      <c r="B142" s="10"/>
      <c r="C142" s="18" t="s">
        <v>109</v>
      </c>
      <c r="D142" s="18"/>
      <c r="E142" s="18"/>
      <c r="F142" s="19"/>
      <c r="G142" s="20">
        <f>SUM(G137:G141)</f>
        <v>0</v>
      </c>
    </row>
    <row r="143" spans="1:7" x14ac:dyDescent="0.2">
      <c r="A143" s="7"/>
      <c r="B143" s="7" t="s">
        <v>79</v>
      </c>
      <c r="C143" s="7"/>
      <c r="D143" s="7"/>
      <c r="E143" s="7"/>
      <c r="F143" s="8"/>
      <c r="G143" s="8">
        <f>SUM(G121,G128,G135,G142)</f>
        <v>0</v>
      </c>
    </row>
    <row r="144" spans="1:7" x14ac:dyDescent="0.2">
      <c r="A144" s="22"/>
      <c r="B144" s="18"/>
      <c r="C144" s="18" t="s">
        <v>80</v>
      </c>
      <c r="D144" s="18" t="s">
        <v>81</v>
      </c>
      <c r="E144" s="18"/>
      <c r="F144" s="19"/>
      <c r="G144" s="20">
        <f>ROUND(G143*0.21,2)</f>
        <v>0</v>
      </c>
    </row>
    <row r="145" spans="1:7" x14ac:dyDescent="0.2">
      <c r="A145" s="18"/>
      <c r="B145" s="18" t="s">
        <v>82</v>
      </c>
      <c r="C145" s="18"/>
      <c r="D145" s="18"/>
      <c r="E145" s="18"/>
      <c r="F145" s="19"/>
      <c r="G145" s="19">
        <f>G143+G144</f>
        <v>0</v>
      </c>
    </row>
    <row r="146" spans="1:7" x14ac:dyDescent="0.2">
      <c r="A146" s="7"/>
      <c r="B146" s="7"/>
      <c r="C146" s="7"/>
      <c r="D146" s="7"/>
      <c r="E146" s="7"/>
      <c r="F146" s="8"/>
      <c r="G146" s="8"/>
    </row>
    <row r="150" spans="1:7" x14ac:dyDescent="0.2">
      <c r="A150" s="7" t="s">
        <v>0</v>
      </c>
      <c r="B150" s="7"/>
      <c r="C150" s="7"/>
      <c r="D150" s="7"/>
      <c r="E150" s="7"/>
      <c r="F150" s="8"/>
      <c r="G150" s="6" t="s">
        <v>4</v>
      </c>
    </row>
    <row r="151" spans="1:7" x14ac:dyDescent="0.2">
      <c r="A151" s="1" t="s">
        <v>1</v>
      </c>
      <c r="G151" s="3" t="s">
        <v>1</v>
      </c>
    </row>
    <row r="152" spans="1:7" x14ac:dyDescent="0.2">
      <c r="C152" s="1" t="s">
        <v>2</v>
      </c>
      <c r="G152" s="3"/>
    </row>
    <row r="153" spans="1:7" x14ac:dyDescent="0.2">
      <c r="A153" s="1" t="s">
        <v>3</v>
      </c>
      <c r="G153" s="3" t="s">
        <v>3</v>
      </c>
    </row>
    <row r="155" spans="1:7" ht="18" x14ac:dyDescent="0.25">
      <c r="D155" s="5" t="s">
        <v>260</v>
      </c>
    </row>
    <row r="156" spans="1:7" x14ac:dyDescent="0.2">
      <c r="D156" s="4" t="s">
        <v>16</v>
      </c>
    </row>
    <row r="158" spans="1:7" ht="12" customHeight="1" x14ac:dyDescent="0.2">
      <c r="A158" s="23" t="s">
        <v>5</v>
      </c>
      <c r="B158" s="23"/>
      <c r="C158" s="24" t="s">
        <v>17</v>
      </c>
      <c r="D158" s="24"/>
      <c r="E158" s="24"/>
      <c r="F158" s="24"/>
      <c r="G158" s="24"/>
    </row>
    <row r="159" spans="1:7" ht="12" customHeight="1" x14ac:dyDescent="0.2">
      <c r="A159" s="23" t="s">
        <v>6</v>
      </c>
      <c r="B159" s="23"/>
      <c r="C159" s="24" t="s">
        <v>18</v>
      </c>
      <c r="D159" s="24"/>
      <c r="E159" s="24"/>
      <c r="F159" s="24"/>
      <c r="G159" s="24"/>
    </row>
    <row r="160" spans="1:7" x14ac:dyDescent="0.2">
      <c r="A160" s="23" t="s">
        <v>7</v>
      </c>
      <c r="B160" s="23"/>
      <c r="C160" s="24" t="s">
        <v>110</v>
      </c>
      <c r="D160" s="24"/>
      <c r="E160" s="24"/>
      <c r="F160" s="24"/>
      <c r="G160" s="24"/>
    </row>
    <row r="161" spans="1:7" x14ac:dyDescent="0.2">
      <c r="A161" s="42">
        <v>45682</v>
      </c>
      <c r="B161" s="42"/>
      <c r="F161" s="6" t="s">
        <v>8</v>
      </c>
      <c r="G161" s="6">
        <f>G211</f>
        <v>0</v>
      </c>
    </row>
    <row r="162" spans="1:7" ht="12" customHeight="1" x14ac:dyDescent="0.2">
      <c r="A162" s="33" t="s">
        <v>9</v>
      </c>
      <c r="B162" s="33" t="s">
        <v>10</v>
      </c>
      <c r="C162" s="33" t="s">
        <v>11</v>
      </c>
      <c r="D162" s="33" t="s">
        <v>12</v>
      </c>
      <c r="E162" s="33" t="s">
        <v>13</v>
      </c>
      <c r="F162" s="40" t="s">
        <v>14</v>
      </c>
      <c r="G162" s="28" t="s">
        <v>15</v>
      </c>
    </row>
    <row r="163" spans="1:7" x14ac:dyDescent="0.2">
      <c r="A163" s="34"/>
      <c r="B163" s="34"/>
      <c r="C163" s="34"/>
      <c r="D163" s="34"/>
      <c r="E163" s="34"/>
      <c r="F163" s="41"/>
      <c r="G163" s="29"/>
    </row>
    <row r="164" spans="1:7" x14ac:dyDescent="0.2">
      <c r="C164" s="7" t="s">
        <v>111</v>
      </c>
      <c r="D164" s="7"/>
    </row>
    <row r="165" spans="1:7" x14ac:dyDescent="0.2">
      <c r="A165" s="11">
        <v>1</v>
      </c>
      <c r="B165" s="12"/>
      <c r="C165" s="17" t="s">
        <v>112</v>
      </c>
      <c r="D165" s="14" t="s">
        <v>32</v>
      </c>
      <c r="E165" s="13">
        <v>2</v>
      </c>
      <c r="F165" s="15"/>
      <c r="G165" s="16">
        <f t="shared" ref="G165:G170" si="3">ROUND(E165*F165,2)</f>
        <v>0</v>
      </c>
    </row>
    <row r="166" spans="1:7" x14ac:dyDescent="0.2">
      <c r="A166" s="11">
        <v>2</v>
      </c>
      <c r="B166" s="12"/>
      <c r="C166" s="17" t="s">
        <v>113</v>
      </c>
      <c r="D166" s="14" t="s">
        <v>32</v>
      </c>
      <c r="E166" s="13">
        <v>1</v>
      </c>
      <c r="F166" s="15"/>
      <c r="G166" s="16">
        <f t="shared" si="3"/>
        <v>0</v>
      </c>
    </row>
    <row r="167" spans="1:7" x14ac:dyDescent="0.2">
      <c r="A167" s="11">
        <v>3</v>
      </c>
      <c r="B167" s="12"/>
      <c r="C167" s="17" t="s">
        <v>114</v>
      </c>
      <c r="D167" s="14" t="s">
        <v>32</v>
      </c>
      <c r="E167" s="13">
        <v>3</v>
      </c>
      <c r="F167" s="15"/>
      <c r="G167" s="16">
        <f t="shared" si="3"/>
        <v>0</v>
      </c>
    </row>
    <row r="168" spans="1:7" ht="36" x14ac:dyDescent="0.2">
      <c r="A168" s="11">
        <v>4</v>
      </c>
      <c r="B168" s="36"/>
      <c r="C168" s="37" t="s">
        <v>115</v>
      </c>
      <c r="D168" s="38" t="s">
        <v>44</v>
      </c>
      <c r="E168" s="39">
        <v>5</v>
      </c>
      <c r="F168" s="16"/>
      <c r="G168" s="16">
        <f>ROUND(E168*F168,2)</f>
        <v>0</v>
      </c>
    </row>
    <row r="169" spans="1:7" ht="24" x14ac:dyDescent="0.2">
      <c r="A169" s="11">
        <v>5</v>
      </c>
      <c r="B169" s="36"/>
      <c r="C169" s="37" t="s">
        <v>116</v>
      </c>
      <c r="D169" s="38" t="s">
        <v>44</v>
      </c>
      <c r="E169" s="39">
        <v>4</v>
      </c>
      <c r="F169" s="16"/>
      <c r="G169" s="16">
        <f>ROUND(E169*F169,2)</f>
        <v>0</v>
      </c>
    </row>
    <row r="170" spans="1:7" ht="36" x14ac:dyDescent="0.2">
      <c r="A170" s="11">
        <v>6</v>
      </c>
      <c r="B170" s="36"/>
      <c r="C170" s="37" t="s">
        <v>34</v>
      </c>
      <c r="D170" s="38" t="s">
        <v>35</v>
      </c>
      <c r="E170" s="39">
        <v>0.1</v>
      </c>
      <c r="F170" s="16"/>
      <c r="G170" s="16">
        <f>ROUND(E170*F170,2)</f>
        <v>0</v>
      </c>
    </row>
    <row r="171" spans="1:7" x14ac:dyDescent="0.2">
      <c r="A171" s="9"/>
      <c r="B171" s="10"/>
      <c r="C171" s="18" t="s">
        <v>117</v>
      </c>
      <c r="D171" s="18"/>
      <c r="E171" s="18"/>
      <c r="F171" s="19"/>
      <c r="G171" s="20">
        <f>SUM(G165:G170)</f>
        <v>0</v>
      </c>
    </row>
    <row r="172" spans="1:7" x14ac:dyDescent="0.2">
      <c r="C172" s="7" t="s">
        <v>118</v>
      </c>
      <c r="D172" s="7"/>
    </row>
    <row r="173" spans="1:7" ht="60" x14ac:dyDescent="0.2">
      <c r="A173" s="11">
        <v>1</v>
      </c>
      <c r="B173" s="12"/>
      <c r="C173" s="17" t="s">
        <v>119</v>
      </c>
      <c r="D173" s="14" t="s">
        <v>42</v>
      </c>
      <c r="E173" s="13">
        <v>0.08</v>
      </c>
      <c r="F173" s="15"/>
      <c r="G173" s="16">
        <f t="shared" ref="G173:G183" si="4">ROUND(E173*F173,2)</f>
        <v>0</v>
      </c>
    </row>
    <row r="174" spans="1:7" ht="60" x14ac:dyDescent="0.2">
      <c r="A174" s="11">
        <v>2</v>
      </c>
      <c r="B174" s="12"/>
      <c r="C174" s="17" t="s">
        <v>120</v>
      </c>
      <c r="D174" s="14" t="s">
        <v>42</v>
      </c>
      <c r="E174" s="13">
        <v>0.09</v>
      </c>
      <c r="F174" s="15"/>
      <c r="G174" s="16">
        <f t="shared" si="4"/>
        <v>0</v>
      </c>
    </row>
    <row r="175" spans="1:7" ht="60" x14ac:dyDescent="0.2">
      <c r="A175" s="11">
        <v>3</v>
      </c>
      <c r="B175" s="12"/>
      <c r="C175" s="17" t="s">
        <v>121</v>
      </c>
      <c r="D175" s="14" t="s">
        <v>42</v>
      </c>
      <c r="E175" s="13">
        <v>0.95</v>
      </c>
      <c r="F175" s="15"/>
      <c r="G175" s="16">
        <f t="shared" si="4"/>
        <v>0</v>
      </c>
    </row>
    <row r="176" spans="1:7" ht="24" x14ac:dyDescent="0.2">
      <c r="A176" s="11">
        <v>4</v>
      </c>
      <c r="B176" s="12"/>
      <c r="C176" s="17" t="s">
        <v>122</v>
      </c>
      <c r="D176" s="14" t="s">
        <v>32</v>
      </c>
      <c r="E176" s="13">
        <v>30</v>
      </c>
      <c r="F176" s="15"/>
      <c r="G176" s="16">
        <f t="shared" si="4"/>
        <v>0</v>
      </c>
    </row>
    <row r="177" spans="1:7" ht="24" x14ac:dyDescent="0.2">
      <c r="A177" s="11">
        <v>5</v>
      </c>
      <c r="B177" s="12"/>
      <c r="C177" s="17" t="s">
        <v>123</v>
      </c>
      <c r="D177" s="14" t="s">
        <v>42</v>
      </c>
      <c r="E177" s="13">
        <v>1.1200000000000001</v>
      </c>
      <c r="F177" s="15"/>
      <c r="G177" s="16">
        <f t="shared" si="4"/>
        <v>0</v>
      </c>
    </row>
    <row r="178" spans="1:7" ht="36" x14ac:dyDescent="0.2">
      <c r="A178" s="11">
        <v>6</v>
      </c>
      <c r="B178" s="12"/>
      <c r="C178" s="17" t="s">
        <v>124</v>
      </c>
      <c r="D178" s="14" t="s">
        <v>32</v>
      </c>
      <c r="E178" s="13">
        <v>2</v>
      </c>
      <c r="F178" s="15"/>
      <c r="G178" s="16">
        <f t="shared" si="4"/>
        <v>0</v>
      </c>
    </row>
    <row r="179" spans="1:7" ht="24" x14ac:dyDescent="0.2">
      <c r="A179" s="11">
        <v>7</v>
      </c>
      <c r="B179" s="12"/>
      <c r="C179" s="17" t="s">
        <v>125</v>
      </c>
      <c r="D179" s="14" t="s">
        <v>32</v>
      </c>
      <c r="E179" s="13">
        <v>2</v>
      </c>
      <c r="F179" s="15"/>
      <c r="G179" s="16">
        <f t="shared" si="4"/>
        <v>0</v>
      </c>
    </row>
    <row r="180" spans="1:7" ht="24" x14ac:dyDescent="0.2">
      <c r="A180" s="11">
        <v>8</v>
      </c>
      <c r="B180" s="12"/>
      <c r="C180" s="17" t="s">
        <v>126</v>
      </c>
      <c r="D180" s="14" t="s">
        <v>32</v>
      </c>
      <c r="E180" s="13">
        <v>4</v>
      </c>
      <c r="F180" s="15"/>
      <c r="G180" s="16">
        <f t="shared" si="4"/>
        <v>0</v>
      </c>
    </row>
    <row r="181" spans="1:7" ht="24" x14ac:dyDescent="0.2">
      <c r="A181" s="11">
        <v>9</v>
      </c>
      <c r="B181" s="12"/>
      <c r="C181" s="17" t="s">
        <v>127</v>
      </c>
      <c r="D181" s="14" t="s">
        <v>32</v>
      </c>
      <c r="E181" s="13">
        <v>4</v>
      </c>
      <c r="F181" s="15"/>
      <c r="G181" s="16">
        <f t="shared" si="4"/>
        <v>0</v>
      </c>
    </row>
    <row r="182" spans="1:7" ht="36" x14ac:dyDescent="0.2">
      <c r="A182" s="11">
        <v>10</v>
      </c>
      <c r="B182" s="12"/>
      <c r="C182" s="17" t="s">
        <v>128</v>
      </c>
      <c r="D182" s="14" t="s">
        <v>32</v>
      </c>
      <c r="E182" s="13">
        <v>4</v>
      </c>
      <c r="F182" s="15"/>
      <c r="G182" s="16">
        <f t="shared" si="4"/>
        <v>0</v>
      </c>
    </row>
    <row r="183" spans="1:7" ht="36" x14ac:dyDescent="0.2">
      <c r="A183" s="11">
        <v>11</v>
      </c>
      <c r="B183" s="12"/>
      <c r="C183" s="17" t="s">
        <v>129</v>
      </c>
      <c r="D183" s="14" t="s">
        <v>42</v>
      </c>
      <c r="E183" s="13">
        <v>1.1200000000000001</v>
      </c>
      <c r="F183" s="15"/>
      <c r="G183" s="16">
        <f t="shared" si="4"/>
        <v>0</v>
      </c>
    </row>
    <row r="184" spans="1:7" x14ac:dyDescent="0.2">
      <c r="A184" s="9"/>
      <c r="B184" s="10"/>
      <c r="C184" s="18" t="s">
        <v>130</v>
      </c>
      <c r="D184" s="18"/>
      <c r="E184" s="18"/>
      <c r="F184" s="19"/>
      <c r="G184" s="20">
        <f>SUM(G173:G183)</f>
        <v>0</v>
      </c>
    </row>
    <row r="185" spans="1:7" x14ac:dyDescent="0.2">
      <c r="C185" s="7" t="s">
        <v>131</v>
      </c>
      <c r="D185" s="7"/>
    </row>
    <row r="186" spans="1:7" ht="48" x14ac:dyDescent="0.2">
      <c r="A186" s="35">
        <v>1</v>
      </c>
      <c r="B186" s="36"/>
      <c r="C186" s="37" t="s">
        <v>132</v>
      </c>
      <c r="D186" s="38" t="s">
        <v>44</v>
      </c>
      <c r="E186" s="39">
        <v>12</v>
      </c>
      <c r="F186" s="16"/>
      <c r="G186" s="16">
        <f t="shared" ref="G186:G194" si="5">ROUND(E186*F186,2)</f>
        <v>0</v>
      </c>
    </row>
    <row r="187" spans="1:7" ht="48" x14ac:dyDescent="0.2">
      <c r="A187" s="35">
        <v>2</v>
      </c>
      <c r="B187" s="36"/>
      <c r="C187" s="37" t="s">
        <v>133</v>
      </c>
      <c r="D187" s="38" t="s">
        <v>44</v>
      </c>
      <c r="E187" s="39">
        <v>7</v>
      </c>
      <c r="F187" s="16"/>
      <c r="G187" s="16">
        <f t="shared" si="5"/>
        <v>0</v>
      </c>
    </row>
    <row r="188" spans="1:7" x14ac:dyDescent="0.2">
      <c r="A188" s="35">
        <v>3</v>
      </c>
      <c r="B188" s="36"/>
      <c r="C188" s="37" t="s">
        <v>134</v>
      </c>
      <c r="D188" s="38" t="s">
        <v>44</v>
      </c>
      <c r="E188" s="39">
        <v>12</v>
      </c>
      <c r="F188" s="16"/>
      <c r="G188" s="16">
        <f t="shared" si="5"/>
        <v>0</v>
      </c>
    </row>
    <row r="189" spans="1:7" x14ac:dyDescent="0.2">
      <c r="A189" s="35">
        <v>4</v>
      </c>
      <c r="B189" s="36"/>
      <c r="C189" s="37" t="s">
        <v>135</v>
      </c>
      <c r="D189" s="38" t="s">
        <v>44</v>
      </c>
      <c r="E189" s="39">
        <v>7</v>
      </c>
      <c r="F189" s="16"/>
      <c r="G189" s="16">
        <f t="shared" si="5"/>
        <v>0</v>
      </c>
    </row>
    <row r="190" spans="1:7" ht="36" x14ac:dyDescent="0.2">
      <c r="A190" s="35">
        <v>5</v>
      </c>
      <c r="B190" s="36"/>
      <c r="C190" s="37" t="s">
        <v>128</v>
      </c>
      <c r="D190" s="38" t="s">
        <v>32</v>
      </c>
      <c r="E190" s="39">
        <v>2</v>
      </c>
      <c r="F190" s="16"/>
      <c r="G190" s="16">
        <f t="shared" si="5"/>
        <v>0</v>
      </c>
    </row>
    <row r="191" spans="1:7" ht="24" x14ac:dyDescent="0.2">
      <c r="A191" s="35">
        <v>6</v>
      </c>
      <c r="B191" s="36"/>
      <c r="C191" s="37" t="s">
        <v>136</v>
      </c>
      <c r="D191" s="38" t="s">
        <v>137</v>
      </c>
      <c r="E191" s="39">
        <v>2</v>
      </c>
      <c r="F191" s="16"/>
      <c r="G191" s="16">
        <f t="shared" si="5"/>
        <v>0</v>
      </c>
    </row>
    <row r="192" spans="1:7" ht="36" x14ac:dyDescent="0.2">
      <c r="A192" s="35">
        <v>7</v>
      </c>
      <c r="B192" s="36"/>
      <c r="C192" s="37" t="s">
        <v>138</v>
      </c>
      <c r="D192" s="38" t="s">
        <v>42</v>
      </c>
      <c r="E192" s="39">
        <v>0.12</v>
      </c>
      <c r="F192" s="16"/>
      <c r="G192" s="16">
        <f t="shared" si="5"/>
        <v>0</v>
      </c>
    </row>
    <row r="193" spans="1:7" ht="36" x14ac:dyDescent="0.2">
      <c r="A193" s="35">
        <v>8</v>
      </c>
      <c r="B193" s="36"/>
      <c r="C193" s="37" t="s">
        <v>139</v>
      </c>
      <c r="D193" s="38" t="s">
        <v>42</v>
      </c>
      <c r="E193" s="39">
        <v>7.0000000000000007E-2</v>
      </c>
      <c r="F193" s="16"/>
      <c r="G193" s="16">
        <f t="shared" si="5"/>
        <v>0</v>
      </c>
    </row>
    <row r="194" spans="1:7" ht="24" x14ac:dyDescent="0.2">
      <c r="A194" s="35">
        <v>9</v>
      </c>
      <c r="B194" s="36"/>
      <c r="C194" s="37" t="s">
        <v>140</v>
      </c>
      <c r="D194" s="38" t="s">
        <v>42</v>
      </c>
      <c r="E194" s="39">
        <v>0.19</v>
      </c>
      <c r="F194" s="16"/>
      <c r="G194" s="16">
        <f t="shared" si="5"/>
        <v>0</v>
      </c>
    </row>
    <row r="195" spans="1:7" x14ac:dyDescent="0.2">
      <c r="A195" s="9"/>
      <c r="B195" s="10"/>
      <c r="C195" s="18" t="s">
        <v>141</v>
      </c>
      <c r="D195" s="18"/>
      <c r="E195" s="18"/>
      <c r="F195" s="19"/>
      <c r="G195" s="20">
        <f>SUM(G186:G194)</f>
        <v>0</v>
      </c>
    </row>
    <row r="196" spans="1:7" x14ac:dyDescent="0.2">
      <c r="C196" s="7" t="s">
        <v>142</v>
      </c>
      <c r="D196" s="7"/>
    </row>
    <row r="197" spans="1:7" ht="36" x14ac:dyDescent="0.2">
      <c r="A197" s="35">
        <v>1</v>
      </c>
      <c r="B197" s="36"/>
      <c r="C197" s="37" t="s">
        <v>143</v>
      </c>
      <c r="D197" s="38" t="s">
        <v>32</v>
      </c>
      <c r="E197" s="39">
        <v>2</v>
      </c>
      <c r="F197" s="16"/>
      <c r="G197" s="16">
        <f t="shared" ref="G197:G204" si="6">ROUND(E197*F197,2)</f>
        <v>0</v>
      </c>
    </row>
    <row r="198" spans="1:7" ht="36" x14ac:dyDescent="0.2">
      <c r="A198" s="35">
        <v>2</v>
      </c>
      <c r="B198" s="36"/>
      <c r="C198" s="37" t="s">
        <v>144</v>
      </c>
      <c r="D198" s="38" t="s">
        <v>32</v>
      </c>
      <c r="E198" s="39">
        <v>1</v>
      </c>
      <c r="F198" s="16"/>
      <c r="G198" s="16">
        <f t="shared" si="6"/>
        <v>0</v>
      </c>
    </row>
    <row r="199" spans="1:7" ht="36" x14ac:dyDescent="0.2">
      <c r="A199" s="35">
        <v>3</v>
      </c>
      <c r="B199" s="36"/>
      <c r="C199" s="37" t="s">
        <v>145</v>
      </c>
      <c r="D199" s="38" t="s">
        <v>137</v>
      </c>
      <c r="E199" s="39">
        <v>1</v>
      </c>
      <c r="F199" s="16"/>
      <c r="G199" s="16">
        <f t="shared" si="6"/>
        <v>0</v>
      </c>
    </row>
    <row r="200" spans="1:7" ht="24" x14ac:dyDescent="0.2">
      <c r="A200" s="35">
        <v>4</v>
      </c>
      <c r="B200" s="36"/>
      <c r="C200" s="37" t="s">
        <v>146</v>
      </c>
      <c r="D200" s="38" t="s">
        <v>32</v>
      </c>
      <c r="E200" s="39">
        <v>1</v>
      </c>
      <c r="F200" s="16"/>
      <c r="G200" s="16">
        <f t="shared" si="6"/>
        <v>0</v>
      </c>
    </row>
    <row r="201" spans="1:7" ht="36" x14ac:dyDescent="0.2">
      <c r="A201" s="35">
        <v>5</v>
      </c>
      <c r="B201" s="36"/>
      <c r="C201" s="37" t="s">
        <v>147</v>
      </c>
      <c r="D201" s="38" t="s">
        <v>32</v>
      </c>
      <c r="E201" s="39">
        <v>1</v>
      </c>
      <c r="F201" s="16"/>
      <c r="G201" s="16">
        <f t="shared" si="6"/>
        <v>0</v>
      </c>
    </row>
    <row r="202" spans="1:7" ht="36" x14ac:dyDescent="0.2">
      <c r="A202" s="35">
        <v>6</v>
      </c>
      <c r="B202" s="36"/>
      <c r="C202" s="37" t="s">
        <v>148</v>
      </c>
      <c r="D202" s="38" t="s">
        <v>32</v>
      </c>
      <c r="E202" s="39">
        <v>1</v>
      </c>
      <c r="F202" s="16"/>
      <c r="G202" s="16">
        <f t="shared" si="6"/>
        <v>0</v>
      </c>
    </row>
    <row r="203" spans="1:7" ht="36" x14ac:dyDescent="0.2">
      <c r="A203" s="35">
        <v>7</v>
      </c>
      <c r="B203" s="36"/>
      <c r="C203" s="37" t="s">
        <v>149</v>
      </c>
      <c r="D203" s="38" t="s">
        <v>32</v>
      </c>
      <c r="E203" s="39">
        <v>1</v>
      </c>
      <c r="F203" s="16"/>
      <c r="G203" s="16">
        <f t="shared" si="6"/>
        <v>0</v>
      </c>
    </row>
    <row r="204" spans="1:7" x14ac:dyDescent="0.2">
      <c r="A204" s="35">
        <v>8</v>
      </c>
      <c r="B204" s="36"/>
      <c r="C204" s="37" t="s">
        <v>150</v>
      </c>
      <c r="D204" s="38" t="s">
        <v>32</v>
      </c>
      <c r="E204" s="39">
        <v>1</v>
      </c>
      <c r="F204" s="16"/>
      <c r="G204" s="16">
        <f t="shared" si="6"/>
        <v>0</v>
      </c>
    </row>
    <row r="205" spans="1:7" x14ac:dyDescent="0.2">
      <c r="A205" s="9"/>
      <c r="B205" s="10"/>
      <c r="C205" s="18" t="s">
        <v>151</v>
      </c>
      <c r="D205" s="18"/>
      <c r="E205" s="18"/>
      <c r="F205" s="19"/>
      <c r="G205" s="20">
        <f>SUM(G197:G204)</f>
        <v>0</v>
      </c>
    </row>
    <row r="206" spans="1:7" x14ac:dyDescent="0.2">
      <c r="C206" s="7" t="s">
        <v>152</v>
      </c>
      <c r="D206" s="7"/>
    </row>
    <row r="207" spans="1:7" ht="36" x14ac:dyDescent="0.2">
      <c r="A207" s="35">
        <v>1</v>
      </c>
      <c r="B207" s="36"/>
      <c r="C207" s="37" t="s">
        <v>153</v>
      </c>
      <c r="D207" s="38" t="s">
        <v>42</v>
      </c>
      <c r="E207" s="39">
        <v>0.04</v>
      </c>
      <c r="F207" s="16"/>
      <c r="G207" s="16">
        <f>ROUND(E207*F207,2)</f>
        <v>0</v>
      </c>
    </row>
    <row r="208" spans="1:7" ht="36" x14ac:dyDescent="0.2">
      <c r="A208" s="35">
        <v>2</v>
      </c>
      <c r="B208" s="36"/>
      <c r="C208" s="37" t="s">
        <v>265</v>
      </c>
      <c r="D208" s="38" t="s">
        <v>42</v>
      </c>
      <c r="E208" s="39">
        <v>7.0000000000000007E-2</v>
      </c>
      <c r="F208" s="16"/>
      <c r="G208" s="16">
        <f>ROUND(E208*F208,2)</f>
        <v>0</v>
      </c>
    </row>
    <row r="209" spans="1:7" ht="36" x14ac:dyDescent="0.2">
      <c r="A209" s="35">
        <v>3</v>
      </c>
      <c r="B209" s="36"/>
      <c r="C209" s="37" t="s">
        <v>266</v>
      </c>
      <c r="D209" s="38" t="s">
        <v>42</v>
      </c>
      <c r="E209" s="39">
        <v>7.0000000000000007E-2</v>
      </c>
      <c r="F209" s="16"/>
      <c r="G209" s="16">
        <f>ROUND(E209*F209,2)</f>
        <v>0</v>
      </c>
    </row>
    <row r="210" spans="1:7" x14ac:dyDescent="0.2">
      <c r="A210" s="9"/>
      <c r="B210" s="10"/>
      <c r="C210" s="18" t="s">
        <v>154</v>
      </c>
      <c r="D210" s="18"/>
      <c r="E210" s="18"/>
      <c r="F210" s="19"/>
      <c r="G210" s="20">
        <f>SUM(G207:G209)</f>
        <v>0</v>
      </c>
    </row>
    <row r="211" spans="1:7" x14ac:dyDescent="0.2">
      <c r="A211" s="18"/>
      <c r="B211" s="18" t="s">
        <v>82</v>
      </c>
      <c r="C211" s="18"/>
      <c r="D211" s="18"/>
      <c r="E211" s="18"/>
      <c r="F211" s="19"/>
      <c r="G211" s="19">
        <f>G209+G210</f>
        <v>0</v>
      </c>
    </row>
    <row r="212" spans="1:7" x14ac:dyDescent="0.2">
      <c r="A212" s="7"/>
      <c r="B212" s="7"/>
      <c r="C212" s="7"/>
      <c r="D212" s="7"/>
      <c r="E212" s="7"/>
      <c r="F212" s="8"/>
      <c r="G212" s="8"/>
    </row>
    <row r="213" spans="1:7" x14ac:dyDescent="0.2">
      <c r="C213" s="1" t="s">
        <v>256</v>
      </c>
    </row>
    <row r="217" spans="1:7" x14ac:dyDescent="0.2">
      <c r="A217" s="7" t="s">
        <v>0</v>
      </c>
      <c r="B217" s="7"/>
      <c r="C217" s="7"/>
      <c r="D217" s="7"/>
      <c r="E217" s="7"/>
      <c r="F217" s="8"/>
      <c r="G217" s="6" t="s">
        <v>4</v>
      </c>
    </row>
    <row r="218" spans="1:7" x14ac:dyDescent="0.2">
      <c r="A218" s="1" t="s">
        <v>1</v>
      </c>
      <c r="G218" s="3" t="s">
        <v>1</v>
      </c>
    </row>
    <row r="219" spans="1:7" x14ac:dyDescent="0.2">
      <c r="C219" s="1" t="s">
        <v>2</v>
      </c>
      <c r="G219" s="3"/>
    </row>
    <row r="220" spans="1:7" x14ac:dyDescent="0.2">
      <c r="A220" s="1" t="s">
        <v>3</v>
      </c>
      <c r="G220" s="3" t="s">
        <v>3</v>
      </c>
    </row>
    <row r="222" spans="1:7" ht="18" x14ac:dyDescent="0.25">
      <c r="D222" s="5" t="s">
        <v>261</v>
      </c>
    </row>
    <row r="223" spans="1:7" x14ac:dyDescent="0.2">
      <c r="D223" s="4" t="s">
        <v>16</v>
      </c>
    </row>
    <row r="225" spans="1:7" x14ac:dyDescent="0.2">
      <c r="A225" s="23" t="s">
        <v>5</v>
      </c>
      <c r="B225" s="23"/>
      <c r="C225" s="24" t="s">
        <v>17</v>
      </c>
      <c r="D225" s="24"/>
      <c r="E225" s="24"/>
      <c r="F225" s="25"/>
      <c r="G225" s="25"/>
    </row>
    <row r="226" spans="1:7" x14ac:dyDescent="0.2">
      <c r="A226" s="23" t="s">
        <v>6</v>
      </c>
      <c r="B226" s="23"/>
      <c r="C226" s="24" t="s">
        <v>18</v>
      </c>
      <c r="D226" s="24"/>
      <c r="E226" s="24"/>
      <c r="F226" s="25"/>
      <c r="G226" s="25"/>
    </row>
    <row r="227" spans="1:7" x14ac:dyDescent="0.2">
      <c r="A227" s="23" t="s">
        <v>7</v>
      </c>
      <c r="B227" s="23"/>
      <c r="C227" s="24" t="s">
        <v>155</v>
      </c>
      <c r="D227" s="24"/>
      <c r="E227" s="24"/>
      <c r="F227" s="25"/>
      <c r="G227" s="25"/>
    </row>
    <row r="228" spans="1:7" x14ac:dyDescent="0.2">
      <c r="A228" s="30">
        <v>45682</v>
      </c>
      <c r="B228" s="30"/>
      <c r="F228" s="6" t="s">
        <v>8</v>
      </c>
      <c r="G228" s="6">
        <f>G250</f>
        <v>0</v>
      </c>
    </row>
    <row r="229" spans="1:7" x14ac:dyDescent="0.2">
      <c r="A229" s="31" t="s">
        <v>9</v>
      </c>
      <c r="B229" s="31" t="s">
        <v>10</v>
      </c>
      <c r="C229" s="31" t="s">
        <v>11</v>
      </c>
      <c r="D229" s="31" t="s">
        <v>12</v>
      </c>
      <c r="E229" s="33" t="s">
        <v>13</v>
      </c>
      <c r="F229" s="26" t="s">
        <v>14</v>
      </c>
      <c r="G229" s="28" t="s">
        <v>15</v>
      </c>
    </row>
    <row r="230" spans="1:7" x14ac:dyDescent="0.2">
      <c r="A230" s="32"/>
      <c r="B230" s="32"/>
      <c r="C230" s="32"/>
      <c r="D230" s="32"/>
      <c r="E230" s="34"/>
      <c r="F230" s="27"/>
      <c r="G230" s="29"/>
    </row>
    <row r="231" spans="1:7" x14ac:dyDescent="0.2">
      <c r="C231" s="7" t="s">
        <v>156</v>
      </c>
      <c r="D231" s="7"/>
    </row>
    <row r="232" spans="1:7" ht="36" x14ac:dyDescent="0.2">
      <c r="A232" s="11">
        <v>1</v>
      </c>
      <c r="B232" s="12"/>
      <c r="C232" s="17" t="s">
        <v>157</v>
      </c>
      <c r="D232" s="14" t="s">
        <v>32</v>
      </c>
      <c r="E232" s="13">
        <v>4</v>
      </c>
      <c r="F232" s="15"/>
      <c r="G232" s="16">
        <f t="shared" ref="G232:G246" si="7">ROUND(E232*F232,2)</f>
        <v>0</v>
      </c>
    </row>
    <row r="233" spans="1:7" x14ac:dyDescent="0.2">
      <c r="A233" s="11">
        <v>2</v>
      </c>
      <c r="B233" s="12"/>
      <c r="C233" s="17" t="s">
        <v>158</v>
      </c>
      <c r="D233" s="14" t="s">
        <v>159</v>
      </c>
      <c r="E233" s="13">
        <v>3</v>
      </c>
      <c r="F233" s="15"/>
      <c r="G233" s="16">
        <f t="shared" si="7"/>
        <v>0</v>
      </c>
    </row>
    <row r="234" spans="1:7" x14ac:dyDescent="0.2">
      <c r="A234" s="11">
        <v>3</v>
      </c>
      <c r="B234" s="12"/>
      <c r="C234" s="17" t="s">
        <v>160</v>
      </c>
      <c r="D234" s="14" t="s">
        <v>159</v>
      </c>
      <c r="E234" s="13">
        <v>1</v>
      </c>
      <c r="F234" s="15"/>
      <c r="G234" s="16">
        <f t="shared" si="7"/>
        <v>0</v>
      </c>
    </row>
    <row r="235" spans="1:7" ht="24" x14ac:dyDescent="0.2">
      <c r="A235" s="11">
        <v>4</v>
      </c>
      <c r="B235" s="12"/>
      <c r="C235" s="17" t="s">
        <v>161</v>
      </c>
      <c r="D235" s="14" t="s">
        <v>32</v>
      </c>
      <c r="E235" s="13">
        <v>2</v>
      </c>
      <c r="F235" s="15"/>
      <c r="G235" s="16">
        <f t="shared" si="7"/>
        <v>0</v>
      </c>
    </row>
    <row r="236" spans="1:7" x14ac:dyDescent="0.2">
      <c r="A236" s="11">
        <v>5</v>
      </c>
      <c r="B236" s="12"/>
      <c r="C236" s="17" t="s">
        <v>162</v>
      </c>
      <c r="D236" s="14" t="s">
        <v>32</v>
      </c>
      <c r="E236" s="13">
        <v>2</v>
      </c>
      <c r="F236" s="15"/>
      <c r="G236" s="16">
        <f t="shared" si="7"/>
        <v>0</v>
      </c>
    </row>
    <row r="237" spans="1:7" ht="36" x14ac:dyDescent="0.2">
      <c r="A237" s="11">
        <v>6</v>
      </c>
      <c r="B237" s="12"/>
      <c r="C237" s="17" t="s">
        <v>163</v>
      </c>
      <c r="D237" s="14" t="s">
        <v>164</v>
      </c>
      <c r="E237" s="13">
        <v>0.5</v>
      </c>
      <c r="F237" s="15"/>
      <c r="G237" s="16">
        <f t="shared" si="7"/>
        <v>0</v>
      </c>
    </row>
    <row r="238" spans="1:7" x14ac:dyDescent="0.2">
      <c r="A238" s="11">
        <v>7</v>
      </c>
      <c r="B238" s="12"/>
      <c r="C238" s="17" t="s">
        <v>165</v>
      </c>
      <c r="D238" s="14" t="s">
        <v>44</v>
      </c>
      <c r="E238" s="13">
        <v>50</v>
      </c>
      <c r="F238" s="15"/>
      <c r="G238" s="16">
        <f t="shared" si="7"/>
        <v>0</v>
      </c>
    </row>
    <row r="239" spans="1:7" ht="24" x14ac:dyDescent="0.2">
      <c r="A239" s="11">
        <v>8</v>
      </c>
      <c r="B239" s="12"/>
      <c r="C239" s="17" t="s">
        <v>166</v>
      </c>
      <c r="D239" s="14" t="s">
        <v>42</v>
      </c>
      <c r="E239" s="13">
        <v>0.1</v>
      </c>
      <c r="F239" s="15"/>
      <c r="G239" s="16">
        <f t="shared" si="7"/>
        <v>0</v>
      </c>
    </row>
    <row r="240" spans="1:7" ht="24" x14ac:dyDescent="0.2">
      <c r="A240" s="11">
        <v>9</v>
      </c>
      <c r="B240" s="12"/>
      <c r="C240" s="17" t="s">
        <v>167</v>
      </c>
      <c r="D240" s="14" t="s">
        <v>42</v>
      </c>
      <c r="E240" s="13">
        <v>0.94</v>
      </c>
      <c r="F240" s="15"/>
      <c r="G240" s="16">
        <f t="shared" si="7"/>
        <v>0</v>
      </c>
    </row>
    <row r="241" spans="1:7" x14ac:dyDescent="0.2">
      <c r="A241" s="11">
        <v>10</v>
      </c>
      <c r="B241" s="12"/>
      <c r="C241" s="17" t="s">
        <v>168</v>
      </c>
      <c r="D241" s="14" t="s">
        <v>44</v>
      </c>
      <c r="E241" s="13">
        <v>94</v>
      </c>
      <c r="F241" s="15"/>
      <c r="G241" s="16">
        <f t="shared" si="7"/>
        <v>0</v>
      </c>
    </row>
    <row r="242" spans="1:7" ht="36" x14ac:dyDescent="0.2">
      <c r="A242" s="11">
        <v>11</v>
      </c>
      <c r="B242" s="12"/>
      <c r="C242" s="17" t="s">
        <v>169</v>
      </c>
      <c r="D242" s="14" t="s">
        <v>32</v>
      </c>
      <c r="E242" s="13">
        <v>1</v>
      </c>
      <c r="F242" s="15"/>
      <c r="G242" s="16">
        <f t="shared" si="7"/>
        <v>0</v>
      </c>
    </row>
    <row r="243" spans="1:7" ht="24" x14ac:dyDescent="0.2">
      <c r="A243" s="11">
        <v>12</v>
      </c>
      <c r="B243" s="12"/>
      <c r="C243" s="17" t="s">
        <v>170</v>
      </c>
      <c r="D243" s="14" t="s">
        <v>42</v>
      </c>
      <c r="E243" s="13">
        <v>0.15</v>
      </c>
      <c r="F243" s="15"/>
      <c r="G243" s="16">
        <f t="shared" si="7"/>
        <v>0</v>
      </c>
    </row>
    <row r="244" spans="1:7" ht="24" x14ac:dyDescent="0.2">
      <c r="A244" s="11">
        <v>13</v>
      </c>
      <c r="B244" s="12"/>
      <c r="C244" s="17" t="s">
        <v>171</v>
      </c>
      <c r="D244" s="14" t="s">
        <v>42</v>
      </c>
      <c r="E244" s="13">
        <v>0.15</v>
      </c>
      <c r="F244" s="15"/>
      <c r="G244" s="16">
        <f t="shared" si="7"/>
        <v>0</v>
      </c>
    </row>
    <row r="245" spans="1:7" ht="24" x14ac:dyDescent="0.2">
      <c r="A245" s="11">
        <v>14</v>
      </c>
      <c r="B245" s="12"/>
      <c r="C245" s="17" t="s">
        <v>172</v>
      </c>
      <c r="D245" s="14" t="s">
        <v>32</v>
      </c>
      <c r="E245" s="13">
        <v>6</v>
      </c>
      <c r="F245" s="15"/>
      <c r="G245" s="16">
        <f t="shared" si="7"/>
        <v>0</v>
      </c>
    </row>
    <row r="246" spans="1:7" ht="24" x14ac:dyDescent="0.2">
      <c r="A246" s="11">
        <v>15</v>
      </c>
      <c r="B246" s="12"/>
      <c r="C246" s="17" t="s">
        <v>173</v>
      </c>
      <c r="D246" s="14" t="s">
        <v>32</v>
      </c>
      <c r="E246" s="13">
        <v>6</v>
      </c>
      <c r="F246" s="15"/>
      <c r="G246" s="16">
        <f t="shared" si="7"/>
        <v>0</v>
      </c>
    </row>
    <row r="247" spans="1:7" x14ac:dyDescent="0.2">
      <c r="A247" s="9"/>
      <c r="B247" s="10"/>
      <c r="C247" s="18" t="s">
        <v>174</v>
      </c>
      <c r="D247" s="18"/>
      <c r="E247" s="18"/>
      <c r="F247" s="19"/>
      <c r="G247" s="20">
        <f>SUM(G232:G246)</f>
        <v>0</v>
      </c>
    </row>
    <row r="248" spans="1:7" x14ac:dyDescent="0.2">
      <c r="A248" s="7"/>
      <c r="B248" s="7" t="s">
        <v>79</v>
      </c>
      <c r="C248" s="7"/>
      <c r="D248" s="7"/>
      <c r="E248" s="7"/>
      <c r="F248" s="8"/>
      <c r="G248" s="8">
        <f>SUM(G247)</f>
        <v>0</v>
      </c>
    </row>
    <row r="249" spans="1:7" x14ac:dyDescent="0.2">
      <c r="A249" s="22"/>
      <c r="B249" s="18"/>
      <c r="C249" s="18" t="s">
        <v>80</v>
      </c>
      <c r="D249" s="18" t="s">
        <v>81</v>
      </c>
      <c r="E249" s="18"/>
      <c r="F249" s="19"/>
      <c r="G249" s="20">
        <f>ROUND(G248*0.21,2)</f>
        <v>0</v>
      </c>
    </row>
    <row r="250" spans="1:7" x14ac:dyDescent="0.2">
      <c r="A250" s="18"/>
      <c r="B250" s="18" t="s">
        <v>82</v>
      </c>
      <c r="C250" s="18"/>
      <c r="D250" s="18"/>
      <c r="E250" s="18"/>
      <c r="F250" s="19"/>
      <c r="G250" s="19">
        <f>G248+G249</f>
        <v>0</v>
      </c>
    </row>
    <row r="251" spans="1:7" x14ac:dyDescent="0.2">
      <c r="A251" s="7"/>
      <c r="B251" s="7"/>
      <c r="C251" s="7"/>
      <c r="D251" s="7"/>
      <c r="E251" s="7"/>
      <c r="F251" s="8"/>
      <c r="G251" s="8"/>
    </row>
    <row r="252" spans="1:7" x14ac:dyDescent="0.2">
      <c r="C252" s="1" t="s">
        <v>175</v>
      </c>
    </row>
    <row r="256" spans="1:7" x14ac:dyDescent="0.2">
      <c r="A256" s="7" t="s">
        <v>0</v>
      </c>
      <c r="B256" s="7"/>
      <c r="C256" s="7"/>
      <c r="D256" s="7"/>
      <c r="E256" s="7"/>
      <c r="F256" s="8"/>
      <c r="G256" s="6" t="s">
        <v>4</v>
      </c>
    </row>
    <row r="257" spans="1:7" x14ac:dyDescent="0.2">
      <c r="A257" s="1" t="s">
        <v>1</v>
      </c>
      <c r="G257" s="3" t="s">
        <v>1</v>
      </c>
    </row>
    <row r="258" spans="1:7" x14ac:dyDescent="0.2">
      <c r="C258" s="1" t="s">
        <v>2</v>
      </c>
      <c r="G258" s="3"/>
    </row>
    <row r="259" spans="1:7" x14ac:dyDescent="0.2">
      <c r="A259" s="1" t="s">
        <v>3</v>
      </c>
      <c r="G259" s="3" t="s">
        <v>3</v>
      </c>
    </row>
    <row r="261" spans="1:7" ht="18" x14ac:dyDescent="0.25">
      <c r="D261" s="5" t="s">
        <v>262</v>
      </c>
    </row>
    <row r="262" spans="1:7" x14ac:dyDescent="0.2">
      <c r="D262" s="4" t="s">
        <v>16</v>
      </c>
    </row>
    <row r="264" spans="1:7" x14ac:dyDescent="0.2">
      <c r="A264" s="23" t="s">
        <v>5</v>
      </c>
      <c r="B264" s="23"/>
      <c r="C264" s="24" t="s">
        <v>17</v>
      </c>
      <c r="D264" s="24"/>
      <c r="E264" s="24"/>
      <c r="F264" s="25"/>
      <c r="G264" s="25"/>
    </row>
    <row r="265" spans="1:7" x14ac:dyDescent="0.2">
      <c r="A265" s="23" t="s">
        <v>6</v>
      </c>
      <c r="B265" s="23"/>
      <c r="C265" s="24" t="s">
        <v>18</v>
      </c>
      <c r="D265" s="24"/>
      <c r="E265" s="24"/>
      <c r="F265" s="25"/>
      <c r="G265" s="25"/>
    </row>
    <row r="266" spans="1:7" x14ac:dyDescent="0.2">
      <c r="A266" s="23" t="s">
        <v>7</v>
      </c>
      <c r="B266" s="23"/>
      <c r="C266" s="24" t="s">
        <v>176</v>
      </c>
      <c r="D266" s="24"/>
      <c r="E266" s="24"/>
      <c r="F266" s="25"/>
      <c r="G266" s="25"/>
    </row>
    <row r="267" spans="1:7" x14ac:dyDescent="0.2">
      <c r="A267" s="30">
        <v>45682</v>
      </c>
      <c r="B267" s="30"/>
      <c r="F267" s="6" t="s">
        <v>8</v>
      </c>
      <c r="G267" s="6">
        <f>G290</f>
        <v>0</v>
      </c>
    </row>
    <row r="268" spans="1:7" x14ac:dyDescent="0.2">
      <c r="A268" s="31" t="s">
        <v>9</v>
      </c>
      <c r="B268" s="31" t="s">
        <v>10</v>
      </c>
      <c r="C268" s="31" t="s">
        <v>11</v>
      </c>
      <c r="D268" s="31" t="s">
        <v>12</v>
      </c>
      <c r="E268" s="33" t="s">
        <v>13</v>
      </c>
      <c r="F268" s="26" t="s">
        <v>14</v>
      </c>
      <c r="G268" s="28" t="s">
        <v>15</v>
      </c>
    </row>
    <row r="269" spans="1:7" x14ac:dyDescent="0.2">
      <c r="A269" s="32"/>
      <c r="B269" s="32"/>
      <c r="C269" s="32"/>
      <c r="D269" s="32"/>
      <c r="E269" s="34"/>
      <c r="F269" s="27"/>
      <c r="G269" s="29"/>
    </row>
    <row r="270" spans="1:7" x14ac:dyDescent="0.2">
      <c r="C270" s="7" t="s">
        <v>177</v>
      </c>
      <c r="D270" s="7"/>
    </row>
    <row r="271" spans="1:7" ht="36" x14ac:dyDescent="0.2">
      <c r="A271" s="11">
        <v>1</v>
      </c>
      <c r="B271" s="12"/>
      <c r="C271" s="17" t="s">
        <v>157</v>
      </c>
      <c r="D271" s="14" t="s">
        <v>32</v>
      </c>
      <c r="E271" s="13">
        <v>3</v>
      </c>
      <c r="F271" s="15"/>
      <c r="G271" s="16">
        <f t="shared" ref="G271:G286" si="8">ROUND(E271*F271,2)</f>
        <v>0</v>
      </c>
    </row>
    <row r="272" spans="1:7" x14ac:dyDescent="0.2">
      <c r="A272" s="11">
        <v>2</v>
      </c>
      <c r="B272" s="12"/>
      <c r="C272" s="17" t="s">
        <v>178</v>
      </c>
      <c r="D272" s="14" t="s">
        <v>159</v>
      </c>
      <c r="E272" s="13">
        <v>3</v>
      </c>
      <c r="F272" s="15"/>
      <c r="G272" s="16">
        <f t="shared" si="8"/>
        <v>0</v>
      </c>
    </row>
    <row r="273" spans="1:7" ht="24" x14ac:dyDescent="0.2">
      <c r="A273" s="11">
        <v>3</v>
      </c>
      <c r="B273" s="12"/>
      <c r="C273" s="17" t="s">
        <v>179</v>
      </c>
      <c r="D273" s="14" t="s">
        <v>32</v>
      </c>
      <c r="E273" s="13">
        <v>2</v>
      </c>
      <c r="F273" s="15"/>
      <c r="G273" s="16">
        <f t="shared" si="8"/>
        <v>0</v>
      </c>
    </row>
    <row r="274" spans="1:7" x14ac:dyDescent="0.2">
      <c r="A274" s="11">
        <v>4</v>
      </c>
      <c r="B274" s="12"/>
      <c r="C274" s="17" t="s">
        <v>180</v>
      </c>
      <c r="D274" s="14" t="s">
        <v>159</v>
      </c>
      <c r="E274" s="13">
        <v>2</v>
      </c>
      <c r="F274" s="15"/>
      <c r="G274" s="16">
        <f t="shared" si="8"/>
        <v>0</v>
      </c>
    </row>
    <row r="275" spans="1:7" ht="24" x14ac:dyDescent="0.2">
      <c r="A275" s="11">
        <v>5</v>
      </c>
      <c r="B275" s="12"/>
      <c r="C275" s="17" t="s">
        <v>167</v>
      </c>
      <c r="D275" s="14" t="s">
        <v>42</v>
      </c>
      <c r="E275" s="13">
        <v>0.7</v>
      </c>
      <c r="F275" s="15"/>
      <c r="G275" s="16">
        <f t="shared" si="8"/>
        <v>0</v>
      </c>
    </row>
    <row r="276" spans="1:7" ht="24" x14ac:dyDescent="0.2">
      <c r="A276" s="11">
        <v>6</v>
      </c>
      <c r="B276" s="12"/>
      <c r="C276" s="17" t="s">
        <v>181</v>
      </c>
      <c r="D276" s="14" t="s">
        <v>42</v>
      </c>
      <c r="E276" s="13">
        <v>0.1</v>
      </c>
      <c r="F276" s="15"/>
      <c r="G276" s="16">
        <f t="shared" si="8"/>
        <v>0</v>
      </c>
    </row>
    <row r="277" spans="1:7" x14ac:dyDescent="0.2">
      <c r="A277" s="11">
        <v>7</v>
      </c>
      <c r="B277" s="12"/>
      <c r="C277" s="17" t="s">
        <v>182</v>
      </c>
      <c r="D277" s="14" t="s">
        <v>44</v>
      </c>
      <c r="E277" s="13">
        <v>20</v>
      </c>
      <c r="F277" s="15"/>
      <c r="G277" s="16">
        <f t="shared" si="8"/>
        <v>0</v>
      </c>
    </row>
    <row r="278" spans="1:7" x14ac:dyDescent="0.2">
      <c r="A278" s="11">
        <v>8</v>
      </c>
      <c r="B278" s="12"/>
      <c r="C278" s="17" t="s">
        <v>183</v>
      </c>
      <c r="D278" s="14" t="s">
        <v>44</v>
      </c>
      <c r="E278" s="13">
        <v>60</v>
      </c>
      <c r="F278" s="15"/>
      <c r="G278" s="16">
        <f t="shared" si="8"/>
        <v>0</v>
      </c>
    </row>
    <row r="279" spans="1:7" ht="36" x14ac:dyDescent="0.2">
      <c r="A279" s="11">
        <v>9</v>
      </c>
      <c r="B279" s="12"/>
      <c r="C279" s="17" t="s">
        <v>163</v>
      </c>
      <c r="D279" s="14" t="s">
        <v>164</v>
      </c>
      <c r="E279" s="13">
        <v>0.3</v>
      </c>
      <c r="F279" s="15"/>
      <c r="G279" s="16">
        <f t="shared" si="8"/>
        <v>0</v>
      </c>
    </row>
    <row r="280" spans="1:7" x14ac:dyDescent="0.2">
      <c r="A280" s="11">
        <v>10</v>
      </c>
      <c r="B280" s="12"/>
      <c r="C280" s="17" t="s">
        <v>165</v>
      </c>
      <c r="D280" s="14" t="s">
        <v>44</v>
      </c>
      <c r="E280" s="13">
        <v>30</v>
      </c>
      <c r="F280" s="15"/>
      <c r="G280" s="16">
        <f t="shared" si="8"/>
        <v>0</v>
      </c>
    </row>
    <row r="281" spans="1:7" ht="24" x14ac:dyDescent="0.2">
      <c r="A281" s="11">
        <v>11</v>
      </c>
      <c r="B281" s="12"/>
      <c r="C281" s="17" t="s">
        <v>166</v>
      </c>
      <c r="D281" s="14" t="s">
        <v>42</v>
      </c>
      <c r="E281" s="13">
        <v>0.1</v>
      </c>
      <c r="F281" s="15"/>
      <c r="G281" s="16">
        <f t="shared" si="8"/>
        <v>0</v>
      </c>
    </row>
    <row r="282" spans="1:7" ht="24" x14ac:dyDescent="0.2">
      <c r="A282" s="11">
        <v>12</v>
      </c>
      <c r="B282" s="12"/>
      <c r="C282" s="17" t="s">
        <v>184</v>
      </c>
      <c r="D282" s="14" t="s">
        <v>32</v>
      </c>
      <c r="E282" s="13">
        <v>1</v>
      </c>
      <c r="F282" s="15"/>
      <c r="G282" s="16">
        <f t="shared" si="8"/>
        <v>0</v>
      </c>
    </row>
    <row r="283" spans="1:7" ht="24" x14ac:dyDescent="0.2">
      <c r="A283" s="11">
        <v>13</v>
      </c>
      <c r="B283" s="12"/>
      <c r="C283" s="17" t="s">
        <v>185</v>
      </c>
      <c r="D283" s="14" t="s">
        <v>42</v>
      </c>
      <c r="E283" s="13">
        <v>0.1</v>
      </c>
      <c r="F283" s="15"/>
      <c r="G283" s="16">
        <f t="shared" si="8"/>
        <v>0</v>
      </c>
    </row>
    <row r="284" spans="1:7" ht="36" x14ac:dyDescent="0.2">
      <c r="A284" s="11">
        <v>14</v>
      </c>
      <c r="B284" s="12"/>
      <c r="C284" s="17" t="s">
        <v>186</v>
      </c>
      <c r="D284" s="14" t="s">
        <v>42</v>
      </c>
      <c r="E284" s="13">
        <v>0.1</v>
      </c>
      <c r="F284" s="15"/>
      <c r="G284" s="16">
        <f t="shared" si="8"/>
        <v>0</v>
      </c>
    </row>
    <row r="285" spans="1:7" ht="24" x14ac:dyDescent="0.2">
      <c r="A285" s="11">
        <v>15</v>
      </c>
      <c r="B285" s="12"/>
      <c r="C285" s="17" t="s">
        <v>172</v>
      </c>
      <c r="D285" s="14" t="s">
        <v>32</v>
      </c>
      <c r="E285" s="13">
        <v>4</v>
      </c>
      <c r="F285" s="15"/>
      <c r="G285" s="16">
        <f t="shared" si="8"/>
        <v>0</v>
      </c>
    </row>
    <row r="286" spans="1:7" ht="24" x14ac:dyDescent="0.2">
      <c r="A286" s="11">
        <v>16</v>
      </c>
      <c r="B286" s="12"/>
      <c r="C286" s="17" t="s">
        <v>173</v>
      </c>
      <c r="D286" s="14" t="s">
        <v>32</v>
      </c>
      <c r="E286" s="13">
        <v>4</v>
      </c>
      <c r="F286" s="15"/>
      <c r="G286" s="16">
        <f t="shared" si="8"/>
        <v>0</v>
      </c>
    </row>
    <row r="287" spans="1:7" x14ac:dyDescent="0.2">
      <c r="A287" s="9"/>
      <c r="B287" s="10"/>
      <c r="C287" s="18" t="s">
        <v>187</v>
      </c>
      <c r="D287" s="18"/>
      <c r="E287" s="18"/>
      <c r="F287" s="19"/>
      <c r="G287" s="20">
        <f>SUM(G271:G286)</f>
        <v>0</v>
      </c>
    </row>
    <row r="288" spans="1:7" x14ac:dyDescent="0.2">
      <c r="A288" s="7"/>
      <c r="B288" s="7" t="s">
        <v>79</v>
      </c>
      <c r="C288" s="7"/>
      <c r="D288" s="7"/>
      <c r="E288" s="7"/>
      <c r="F288" s="8"/>
      <c r="G288" s="8">
        <f>SUM(G287)</f>
        <v>0</v>
      </c>
    </row>
    <row r="289" spans="1:7" x14ac:dyDescent="0.2">
      <c r="A289" s="22"/>
      <c r="B289" s="18"/>
      <c r="C289" s="18" t="s">
        <v>80</v>
      </c>
      <c r="D289" s="18" t="s">
        <v>81</v>
      </c>
      <c r="E289" s="18"/>
      <c r="F289" s="19"/>
      <c r="G289" s="20">
        <f>ROUND(G288*0.21,2)</f>
        <v>0</v>
      </c>
    </row>
    <row r="290" spans="1:7" x14ac:dyDescent="0.2">
      <c r="A290" s="18"/>
      <c r="B290" s="18" t="s">
        <v>82</v>
      </c>
      <c r="C290" s="18"/>
      <c r="D290" s="18"/>
      <c r="E290" s="18"/>
      <c r="F290" s="19"/>
      <c r="G290" s="19">
        <f>G288+G289</f>
        <v>0</v>
      </c>
    </row>
    <row r="291" spans="1:7" x14ac:dyDescent="0.2">
      <c r="A291" s="7"/>
      <c r="B291" s="7"/>
      <c r="C291" s="7"/>
      <c r="D291" s="7"/>
      <c r="E291" s="7"/>
      <c r="F291" s="8"/>
      <c r="G291" s="8"/>
    </row>
    <row r="292" spans="1:7" x14ac:dyDescent="0.2">
      <c r="C292" s="1" t="s">
        <v>175</v>
      </c>
    </row>
    <row r="296" spans="1:7" x14ac:dyDescent="0.2">
      <c r="A296" s="7" t="s">
        <v>0</v>
      </c>
      <c r="B296" s="7"/>
      <c r="C296" s="7"/>
      <c r="D296" s="7"/>
      <c r="E296" s="7"/>
      <c r="F296" s="8"/>
      <c r="G296" s="6" t="s">
        <v>4</v>
      </c>
    </row>
    <row r="297" spans="1:7" x14ac:dyDescent="0.2">
      <c r="A297" s="1" t="s">
        <v>1</v>
      </c>
      <c r="G297" s="3" t="s">
        <v>1</v>
      </c>
    </row>
    <row r="298" spans="1:7" x14ac:dyDescent="0.2">
      <c r="C298" s="1" t="s">
        <v>2</v>
      </c>
      <c r="G298" s="3"/>
    </row>
    <row r="299" spans="1:7" x14ac:dyDescent="0.2">
      <c r="A299" s="1" t="s">
        <v>3</v>
      </c>
      <c r="G299" s="3" t="s">
        <v>3</v>
      </c>
    </row>
    <row r="301" spans="1:7" ht="18" x14ac:dyDescent="0.25">
      <c r="D301" s="5" t="s">
        <v>263</v>
      </c>
    </row>
    <row r="302" spans="1:7" x14ac:dyDescent="0.2">
      <c r="D302" s="4" t="s">
        <v>16</v>
      </c>
    </row>
    <row r="304" spans="1:7" x14ac:dyDescent="0.2">
      <c r="A304" s="23" t="s">
        <v>5</v>
      </c>
      <c r="B304" s="23"/>
      <c r="C304" s="24" t="s">
        <v>17</v>
      </c>
      <c r="D304" s="24"/>
      <c r="E304" s="24"/>
      <c r="F304" s="25"/>
      <c r="G304" s="25"/>
    </row>
    <row r="305" spans="1:7" x14ac:dyDescent="0.2">
      <c r="A305" s="23" t="s">
        <v>6</v>
      </c>
      <c r="B305" s="23"/>
      <c r="C305" s="24" t="s">
        <v>18</v>
      </c>
      <c r="D305" s="24"/>
      <c r="E305" s="24"/>
      <c r="F305" s="25"/>
      <c r="G305" s="25"/>
    </row>
    <row r="306" spans="1:7" x14ac:dyDescent="0.2">
      <c r="A306" s="23" t="s">
        <v>7</v>
      </c>
      <c r="B306" s="23"/>
      <c r="C306" s="24" t="s">
        <v>188</v>
      </c>
      <c r="D306" s="24"/>
      <c r="E306" s="24"/>
      <c r="F306" s="25"/>
      <c r="G306" s="25"/>
    </row>
    <row r="307" spans="1:7" x14ac:dyDescent="0.2">
      <c r="A307" s="30">
        <v>45682</v>
      </c>
      <c r="B307" s="30"/>
      <c r="F307" s="6" t="s">
        <v>8</v>
      </c>
      <c r="G307" s="6">
        <f>G331</f>
        <v>0</v>
      </c>
    </row>
    <row r="308" spans="1:7" x14ac:dyDescent="0.2">
      <c r="A308" s="31" t="s">
        <v>9</v>
      </c>
      <c r="B308" s="31" t="s">
        <v>10</v>
      </c>
      <c r="C308" s="31" t="s">
        <v>11</v>
      </c>
      <c r="D308" s="31" t="s">
        <v>12</v>
      </c>
      <c r="E308" s="33" t="s">
        <v>13</v>
      </c>
      <c r="F308" s="26" t="s">
        <v>14</v>
      </c>
      <c r="G308" s="28" t="s">
        <v>15</v>
      </c>
    </row>
    <row r="309" spans="1:7" x14ac:dyDescent="0.2">
      <c r="A309" s="32"/>
      <c r="B309" s="32"/>
      <c r="C309" s="32"/>
      <c r="D309" s="32"/>
      <c r="E309" s="34"/>
      <c r="F309" s="27"/>
      <c r="G309" s="29"/>
    </row>
    <row r="310" spans="1:7" x14ac:dyDescent="0.2">
      <c r="C310" s="7" t="s">
        <v>189</v>
      </c>
      <c r="D310" s="7"/>
    </row>
    <row r="311" spans="1:7" x14ac:dyDescent="0.2">
      <c r="A311" s="11">
        <v>1</v>
      </c>
      <c r="B311" s="12"/>
      <c r="C311" s="17" t="s">
        <v>190</v>
      </c>
      <c r="D311" s="14" t="s">
        <v>32</v>
      </c>
      <c r="E311" s="13">
        <v>3</v>
      </c>
      <c r="F311" s="15"/>
      <c r="G311" s="16">
        <f t="shared" ref="G311:G327" si="9">ROUND(E311*F311,2)</f>
        <v>0</v>
      </c>
    </row>
    <row r="312" spans="1:7" x14ac:dyDescent="0.2">
      <c r="A312" s="11">
        <v>2</v>
      </c>
      <c r="B312" s="12"/>
      <c r="C312" s="17" t="s">
        <v>191</v>
      </c>
      <c r="D312" s="14" t="s">
        <v>159</v>
      </c>
      <c r="E312" s="13">
        <v>3</v>
      </c>
      <c r="F312" s="15"/>
      <c r="G312" s="16">
        <f t="shared" si="9"/>
        <v>0</v>
      </c>
    </row>
    <row r="313" spans="1:7" ht="24" x14ac:dyDescent="0.2">
      <c r="A313" s="11">
        <v>3</v>
      </c>
      <c r="B313" s="12"/>
      <c r="C313" s="17" t="s">
        <v>192</v>
      </c>
      <c r="D313" s="14" t="s">
        <v>164</v>
      </c>
      <c r="E313" s="13">
        <v>0.9</v>
      </c>
      <c r="F313" s="15"/>
      <c r="G313" s="16">
        <f t="shared" si="9"/>
        <v>0</v>
      </c>
    </row>
    <row r="314" spans="1:7" x14ac:dyDescent="0.2">
      <c r="A314" s="11">
        <v>4</v>
      </c>
      <c r="B314" s="12"/>
      <c r="C314" s="17" t="s">
        <v>193</v>
      </c>
      <c r="D314" s="14" t="s">
        <v>44</v>
      </c>
      <c r="E314" s="13">
        <v>90</v>
      </c>
      <c r="F314" s="15"/>
      <c r="G314" s="16">
        <f t="shared" si="9"/>
        <v>0</v>
      </c>
    </row>
    <row r="315" spans="1:7" ht="24" x14ac:dyDescent="0.2">
      <c r="A315" s="11">
        <v>5</v>
      </c>
      <c r="B315" s="12"/>
      <c r="C315" s="17" t="s">
        <v>185</v>
      </c>
      <c r="D315" s="14" t="s">
        <v>42</v>
      </c>
      <c r="E315" s="13">
        <v>0.15</v>
      </c>
      <c r="F315" s="15"/>
      <c r="G315" s="16">
        <f t="shared" si="9"/>
        <v>0</v>
      </c>
    </row>
    <row r="316" spans="1:7" ht="36" x14ac:dyDescent="0.2">
      <c r="A316" s="11">
        <v>6</v>
      </c>
      <c r="B316" s="12"/>
      <c r="C316" s="17" t="s">
        <v>186</v>
      </c>
      <c r="D316" s="14" t="s">
        <v>42</v>
      </c>
      <c r="E316" s="13">
        <v>0.15</v>
      </c>
      <c r="F316" s="15"/>
      <c r="G316" s="16">
        <f t="shared" si="9"/>
        <v>0</v>
      </c>
    </row>
    <row r="317" spans="1:7" ht="24" x14ac:dyDescent="0.2">
      <c r="A317" s="11">
        <v>7</v>
      </c>
      <c r="B317" s="12"/>
      <c r="C317" s="17" t="s">
        <v>172</v>
      </c>
      <c r="D317" s="14" t="s">
        <v>32</v>
      </c>
      <c r="E317" s="13">
        <v>4</v>
      </c>
      <c r="F317" s="15"/>
      <c r="G317" s="16">
        <f t="shared" si="9"/>
        <v>0</v>
      </c>
    </row>
    <row r="318" spans="1:7" ht="24" x14ac:dyDescent="0.2">
      <c r="A318" s="11">
        <v>8</v>
      </c>
      <c r="B318" s="12"/>
      <c r="C318" s="17" t="s">
        <v>173</v>
      </c>
      <c r="D318" s="14" t="s">
        <v>32</v>
      </c>
      <c r="E318" s="13">
        <v>4</v>
      </c>
      <c r="F318" s="15"/>
      <c r="G318" s="16">
        <f t="shared" si="9"/>
        <v>0</v>
      </c>
    </row>
    <row r="319" spans="1:7" x14ac:dyDescent="0.2">
      <c r="A319" s="11">
        <v>9</v>
      </c>
      <c r="B319" s="12"/>
      <c r="C319" s="17" t="s">
        <v>194</v>
      </c>
      <c r="D319" s="14" t="s">
        <v>32</v>
      </c>
      <c r="E319" s="13">
        <v>1</v>
      </c>
      <c r="F319" s="15"/>
      <c r="G319" s="16">
        <f t="shared" si="9"/>
        <v>0</v>
      </c>
    </row>
    <row r="320" spans="1:7" x14ac:dyDescent="0.2">
      <c r="A320" s="11">
        <v>10</v>
      </c>
      <c r="B320" s="12"/>
      <c r="C320" s="17" t="s">
        <v>195</v>
      </c>
      <c r="D320" s="14" t="s">
        <v>44</v>
      </c>
      <c r="E320" s="13">
        <v>7</v>
      </c>
      <c r="F320" s="15"/>
      <c r="G320" s="16">
        <f t="shared" si="9"/>
        <v>0</v>
      </c>
    </row>
    <row r="321" spans="1:7" ht="36" x14ac:dyDescent="0.2">
      <c r="A321" s="11">
        <v>11</v>
      </c>
      <c r="B321" s="12"/>
      <c r="C321" s="17" t="s">
        <v>196</v>
      </c>
      <c r="D321" s="14" t="s">
        <v>32</v>
      </c>
      <c r="E321" s="13">
        <v>1</v>
      </c>
      <c r="F321" s="15"/>
      <c r="G321" s="16">
        <f t="shared" si="9"/>
        <v>0</v>
      </c>
    </row>
    <row r="322" spans="1:7" x14ac:dyDescent="0.2">
      <c r="A322" s="11">
        <v>12</v>
      </c>
      <c r="B322" s="12"/>
      <c r="C322" s="17" t="s">
        <v>197</v>
      </c>
      <c r="D322" s="14" t="s">
        <v>32</v>
      </c>
      <c r="E322" s="13">
        <v>1</v>
      </c>
      <c r="F322" s="15"/>
      <c r="G322" s="16">
        <f t="shared" si="9"/>
        <v>0</v>
      </c>
    </row>
    <row r="323" spans="1:7" ht="36" x14ac:dyDescent="0.2">
      <c r="A323" s="11">
        <v>13</v>
      </c>
      <c r="B323" s="12"/>
      <c r="C323" s="17" t="s">
        <v>198</v>
      </c>
      <c r="D323" s="14" t="s">
        <v>42</v>
      </c>
      <c r="E323" s="13">
        <v>0.3</v>
      </c>
      <c r="F323" s="15"/>
      <c r="G323" s="16">
        <f t="shared" si="9"/>
        <v>0</v>
      </c>
    </row>
    <row r="324" spans="1:7" x14ac:dyDescent="0.2">
      <c r="A324" s="11">
        <v>14</v>
      </c>
      <c r="B324" s="12"/>
      <c r="C324" s="17" t="s">
        <v>199</v>
      </c>
      <c r="D324" s="14" t="s">
        <v>44</v>
      </c>
      <c r="E324" s="13">
        <v>30</v>
      </c>
      <c r="F324" s="15"/>
      <c r="G324" s="16">
        <f t="shared" si="9"/>
        <v>0</v>
      </c>
    </row>
    <row r="325" spans="1:7" ht="60" x14ac:dyDescent="0.2">
      <c r="A325" s="11">
        <v>15</v>
      </c>
      <c r="B325" s="12"/>
      <c r="C325" s="17" t="s">
        <v>200</v>
      </c>
      <c r="D325" s="14" t="s">
        <v>32</v>
      </c>
      <c r="E325" s="13">
        <v>1</v>
      </c>
      <c r="F325" s="15"/>
      <c r="G325" s="16">
        <f t="shared" si="9"/>
        <v>0</v>
      </c>
    </row>
    <row r="326" spans="1:7" ht="24" x14ac:dyDescent="0.2">
      <c r="A326" s="11">
        <v>16</v>
      </c>
      <c r="B326" s="12"/>
      <c r="C326" s="17" t="s">
        <v>201</v>
      </c>
      <c r="D326" s="14" t="s">
        <v>137</v>
      </c>
      <c r="E326" s="13">
        <v>1</v>
      </c>
      <c r="F326" s="15"/>
      <c r="G326" s="16">
        <f t="shared" si="9"/>
        <v>0</v>
      </c>
    </row>
    <row r="327" spans="1:7" ht="24" x14ac:dyDescent="0.2">
      <c r="A327" s="11">
        <v>17</v>
      </c>
      <c r="B327" s="12"/>
      <c r="C327" s="17" t="s">
        <v>202</v>
      </c>
      <c r="D327" s="14" t="s">
        <v>32</v>
      </c>
      <c r="E327" s="13">
        <v>1</v>
      </c>
      <c r="F327" s="15"/>
      <c r="G327" s="16">
        <f t="shared" si="9"/>
        <v>0</v>
      </c>
    </row>
    <row r="328" spans="1:7" x14ac:dyDescent="0.2">
      <c r="A328" s="9"/>
      <c r="B328" s="10"/>
      <c r="C328" s="18" t="s">
        <v>203</v>
      </c>
      <c r="D328" s="18"/>
      <c r="E328" s="18"/>
      <c r="F328" s="19"/>
      <c r="G328" s="20">
        <f>SUM(G311:G327)</f>
        <v>0</v>
      </c>
    </row>
    <row r="329" spans="1:7" x14ac:dyDescent="0.2">
      <c r="A329" s="7"/>
      <c r="B329" s="7" t="s">
        <v>79</v>
      </c>
      <c r="C329" s="7"/>
      <c r="D329" s="7"/>
      <c r="E329" s="7"/>
      <c r="F329" s="8"/>
      <c r="G329" s="8">
        <f>SUM(G328)</f>
        <v>0</v>
      </c>
    </row>
    <row r="330" spans="1:7" x14ac:dyDescent="0.2">
      <c r="A330" s="22"/>
      <c r="B330" s="18"/>
      <c r="C330" s="18" t="s">
        <v>80</v>
      </c>
      <c r="D330" s="18" t="s">
        <v>81</v>
      </c>
      <c r="E330" s="18"/>
      <c r="F330" s="19"/>
      <c r="G330" s="20">
        <f>ROUND(G329*0.21,2)</f>
        <v>0</v>
      </c>
    </row>
    <row r="331" spans="1:7" x14ac:dyDescent="0.2">
      <c r="A331" s="18"/>
      <c r="B331" s="18" t="s">
        <v>82</v>
      </c>
      <c r="C331" s="18"/>
      <c r="D331" s="18"/>
      <c r="E331" s="18"/>
      <c r="F331" s="19"/>
      <c r="G331" s="19">
        <f>G329+G330</f>
        <v>0</v>
      </c>
    </row>
    <row r="332" spans="1:7" x14ac:dyDescent="0.2">
      <c r="A332" s="7"/>
      <c r="B332" s="7"/>
      <c r="C332" s="7"/>
      <c r="D332" s="7"/>
      <c r="E332" s="7"/>
      <c r="F332" s="8"/>
      <c r="G332" s="8"/>
    </row>
    <row r="333" spans="1:7" x14ac:dyDescent="0.2">
      <c r="C333" s="1" t="s">
        <v>175</v>
      </c>
    </row>
    <row r="337" spans="1:7" x14ac:dyDescent="0.2">
      <c r="A337" s="7" t="s">
        <v>0</v>
      </c>
      <c r="B337" s="7"/>
      <c r="C337" s="7"/>
      <c r="D337" s="7"/>
      <c r="E337" s="7"/>
      <c r="F337" s="8"/>
      <c r="G337" s="6" t="s">
        <v>4</v>
      </c>
    </row>
    <row r="338" spans="1:7" x14ac:dyDescent="0.2">
      <c r="A338" s="1" t="s">
        <v>1</v>
      </c>
      <c r="G338" s="3" t="s">
        <v>1</v>
      </c>
    </row>
    <row r="339" spans="1:7" x14ac:dyDescent="0.2">
      <c r="C339" s="1" t="s">
        <v>2</v>
      </c>
      <c r="G339" s="3"/>
    </row>
    <row r="340" spans="1:7" x14ac:dyDescent="0.2">
      <c r="A340" s="1" t="s">
        <v>3</v>
      </c>
      <c r="G340" s="3" t="s">
        <v>3</v>
      </c>
    </row>
    <row r="342" spans="1:7" ht="18" x14ac:dyDescent="0.25">
      <c r="D342" s="5" t="s">
        <v>263</v>
      </c>
    </row>
    <row r="343" spans="1:7" x14ac:dyDescent="0.2">
      <c r="D343" s="4" t="s">
        <v>16</v>
      </c>
    </row>
    <row r="345" spans="1:7" x14ac:dyDescent="0.2">
      <c r="A345" s="23" t="s">
        <v>5</v>
      </c>
      <c r="B345" s="23"/>
      <c r="C345" s="24" t="s">
        <v>17</v>
      </c>
      <c r="D345" s="24"/>
      <c r="E345" s="24"/>
      <c r="F345" s="25"/>
      <c r="G345" s="25"/>
    </row>
    <row r="346" spans="1:7" x14ac:dyDescent="0.2">
      <c r="A346" s="23" t="s">
        <v>6</v>
      </c>
      <c r="B346" s="23"/>
      <c r="C346" s="24" t="s">
        <v>18</v>
      </c>
      <c r="D346" s="24"/>
      <c r="E346" s="24"/>
      <c r="F346" s="25"/>
      <c r="G346" s="25"/>
    </row>
    <row r="347" spans="1:7" x14ac:dyDescent="0.2">
      <c r="A347" s="23" t="s">
        <v>7</v>
      </c>
      <c r="B347" s="23"/>
      <c r="C347" s="24" t="s">
        <v>204</v>
      </c>
      <c r="D347" s="24"/>
      <c r="E347" s="24"/>
      <c r="F347" s="25"/>
      <c r="G347" s="25"/>
    </row>
    <row r="348" spans="1:7" x14ac:dyDescent="0.2">
      <c r="A348" s="30">
        <v>45682</v>
      </c>
      <c r="B348" s="30"/>
      <c r="F348" s="6" t="s">
        <v>8</v>
      </c>
      <c r="G348" s="6">
        <f>G358</f>
        <v>0</v>
      </c>
    </row>
    <row r="349" spans="1:7" x14ac:dyDescent="0.2">
      <c r="A349" s="31" t="s">
        <v>9</v>
      </c>
      <c r="B349" s="31" t="s">
        <v>10</v>
      </c>
      <c r="C349" s="31" t="s">
        <v>11</v>
      </c>
      <c r="D349" s="31" t="s">
        <v>12</v>
      </c>
      <c r="E349" s="33" t="s">
        <v>13</v>
      </c>
      <c r="F349" s="26" t="s">
        <v>14</v>
      </c>
      <c r="G349" s="28" t="s">
        <v>15</v>
      </c>
    </row>
    <row r="350" spans="1:7" x14ac:dyDescent="0.2">
      <c r="A350" s="32"/>
      <c r="B350" s="32"/>
      <c r="C350" s="32"/>
      <c r="D350" s="32"/>
      <c r="E350" s="34"/>
      <c r="F350" s="27"/>
      <c r="G350" s="29"/>
    </row>
    <row r="351" spans="1:7" x14ac:dyDescent="0.2">
      <c r="C351" s="7" t="s">
        <v>189</v>
      </c>
      <c r="D351" s="7"/>
    </row>
    <row r="352" spans="1:7" ht="36" x14ac:dyDescent="0.2">
      <c r="A352" s="11">
        <v>1</v>
      </c>
      <c r="B352" s="12"/>
      <c r="C352" s="17" t="s">
        <v>205</v>
      </c>
      <c r="D352" s="14" t="s">
        <v>137</v>
      </c>
      <c r="E352" s="13">
        <v>1</v>
      </c>
      <c r="F352" s="15"/>
      <c r="G352" s="16">
        <f>ROUND(E352*F352,2)</f>
        <v>0</v>
      </c>
    </row>
    <row r="353" spans="1:7" x14ac:dyDescent="0.2">
      <c r="A353" s="11">
        <v>2</v>
      </c>
      <c r="B353" s="12"/>
      <c r="C353" s="17" t="s">
        <v>206</v>
      </c>
      <c r="D353" s="14" t="s">
        <v>32</v>
      </c>
      <c r="E353" s="13">
        <v>1</v>
      </c>
      <c r="F353" s="15"/>
      <c r="G353" s="16">
        <f>ROUND(E353*F353,2)</f>
        <v>0</v>
      </c>
    </row>
    <row r="354" spans="1:7" x14ac:dyDescent="0.2">
      <c r="A354" s="11">
        <v>3</v>
      </c>
      <c r="B354" s="12"/>
      <c r="C354" s="17" t="s">
        <v>207</v>
      </c>
      <c r="D354" s="14" t="s">
        <v>137</v>
      </c>
      <c r="E354" s="13">
        <v>1</v>
      </c>
      <c r="F354" s="15"/>
      <c r="G354" s="16">
        <f>ROUND(E354*F354,2)</f>
        <v>0</v>
      </c>
    </row>
    <row r="355" spans="1:7" x14ac:dyDescent="0.2">
      <c r="A355" s="9"/>
      <c r="B355" s="10"/>
      <c r="C355" s="18" t="s">
        <v>203</v>
      </c>
      <c r="D355" s="18"/>
      <c r="E355" s="18"/>
      <c r="F355" s="19"/>
      <c r="G355" s="20">
        <f>SUM(G352:G354)</f>
        <v>0</v>
      </c>
    </row>
    <row r="356" spans="1:7" x14ac:dyDescent="0.2">
      <c r="A356" s="7"/>
      <c r="B356" s="7" t="s">
        <v>79</v>
      </c>
      <c r="C356" s="7"/>
      <c r="D356" s="7"/>
      <c r="E356" s="7"/>
      <c r="F356" s="8"/>
      <c r="G356" s="8">
        <f>SUM(G355)</f>
        <v>0</v>
      </c>
    </row>
    <row r="357" spans="1:7" x14ac:dyDescent="0.2">
      <c r="A357" s="22"/>
      <c r="B357" s="18"/>
      <c r="C357" s="18" t="s">
        <v>80</v>
      </c>
      <c r="D357" s="18" t="s">
        <v>81</v>
      </c>
      <c r="E357" s="18"/>
      <c r="F357" s="19"/>
      <c r="G357" s="20">
        <f>ROUND(G356*0.21,2)</f>
        <v>0</v>
      </c>
    </row>
    <row r="358" spans="1:7" x14ac:dyDescent="0.2">
      <c r="A358" s="18"/>
      <c r="B358" s="18" t="s">
        <v>82</v>
      </c>
      <c r="C358" s="18"/>
      <c r="D358" s="18"/>
      <c r="E358" s="18"/>
      <c r="F358" s="19"/>
      <c r="G358" s="19">
        <f>G356+G357</f>
        <v>0</v>
      </c>
    </row>
    <row r="359" spans="1:7" x14ac:dyDescent="0.2">
      <c r="A359" s="7"/>
      <c r="B359" s="7"/>
      <c r="C359" s="7"/>
      <c r="D359" s="7"/>
      <c r="E359" s="7"/>
      <c r="F359" s="8"/>
      <c r="G359" s="8"/>
    </row>
    <row r="360" spans="1:7" x14ac:dyDescent="0.2">
      <c r="C360" s="1" t="s">
        <v>175</v>
      </c>
    </row>
    <row r="364" spans="1:7" x14ac:dyDescent="0.2">
      <c r="A364" s="7" t="s">
        <v>0</v>
      </c>
      <c r="B364" s="7"/>
      <c r="C364" s="7"/>
      <c r="D364" s="7"/>
      <c r="E364" s="7"/>
      <c r="F364" s="8"/>
      <c r="G364" s="6" t="s">
        <v>4</v>
      </c>
    </row>
    <row r="365" spans="1:7" x14ac:dyDescent="0.2">
      <c r="A365" s="1" t="s">
        <v>1</v>
      </c>
      <c r="G365" s="3" t="s">
        <v>1</v>
      </c>
    </row>
    <row r="366" spans="1:7" x14ac:dyDescent="0.2">
      <c r="C366" s="1" t="s">
        <v>2</v>
      </c>
      <c r="G366" s="3"/>
    </row>
    <row r="367" spans="1:7" x14ac:dyDescent="0.2">
      <c r="A367" s="1" t="s">
        <v>3</v>
      </c>
      <c r="G367" s="3" t="s">
        <v>3</v>
      </c>
    </row>
    <row r="369" spans="1:7" ht="18" x14ac:dyDescent="0.25">
      <c r="D369" s="5" t="s">
        <v>264</v>
      </c>
    </row>
    <row r="370" spans="1:7" x14ac:dyDescent="0.2">
      <c r="D370" s="4" t="s">
        <v>16</v>
      </c>
    </row>
    <row r="372" spans="1:7" x14ac:dyDescent="0.2">
      <c r="A372" s="23" t="s">
        <v>5</v>
      </c>
      <c r="B372" s="23"/>
      <c r="C372" s="24" t="s">
        <v>17</v>
      </c>
      <c r="D372" s="24"/>
      <c r="E372" s="24"/>
      <c r="F372" s="25"/>
      <c r="G372" s="25"/>
    </row>
    <row r="373" spans="1:7" x14ac:dyDescent="0.2">
      <c r="A373" s="23" t="s">
        <v>6</v>
      </c>
      <c r="B373" s="23"/>
      <c r="C373" s="24" t="s">
        <v>18</v>
      </c>
      <c r="D373" s="24"/>
      <c r="E373" s="24"/>
      <c r="F373" s="25"/>
      <c r="G373" s="25"/>
    </row>
    <row r="374" spans="1:7" x14ac:dyDescent="0.2">
      <c r="A374" s="23" t="s">
        <v>7</v>
      </c>
      <c r="B374" s="23"/>
      <c r="C374" s="24" t="s">
        <v>208</v>
      </c>
      <c r="D374" s="24"/>
      <c r="E374" s="24"/>
      <c r="F374" s="25"/>
      <c r="G374" s="25"/>
    </row>
    <row r="375" spans="1:7" x14ac:dyDescent="0.2">
      <c r="A375" s="30">
        <v>45682</v>
      </c>
      <c r="B375" s="30"/>
      <c r="F375" s="6" t="s">
        <v>8</v>
      </c>
      <c r="G375" s="6">
        <f>G428</f>
        <v>0</v>
      </c>
    </row>
    <row r="376" spans="1:7" x14ac:dyDescent="0.2">
      <c r="A376" s="31" t="s">
        <v>9</v>
      </c>
      <c r="B376" s="31" t="s">
        <v>10</v>
      </c>
      <c r="C376" s="31" t="s">
        <v>11</v>
      </c>
      <c r="D376" s="31" t="s">
        <v>12</v>
      </c>
      <c r="E376" s="33" t="s">
        <v>13</v>
      </c>
      <c r="F376" s="26" t="s">
        <v>14</v>
      </c>
      <c r="G376" s="28" t="s">
        <v>15</v>
      </c>
    </row>
    <row r="377" spans="1:7" x14ac:dyDescent="0.2">
      <c r="A377" s="32"/>
      <c r="B377" s="32"/>
      <c r="C377" s="32"/>
      <c r="D377" s="32"/>
      <c r="E377" s="34"/>
      <c r="F377" s="27"/>
      <c r="G377" s="29"/>
    </row>
    <row r="378" spans="1:7" x14ac:dyDescent="0.2">
      <c r="C378" s="7" t="s">
        <v>209</v>
      </c>
      <c r="D378" s="7"/>
    </row>
    <row r="379" spans="1:7" ht="48" x14ac:dyDescent="0.2">
      <c r="A379" s="11">
        <v>1</v>
      </c>
      <c r="B379" s="12"/>
      <c r="C379" s="17" t="s">
        <v>210</v>
      </c>
      <c r="D379" s="14" t="s">
        <v>32</v>
      </c>
      <c r="E379" s="13">
        <v>1</v>
      </c>
      <c r="F379" s="15"/>
      <c r="G379" s="16">
        <f>ROUND(E379*F379,2)</f>
        <v>0</v>
      </c>
    </row>
    <row r="380" spans="1:7" ht="24" x14ac:dyDescent="0.2">
      <c r="A380" s="11">
        <v>2</v>
      </c>
      <c r="B380" s="12"/>
      <c r="C380" s="17" t="s">
        <v>211</v>
      </c>
      <c r="D380" s="14" t="s">
        <v>212</v>
      </c>
      <c r="E380" s="13">
        <v>1</v>
      </c>
      <c r="F380" s="15"/>
      <c r="G380" s="16">
        <f>ROUND(E380*F380,2)</f>
        <v>0</v>
      </c>
    </row>
    <row r="381" spans="1:7" x14ac:dyDescent="0.2">
      <c r="A381" s="9"/>
      <c r="B381" s="10"/>
      <c r="C381" s="18" t="s">
        <v>213</v>
      </c>
      <c r="D381" s="18"/>
      <c r="E381" s="18"/>
      <c r="F381" s="19"/>
      <c r="G381" s="20">
        <f>SUM(G379:G380)</f>
        <v>0</v>
      </c>
    </row>
    <row r="382" spans="1:7" x14ac:dyDescent="0.2">
      <c r="C382" s="7" t="s">
        <v>214</v>
      </c>
      <c r="D382" s="7"/>
    </row>
    <row r="383" spans="1:7" ht="36" x14ac:dyDescent="0.2">
      <c r="A383" s="11">
        <v>1</v>
      </c>
      <c r="B383" s="12"/>
      <c r="C383" s="17" t="s">
        <v>215</v>
      </c>
      <c r="D383" s="14" t="s">
        <v>42</v>
      </c>
      <c r="E383" s="13">
        <v>0.02</v>
      </c>
      <c r="F383" s="15"/>
      <c r="G383" s="16">
        <f t="shared" ref="G383:G398" si="10">ROUND(E383*F383,2)</f>
        <v>0</v>
      </c>
    </row>
    <row r="384" spans="1:7" ht="48" x14ac:dyDescent="0.2">
      <c r="A384" s="11">
        <v>2</v>
      </c>
      <c r="B384" s="12"/>
      <c r="C384" s="17" t="s">
        <v>216</v>
      </c>
      <c r="D384" s="14" t="s">
        <v>42</v>
      </c>
      <c r="E384" s="13">
        <v>0.2</v>
      </c>
      <c r="F384" s="15"/>
      <c r="G384" s="16">
        <f t="shared" si="10"/>
        <v>0</v>
      </c>
    </row>
    <row r="385" spans="1:7" ht="36" x14ac:dyDescent="0.2">
      <c r="A385" s="11">
        <v>3</v>
      </c>
      <c r="B385" s="12"/>
      <c r="C385" s="17" t="s">
        <v>217</v>
      </c>
      <c r="D385" s="14" t="s">
        <v>42</v>
      </c>
      <c r="E385" s="13">
        <v>1.4</v>
      </c>
      <c r="F385" s="15"/>
      <c r="G385" s="16">
        <f t="shared" si="10"/>
        <v>0</v>
      </c>
    </row>
    <row r="386" spans="1:7" ht="36" x14ac:dyDescent="0.2">
      <c r="A386" s="11">
        <v>4</v>
      </c>
      <c r="B386" s="12"/>
      <c r="C386" s="17" t="s">
        <v>218</v>
      </c>
      <c r="D386" s="14" t="s">
        <v>42</v>
      </c>
      <c r="E386" s="13">
        <v>0.8</v>
      </c>
      <c r="F386" s="15"/>
      <c r="G386" s="16">
        <f t="shared" si="10"/>
        <v>0</v>
      </c>
    </row>
    <row r="387" spans="1:7" ht="36" x14ac:dyDescent="0.2">
      <c r="A387" s="11">
        <v>5</v>
      </c>
      <c r="B387" s="12"/>
      <c r="C387" s="17" t="s">
        <v>219</v>
      </c>
      <c r="D387" s="14" t="s">
        <v>42</v>
      </c>
      <c r="E387" s="13">
        <v>2.5499999999999998</v>
      </c>
      <c r="F387" s="15"/>
      <c r="G387" s="16">
        <f t="shared" si="10"/>
        <v>0</v>
      </c>
    </row>
    <row r="388" spans="1:7" ht="36" x14ac:dyDescent="0.2">
      <c r="A388" s="11">
        <v>6</v>
      </c>
      <c r="B388" s="12"/>
      <c r="C388" s="17" t="s">
        <v>220</v>
      </c>
      <c r="D388" s="14" t="s">
        <v>42</v>
      </c>
      <c r="E388" s="13">
        <v>1.35</v>
      </c>
      <c r="F388" s="15"/>
      <c r="G388" s="16">
        <f t="shared" si="10"/>
        <v>0</v>
      </c>
    </row>
    <row r="389" spans="1:7" ht="36" x14ac:dyDescent="0.2">
      <c r="A389" s="11">
        <v>7</v>
      </c>
      <c r="B389" s="12"/>
      <c r="C389" s="17" t="s">
        <v>221</v>
      </c>
      <c r="D389" s="14" t="s">
        <v>42</v>
      </c>
      <c r="E389" s="13">
        <v>1.1000000000000001</v>
      </c>
      <c r="F389" s="15"/>
      <c r="G389" s="16">
        <f t="shared" si="10"/>
        <v>0</v>
      </c>
    </row>
    <row r="390" spans="1:7" ht="48" x14ac:dyDescent="0.2">
      <c r="A390" s="11">
        <v>8</v>
      </c>
      <c r="B390" s="12"/>
      <c r="C390" s="17" t="s">
        <v>222</v>
      </c>
      <c r="D390" s="14" t="s">
        <v>42</v>
      </c>
      <c r="E390" s="13">
        <v>0.3</v>
      </c>
      <c r="F390" s="15"/>
      <c r="G390" s="16">
        <f t="shared" si="10"/>
        <v>0</v>
      </c>
    </row>
    <row r="391" spans="1:7" x14ac:dyDescent="0.2">
      <c r="A391" s="11">
        <v>9</v>
      </c>
      <c r="B391" s="12"/>
      <c r="C391" s="17" t="s">
        <v>223</v>
      </c>
      <c r="D391" s="14" t="s">
        <v>44</v>
      </c>
      <c r="E391" s="13">
        <v>30</v>
      </c>
      <c r="F391" s="15"/>
      <c r="G391" s="16">
        <f t="shared" si="10"/>
        <v>0</v>
      </c>
    </row>
    <row r="392" spans="1:7" x14ac:dyDescent="0.2">
      <c r="A392" s="11">
        <v>10</v>
      </c>
      <c r="B392" s="12"/>
      <c r="C392" s="17" t="s">
        <v>224</v>
      </c>
      <c r="D392" s="14" t="s">
        <v>44</v>
      </c>
      <c r="E392" s="13">
        <v>245</v>
      </c>
      <c r="F392" s="15"/>
      <c r="G392" s="16">
        <f t="shared" si="10"/>
        <v>0</v>
      </c>
    </row>
    <row r="393" spans="1:7" ht="24" x14ac:dyDescent="0.2">
      <c r="A393" s="11">
        <v>11</v>
      </c>
      <c r="B393" s="12"/>
      <c r="C393" s="17" t="s">
        <v>225</v>
      </c>
      <c r="D393" s="14" t="s">
        <v>44</v>
      </c>
      <c r="E393" s="13">
        <v>255</v>
      </c>
      <c r="F393" s="15"/>
      <c r="G393" s="16">
        <f t="shared" si="10"/>
        <v>0</v>
      </c>
    </row>
    <row r="394" spans="1:7" x14ac:dyDescent="0.2">
      <c r="A394" s="11">
        <v>12</v>
      </c>
      <c r="B394" s="12"/>
      <c r="C394" s="17" t="s">
        <v>226</v>
      </c>
      <c r="D394" s="14" t="s">
        <v>44</v>
      </c>
      <c r="E394" s="13">
        <v>80</v>
      </c>
      <c r="F394" s="15"/>
      <c r="G394" s="16">
        <f t="shared" si="10"/>
        <v>0</v>
      </c>
    </row>
    <row r="395" spans="1:7" ht="24" x14ac:dyDescent="0.2">
      <c r="A395" s="11">
        <v>13</v>
      </c>
      <c r="B395" s="12"/>
      <c r="C395" s="17" t="s">
        <v>170</v>
      </c>
      <c r="D395" s="14" t="s">
        <v>42</v>
      </c>
      <c r="E395" s="13">
        <v>0.8</v>
      </c>
      <c r="F395" s="15"/>
      <c r="G395" s="16">
        <f t="shared" si="10"/>
        <v>0</v>
      </c>
    </row>
    <row r="396" spans="1:7" ht="24" x14ac:dyDescent="0.2">
      <c r="A396" s="11">
        <v>14</v>
      </c>
      <c r="B396" s="12"/>
      <c r="C396" s="17" t="s">
        <v>171</v>
      </c>
      <c r="D396" s="14" t="s">
        <v>42</v>
      </c>
      <c r="E396" s="13">
        <v>0.8</v>
      </c>
      <c r="F396" s="15"/>
      <c r="G396" s="16">
        <f t="shared" si="10"/>
        <v>0</v>
      </c>
    </row>
    <row r="397" spans="1:7" ht="24" x14ac:dyDescent="0.2">
      <c r="A397" s="11">
        <v>15</v>
      </c>
      <c r="B397" s="12"/>
      <c r="C397" s="17" t="s">
        <v>227</v>
      </c>
      <c r="D397" s="14" t="s">
        <v>228</v>
      </c>
      <c r="E397" s="13">
        <v>0.1</v>
      </c>
      <c r="F397" s="15"/>
      <c r="G397" s="16">
        <f t="shared" si="10"/>
        <v>0</v>
      </c>
    </row>
    <row r="398" spans="1:7" ht="24" x14ac:dyDescent="0.2">
      <c r="A398" s="11">
        <v>16</v>
      </c>
      <c r="B398" s="12"/>
      <c r="C398" s="17" t="s">
        <v>229</v>
      </c>
      <c r="D398" s="14" t="s">
        <v>32</v>
      </c>
      <c r="E398" s="13">
        <v>10</v>
      </c>
      <c r="F398" s="15"/>
      <c r="G398" s="16">
        <f t="shared" si="10"/>
        <v>0</v>
      </c>
    </row>
    <row r="399" spans="1:7" x14ac:dyDescent="0.2">
      <c r="A399" s="9"/>
      <c r="B399" s="10"/>
      <c r="C399" s="18" t="s">
        <v>230</v>
      </c>
      <c r="D399" s="18"/>
      <c r="E399" s="18"/>
      <c r="F399" s="19"/>
      <c r="G399" s="20">
        <f>SUM(G383:G398)</f>
        <v>0</v>
      </c>
    </row>
    <row r="400" spans="1:7" x14ac:dyDescent="0.2">
      <c r="C400" s="7" t="s">
        <v>231</v>
      </c>
      <c r="D400" s="7"/>
    </row>
    <row r="401" spans="1:7" ht="24" x14ac:dyDescent="0.2">
      <c r="A401" s="11">
        <v>1</v>
      </c>
      <c r="B401" s="12"/>
      <c r="C401" s="17" t="s">
        <v>232</v>
      </c>
      <c r="D401" s="14" t="s">
        <v>228</v>
      </c>
      <c r="E401" s="13">
        <v>0.05</v>
      </c>
      <c r="F401" s="15"/>
      <c r="G401" s="16">
        <f t="shared" ref="G401:G409" si="11">ROUND(E401*F401,2)</f>
        <v>0</v>
      </c>
    </row>
    <row r="402" spans="1:7" ht="24" x14ac:dyDescent="0.2">
      <c r="A402" s="11">
        <v>2</v>
      </c>
      <c r="B402" s="12"/>
      <c r="C402" s="17" t="s">
        <v>233</v>
      </c>
      <c r="D402" s="14" t="s">
        <v>228</v>
      </c>
      <c r="E402" s="13">
        <v>0.16</v>
      </c>
      <c r="F402" s="15"/>
      <c r="G402" s="16">
        <f t="shared" si="11"/>
        <v>0</v>
      </c>
    </row>
    <row r="403" spans="1:7" ht="24" x14ac:dyDescent="0.2">
      <c r="A403" s="11">
        <v>3</v>
      </c>
      <c r="B403" s="12"/>
      <c r="C403" s="17" t="s">
        <v>234</v>
      </c>
      <c r="D403" s="14" t="s">
        <v>32</v>
      </c>
      <c r="E403" s="13">
        <v>4</v>
      </c>
      <c r="F403" s="15"/>
      <c r="G403" s="16">
        <f t="shared" si="11"/>
        <v>0</v>
      </c>
    </row>
    <row r="404" spans="1:7" ht="48" x14ac:dyDescent="0.2">
      <c r="A404" s="11">
        <v>4</v>
      </c>
      <c r="B404" s="12"/>
      <c r="C404" s="17" t="s">
        <v>235</v>
      </c>
      <c r="D404" s="14" t="s">
        <v>32</v>
      </c>
      <c r="E404" s="13">
        <v>1</v>
      </c>
      <c r="F404" s="15"/>
      <c r="G404" s="16">
        <f t="shared" si="11"/>
        <v>0</v>
      </c>
    </row>
    <row r="405" spans="1:7" x14ac:dyDescent="0.2">
      <c r="A405" s="11">
        <v>5</v>
      </c>
      <c r="B405" s="12"/>
      <c r="C405" s="17" t="s">
        <v>236</v>
      </c>
      <c r="D405" s="14" t="s">
        <v>32</v>
      </c>
      <c r="E405" s="13">
        <v>1</v>
      </c>
      <c r="F405" s="15"/>
      <c r="G405" s="16">
        <f t="shared" si="11"/>
        <v>0</v>
      </c>
    </row>
    <row r="406" spans="1:7" ht="36" x14ac:dyDescent="0.2">
      <c r="A406" s="11">
        <v>6</v>
      </c>
      <c r="B406" s="12"/>
      <c r="C406" s="17" t="s">
        <v>237</v>
      </c>
      <c r="D406" s="14" t="s">
        <v>228</v>
      </c>
      <c r="E406" s="13">
        <v>0.18</v>
      </c>
      <c r="F406" s="15"/>
      <c r="G406" s="16">
        <f t="shared" si="11"/>
        <v>0</v>
      </c>
    </row>
    <row r="407" spans="1:7" ht="24" x14ac:dyDescent="0.2">
      <c r="A407" s="11">
        <v>7</v>
      </c>
      <c r="B407" s="12"/>
      <c r="C407" s="17" t="s">
        <v>238</v>
      </c>
      <c r="D407" s="14" t="s">
        <v>32</v>
      </c>
      <c r="E407" s="13">
        <v>18</v>
      </c>
      <c r="F407" s="15"/>
      <c r="G407" s="16">
        <f t="shared" si="11"/>
        <v>0</v>
      </c>
    </row>
    <row r="408" spans="1:7" ht="36" x14ac:dyDescent="0.2">
      <c r="A408" s="11">
        <v>8</v>
      </c>
      <c r="B408" s="12"/>
      <c r="C408" s="17" t="s">
        <v>239</v>
      </c>
      <c r="D408" s="14" t="s">
        <v>228</v>
      </c>
      <c r="E408" s="13">
        <v>0.02</v>
      </c>
      <c r="F408" s="15"/>
      <c r="G408" s="16">
        <f t="shared" si="11"/>
        <v>0</v>
      </c>
    </row>
    <row r="409" spans="1:7" x14ac:dyDescent="0.2">
      <c r="A409" s="11">
        <v>9</v>
      </c>
      <c r="B409" s="12"/>
      <c r="C409" s="17" t="s">
        <v>240</v>
      </c>
      <c r="D409" s="14" t="s">
        <v>32</v>
      </c>
      <c r="E409" s="13">
        <v>2</v>
      </c>
      <c r="F409" s="15"/>
      <c r="G409" s="16">
        <f t="shared" si="11"/>
        <v>0</v>
      </c>
    </row>
    <row r="410" spans="1:7" x14ac:dyDescent="0.2">
      <c r="A410" s="9"/>
      <c r="B410" s="10"/>
      <c r="C410" s="18" t="s">
        <v>241</v>
      </c>
      <c r="D410" s="18"/>
      <c r="E410" s="18"/>
      <c r="F410" s="19"/>
      <c r="G410" s="20">
        <f>SUM(G401:G409)</f>
        <v>0</v>
      </c>
    </row>
    <row r="411" spans="1:7" x14ac:dyDescent="0.2">
      <c r="C411" s="7" t="s">
        <v>242</v>
      </c>
      <c r="D411" s="7"/>
    </row>
    <row r="412" spans="1:7" ht="48" x14ac:dyDescent="0.2">
      <c r="A412" s="11">
        <v>1</v>
      </c>
      <c r="B412" s="12"/>
      <c r="C412" s="17" t="s">
        <v>243</v>
      </c>
      <c r="D412" s="14" t="s">
        <v>32</v>
      </c>
      <c r="E412" s="13">
        <v>24</v>
      </c>
      <c r="F412" s="15"/>
      <c r="G412" s="16">
        <f t="shared" ref="G412:G417" si="12">ROUND(E412*F412,2)</f>
        <v>0</v>
      </c>
    </row>
    <row r="413" spans="1:7" ht="24" x14ac:dyDescent="0.2">
      <c r="A413" s="11">
        <v>2</v>
      </c>
      <c r="B413" s="12"/>
      <c r="C413" s="17" t="s">
        <v>244</v>
      </c>
      <c r="D413" s="14" t="s">
        <v>228</v>
      </c>
      <c r="E413" s="13">
        <v>0.02</v>
      </c>
      <c r="F413" s="15"/>
      <c r="G413" s="16">
        <f t="shared" si="12"/>
        <v>0</v>
      </c>
    </row>
    <row r="414" spans="1:7" x14ac:dyDescent="0.2">
      <c r="A414" s="11">
        <v>3</v>
      </c>
      <c r="B414" s="12"/>
      <c r="C414" s="17" t="s">
        <v>245</v>
      </c>
      <c r="D414" s="14" t="s">
        <v>159</v>
      </c>
      <c r="E414" s="13">
        <v>24</v>
      </c>
      <c r="F414" s="15"/>
      <c r="G414" s="16">
        <f t="shared" si="12"/>
        <v>0</v>
      </c>
    </row>
    <row r="415" spans="1:7" x14ac:dyDescent="0.2">
      <c r="A415" s="11">
        <v>4</v>
      </c>
      <c r="B415" s="12"/>
      <c r="C415" s="17" t="s">
        <v>246</v>
      </c>
      <c r="D415" s="14" t="s">
        <v>159</v>
      </c>
      <c r="E415" s="13">
        <v>2</v>
      </c>
      <c r="F415" s="15"/>
      <c r="G415" s="16">
        <f t="shared" si="12"/>
        <v>0</v>
      </c>
    </row>
    <row r="416" spans="1:7" ht="36" x14ac:dyDescent="0.2">
      <c r="A416" s="11">
        <v>5</v>
      </c>
      <c r="B416" s="12"/>
      <c r="C416" s="17" t="s">
        <v>247</v>
      </c>
      <c r="D416" s="14" t="s">
        <v>32</v>
      </c>
      <c r="E416" s="13">
        <v>2</v>
      </c>
      <c r="F416" s="15"/>
      <c r="G416" s="16">
        <f t="shared" si="12"/>
        <v>0</v>
      </c>
    </row>
    <row r="417" spans="1:7" x14ac:dyDescent="0.2">
      <c r="A417" s="11">
        <v>6</v>
      </c>
      <c r="B417" s="12"/>
      <c r="C417" s="17" t="s">
        <v>248</v>
      </c>
      <c r="D417" s="14" t="s">
        <v>32</v>
      </c>
      <c r="E417" s="13">
        <v>2</v>
      </c>
      <c r="F417" s="15"/>
      <c r="G417" s="16">
        <f t="shared" si="12"/>
        <v>0</v>
      </c>
    </row>
    <row r="418" spans="1:7" x14ac:dyDescent="0.2">
      <c r="A418" s="9"/>
      <c r="B418" s="10"/>
      <c r="C418" s="18" t="s">
        <v>249</v>
      </c>
      <c r="D418" s="18"/>
      <c r="E418" s="18"/>
      <c r="F418" s="19"/>
      <c r="G418" s="20">
        <f>SUM(G412:G417)</f>
        <v>0</v>
      </c>
    </row>
    <row r="419" spans="1:7" x14ac:dyDescent="0.2">
      <c r="C419" s="7" t="s">
        <v>250</v>
      </c>
      <c r="D419" s="7"/>
    </row>
    <row r="420" spans="1:7" ht="24" x14ac:dyDescent="0.2">
      <c r="A420" s="11">
        <v>1</v>
      </c>
      <c r="B420" s="12"/>
      <c r="C420" s="17" t="s">
        <v>251</v>
      </c>
      <c r="D420" s="14" t="s">
        <v>32</v>
      </c>
      <c r="E420" s="13">
        <v>1</v>
      </c>
      <c r="F420" s="15"/>
      <c r="G420" s="16">
        <f>ROUND(E420*F420,2)</f>
        <v>0</v>
      </c>
    </row>
    <row r="421" spans="1:7" x14ac:dyDescent="0.2">
      <c r="A421" s="11">
        <v>2</v>
      </c>
      <c r="B421" s="12"/>
      <c r="C421" s="17" t="s">
        <v>252</v>
      </c>
      <c r="D421" s="14" t="s">
        <v>228</v>
      </c>
      <c r="E421" s="13">
        <v>0.26</v>
      </c>
      <c r="F421" s="15"/>
      <c r="G421" s="16">
        <f>ROUND(E421*F421,2)</f>
        <v>0</v>
      </c>
    </row>
    <row r="422" spans="1:7" ht="24" x14ac:dyDescent="0.2">
      <c r="A422" s="11">
        <v>3</v>
      </c>
      <c r="B422" s="12"/>
      <c r="C422" s="17" t="s">
        <v>253</v>
      </c>
      <c r="D422" s="14" t="s">
        <v>228</v>
      </c>
      <c r="E422" s="13">
        <v>0.21</v>
      </c>
      <c r="F422" s="15"/>
      <c r="G422" s="16">
        <f>ROUND(E422*F422,2)</f>
        <v>0</v>
      </c>
    </row>
    <row r="423" spans="1:7" ht="24" x14ac:dyDescent="0.2">
      <c r="A423" s="11">
        <v>4</v>
      </c>
      <c r="B423" s="12"/>
      <c r="C423" s="17" t="s">
        <v>254</v>
      </c>
      <c r="D423" s="14" t="s">
        <v>42</v>
      </c>
      <c r="E423" s="13">
        <v>6.1</v>
      </c>
      <c r="F423" s="15"/>
      <c r="G423" s="16">
        <f>ROUND(E423*F423,2)</f>
        <v>0</v>
      </c>
    </row>
    <row r="424" spans="1:7" ht="36" x14ac:dyDescent="0.2">
      <c r="A424" s="11">
        <v>5</v>
      </c>
      <c r="B424" s="12"/>
      <c r="C424" s="17" t="s">
        <v>34</v>
      </c>
      <c r="D424" s="14" t="s">
        <v>35</v>
      </c>
      <c r="E424" s="13">
        <v>0.5</v>
      </c>
      <c r="F424" s="15"/>
      <c r="G424" s="16">
        <f>ROUND(E424*F424,2)</f>
        <v>0</v>
      </c>
    </row>
    <row r="425" spans="1:7" x14ac:dyDescent="0.2">
      <c r="A425" s="9"/>
      <c r="B425" s="10"/>
      <c r="C425" s="18" t="s">
        <v>255</v>
      </c>
      <c r="D425" s="18"/>
      <c r="E425" s="18"/>
      <c r="F425" s="19"/>
      <c r="G425" s="20">
        <f>SUM(G420:G424)</f>
        <v>0</v>
      </c>
    </row>
    <row r="426" spans="1:7" x14ac:dyDescent="0.2">
      <c r="A426" s="7"/>
      <c r="B426" s="7" t="s">
        <v>79</v>
      </c>
      <c r="C426" s="7"/>
      <c r="D426" s="7"/>
      <c r="E426" s="7"/>
      <c r="F426" s="8"/>
      <c r="G426" s="8">
        <f>SUM(G381,G399,G410,G418,G425)</f>
        <v>0</v>
      </c>
    </row>
    <row r="427" spans="1:7" x14ac:dyDescent="0.2">
      <c r="A427" s="22"/>
      <c r="B427" s="18"/>
      <c r="C427" s="18" t="s">
        <v>80</v>
      </c>
      <c r="D427" s="18" t="s">
        <v>81</v>
      </c>
      <c r="E427" s="18"/>
      <c r="F427" s="19"/>
      <c r="G427" s="20">
        <f>ROUND(G426*0.21,2)</f>
        <v>0</v>
      </c>
    </row>
    <row r="428" spans="1:7" x14ac:dyDescent="0.2">
      <c r="A428" s="18"/>
      <c r="B428" s="18" t="s">
        <v>82</v>
      </c>
      <c r="C428" s="18"/>
      <c r="D428" s="18"/>
      <c r="E428" s="18"/>
      <c r="F428" s="19"/>
      <c r="G428" s="19">
        <f>G426+G427</f>
        <v>0</v>
      </c>
    </row>
    <row r="429" spans="1:7" x14ac:dyDescent="0.2">
      <c r="A429" s="7"/>
      <c r="B429" s="7"/>
      <c r="C429" s="7"/>
      <c r="D429" s="7"/>
      <c r="E429" s="7"/>
      <c r="F429" s="8"/>
      <c r="G429" s="8"/>
    </row>
    <row r="430" spans="1:7" x14ac:dyDescent="0.2">
      <c r="C430" s="1" t="s">
        <v>175</v>
      </c>
    </row>
    <row r="435" spans="1:7" x14ac:dyDescent="0.2">
      <c r="A435" s="7"/>
      <c r="B435" s="7"/>
      <c r="C435" s="7"/>
      <c r="D435" s="7"/>
      <c r="E435" s="7"/>
      <c r="F435" s="8"/>
      <c r="G435" s="8"/>
    </row>
  </sheetData>
  <mergeCells count="126">
    <mergeCell ref="F376:F377"/>
    <mergeCell ref="G376:G377"/>
    <mergeCell ref="A375:B375"/>
    <mergeCell ref="A376:A377"/>
    <mergeCell ref="B376:B377"/>
    <mergeCell ref="C376:C377"/>
    <mergeCell ref="D376:D377"/>
    <mergeCell ref="E376:E377"/>
    <mergeCell ref="G349:G350"/>
    <mergeCell ref="A372:B372"/>
    <mergeCell ref="C372:G372"/>
    <mergeCell ref="A373:B373"/>
    <mergeCell ref="C373:G373"/>
    <mergeCell ref="A374:B374"/>
    <mergeCell ref="C374:G374"/>
    <mergeCell ref="A347:B347"/>
    <mergeCell ref="C347:G347"/>
    <mergeCell ref="A348:B348"/>
    <mergeCell ref="A349:A350"/>
    <mergeCell ref="B349:B350"/>
    <mergeCell ref="C349:C350"/>
    <mergeCell ref="D349:D350"/>
    <mergeCell ref="E349:E350"/>
    <mergeCell ref="F349:F350"/>
    <mergeCell ref="F308:F309"/>
    <mergeCell ref="G308:G309"/>
    <mergeCell ref="A345:B345"/>
    <mergeCell ref="C345:G345"/>
    <mergeCell ref="A346:B346"/>
    <mergeCell ref="C346:G346"/>
    <mergeCell ref="A307:B307"/>
    <mergeCell ref="A308:A309"/>
    <mergeCell ref="B308:B309"/>
    <mergeCell ref="C308:C309"/>
    <mergeCell ref="D308:D309"/>
    <mergeCell ref="E308:E309"/>
    <mergeCell ref="G268:G269"/>
    <mergeCell ref="A304:B304"/>
    <mergeCell ref="C304:G304"/>
    <mergeCell ref="A305:B305"/>
    <mergeCell ref="C305:G305"/>
    <mergeCell ref="A306:B306"/>
    <mergeCell ref="C306:G306"/>
    <mergeCell ref="A266:B266"/>
    <mergeCell ref="C266:G266"/>
    <mergeCell ref="A267:B267"/>
    <mergeCell ref="A268:A269"/>
    <mergeCell ref="B268:B269"/>
    <mergeCell ref="C268:C269"/>
    <mergeCell ref="D268:D269"/>
    <mergeCell ref="E268:E269"/>
    <mergeCell ref="F268:F269"/>
    <mergeCell ref="F229:F230"/>
    <mergeCell ref="G229:G230"/>
    <mergeCell ref="A264:B264"/>
    <mergeCell ref="C264:G264"/>
    <mergeCell ref="A265:B265"/>
    <mergeCell ref="C265:G265"/>
    <mergeCell ref="A228:B228"/>
    <mergeCell ref="A229:A230"/>
    <mergeCell ref="B229:B230"/>
    <mergeCell ref="C229:C230"/>
    <mergeCell ref="D229:D230"/>
    <mergeCell ref="E229:E230"/>
    <mergeCell ref="G162:G163"/>
    <mergeCell ref="A225:B225"/>
    <mergeCell ref="C225:G225"/>
    <mergeCell ref="A226:B226"/>
    <mergeCell ref="C226:G226"/>
    <mergeCell ref="A227:B227"/>
    <mergeCell ref="C227:G227"/>
    <mergeCell ref="A160:B160"/>
    <mergeCell ref="C160:G160"/>
    <mergeCell ref="A161:B161"/>
    <mergeCell ref="A162:A163"/>
    <mergeCell ref="B162:B163"/>
    <mergeCell ref="C162:C163"/>
    <mergeCell ref="D162:D163"/>
    <mergeCell ref="E162:E163"/>
    <mergeCell ref="F162:F163"/>
    <mergeCell ref="F117:F118"/>
    <mergeCell ref="G117:G118"/>
    <mergeCell ref="A158:B158"/>
    <mergeCell ref="C158:G158"/>
    <mergeCell ref="A159:B159"/>
    <mergeCell ref="C159:G159"/>
    <mergeCell ref="A116:B116"/>
    <mergeCell ref="A117:A118"/>
    <mergeCell ref="B117:B118"/>
    <mergeCell ref="C117:C118"/>
    <mergeCell ref="D117:D118"/>
    <mergeCell ref="E117:E118"/>
    <mergeCell ref="A113:B113"/>
    <mergeCell ref="C113:G113"/>
    <mergeCell ref="A114:B114"/>
    <mergeCell ref="C114:G114"/>
    <mergeCell ref="A115:B115"/>
    <mergeCell ref="C115:G115"/>
    <mergeCell ref="A85:B85"/>
    <mergeCell ref="C85:G85"/>
    <mergeCell ref="A86:B86"/>
    <mergeCell ref="A87:A88"/>
    <mergeCell ref="B87:B88"/>
    <mergeCell ref="C87:C88"/>
    <mergeCell ref="D87:D88"/>
    <mergeCell ref="E87:E88"/>
    <mergeCell ref="F87:F88"/>
    <mergeCell ref="A84:B84"/>
    <mergeCell ref="C84:G84"/>
    <mergeCell ref="A12:B12"/>
    <mergeCell ref="A13:A14"/>
    <mergeCell ref="B13:B14"/>
    <mergeCell ref="C13:C14"/>
    <mergeCell ref="D13:D14"/>
    <mergeCell ref="E13:E14"/>
    <mergeCell ref="G87:G88"/>
    <mergeCell ref="A9:B9"/>
    <mergeCell ref="C9:G9"/>
    <mergeCell ref="A10:B10"/>
    <mergeCell ref="C10:G10"/>
    <mergeCell ref="A11:B11"/>
    <mergeCell ref="C11:G11"/>
    <mergeCell ref="F13:F14"/>
    <mergeCell ref="G13:G14"/>
    <mergeCell ref="A83:B83"/>
    <mergeCell ref="C83:G83"/>
  </mergeCells>
  <pageMargins left="0.54166666666666663" right="0.1388888888888889" top="0.54166666666666663" bottom="0.54166666666666663" header="0.3" footer="0.3"/>
  <pageSetup orientation="portrait" r:id="rId1"/>
  <rowBreaks count="10" manualBreakCount="10">
    <brk id="73" max="16383" man="1"/>
    <brk id="103" max="16383" man="1"/>
    <brk id="148" max="16383" man="1"/>
    <brk id="215" max="16383" man="1"/>
    <brk id="254" max="16383" man="1"/>
    <brk id="294" max="16383" man="1"/>
    <brk id="335" max="16383" man="1"/>
    <brk id="362" max="16383" man="1"/>
    <brk id="432" max="16383" man="1"/>
    <brk id="4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Arvydas Baranauskas</cp:lastModifiedBy>
  <cp:lastPrinted>2025-03-18T12:55:18Z</cp:lastPrinted>
  <dcterms:created xsi:type="dcterms:W3CDTF">2025-01-25T18:06:40Z</dcterms:created>
  <dcterms:modified xsi:type="dcterms:W3CDTF">2025-03-18T14:10:07Z</dcterms:modified>
</cp:coreProperties>
</file>