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etavosavivaldybe-my.sharepoint.com/personal/ausra_mikaviciene_rietavosavivaldybe_onmicrosoft_com/Documents/Darbalaukis/MIKAVICIENE/OBJEKTAI/1. VYKDOMI PROJEKTAI/Lopaičių piliakalnio aikštelė/MB A Vengrio projektai/PROJEKTAI/Projektas iš USB/"/>
    </mc:Choice>
  </mc:AlternateContent>
  <xr:revisionPtr revIDLastSave="0" documentId="13_ncr:1_{2632B2DA-034A-4E0C-8ABE-5C3A27924418}" xr6:coauthVersionLast="47" xr6:coauthVersionMax="47" xr10:uidLastSave="{00000000-0000-0000-0000-000000000000}"/>
  <bookViews>
    <workbookView xWindow="-120" yWindow="-120" windowWidth="29040" windowHeight="15720" xr2:uid="{9F19ED05-706C-4816-BF8E-FB4B0CE3DE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5" i="1" l="1"/>
  <c r="G226" i="1" s="1"/>
  <c r="G202" i="1"/>
  <c r="G201" i="1"/>
  <c r="G203" i="1" s="1"/>
  <c r="G198" i="1"/>
  <c r="G197" i="1"/>
  <c r="G199" i="1" s="1"/>
  <c r="G194" i="1"/>
  <c r="G195" i="1" s="1"/>
  <c r="G193" i="1"/>
  <c r="G190" i="1"/>
  <c r="G189" i="1"/>
  <c r="G188" i="1"/>
  <c r="G187" i="1"/>
  <c r="G186" i="1"/>
  <c r="G183" i="1"/>
  <c r="G182" i="1"/>
  <c r="G181" i="1"/>
  <c r="G180" i="1"/>
  <c r="G179" i="1"/>
  <c r="G178" i="1"/>
  <c r="G177" i="1"/>
  <c r="G176" i="1"/>
  <c r="G173" i="1"/>
  <c r="G172" i="1"/>
  <c r="G171" i="1"/>
  <c r="G170" i="1"/>
  <c r="G169" i="1"/>
  <c r="G168" i="1"/>
  <c r="G167" i="1"/>
  <c r="G166" i="1"/>
  <c r="G163" i="1"/>
  <c r="G162" i="1"/>
  <c r="G161" i="1"/>
  <c r="G160" i="1"/>
  <c r="G159" i="1"/>
  <c r="G158" i="1"/>
  <c r="G157" i="1"/>
  <c r="G156" i="1"/>
  <c r="G153" i="1"/>
  <c r="G152" i="1"/>
  <c r="G151" i="1"/>
  <c r="G150" i="1"/>
  <c r="G154" i="1" s="1"/>
  <c r="G147" i="1"/>
  <c r="G146" i="1"/>
  <c r="G145" i="1"/>
  <c r="G144" i="1"/>
  <c r="G143" i="1"/>
  <c r="G142" i="1"/>
  <c r="G139" i="1"/>
  <c r="G138" i="1"/>
  <c r="G137" i="1"/>
  <c r="G136" i="1"/>
  <c r="G135" i="1"/>
  <c r="G134" i="1"/>
  <c r="G131" i="1"/>
  <c r="G130" i="1"/>
  <c r="G129" i="1"/>
  <c r="G128" i="1"/>
  <c r="G127" i="1"/>
  <c r="G126" i="1"/>
  <c r="G125" i="1"/>
  <c r="G124" i="1"/>
  <c r="G123" i="1"/>
  <c r="G122" i="1"/>
  <c r="G121" i="1"/>
  <c r="G118" i="1"/>
  <c r="G117" i="1"/>
  <c r="G116" i="1"/>
  <c r="G115" i="1"/>
  <c r="G114" i="1"/>
  <c r="G113" i="1"/>
  <c r="G112" i="1"/>
  <c r="G111" i="1"/>
  <c r="G110" i="1"/>
  <c r="G107" i="1"/>
  <c r="G108" i="1" s="1"/>
  <c r="G104" i="1"/>
  <c r="G103" i="1"/>
  <c r="G102" i="1"/>
  <c r="G101" i="1"/>
  <c r="G100" i="1"/>
  <c r="G99" i="1"/>
  <c r="G98" i="1"/>
  <c r="G97" i="1"/>
  <c r="G94" i="1"/>
  <c r="G93" i="1"/>
  <c r="G92" i="1"/>
  <c r="G91" i="1"/>
  <c r="G90" i="1"/>
  <c r="G89" i="1"/>
  <c r="G86" i="1"/>
  <c r="G85" i="1"/>
  <c r="G84" i="1"/>
  <c r="G83" i="1"/>
  <c r="G82" i="1"/>
  <c r="G81" i="1"/>
  <c r="G80" i="1"/>
  <c r="G79" i="1"/>
  <c r="G76" i="1"/>
  <c r="G75" i="1"/>
  <c r="G51" i="1"/>
  <c r="G50" i="1"/>
  <c r="G49" i="1"/>
  <c r="G52" i="1" s="1"/>
  <c r="G46" i="1"/>
  <c r="G45" i="1"/>
  <c r="G44" i="1"/>
  <c r="G43" i="1"/>
  <c r="G42" i="1"/>
  <c r="G41" i="1"/>
  <c r="G40" i="1"/>
  <c r="G37" i="1"/>
  <c r="G36" i="1"/>
  <c r="G35" i="1"/>
  <c r="G34" i="1"/>
  <c r="G33" i="1"/>
  <c r="G32" i="1"/>
  <c r="G29" i="1"/>
  <c r="G28" i="1"/>
  <c r="G27" i="1"/>
  <c r="G26" i="1"/>
  <c r="G25" i="1"/>
  <c r="G24" i="1"/>
  <c r="G23" i="1"/>
  <c r="G22" i="1"/>
  <c r="G19" i="1"/>
  <c r="G18" i="1"/>
  <c r="G17" i="1"/>
  <c r="G16" i="1"/>
  <c r="G148" i="1" l="1"/>
  <c r="G30" i="1"/>
  <c r="G105" i="1"/>
  <c r="G140" i="1"/>
  <c r="G164" i="1"/>
  <c r="G174" i="1"/>
  <c r="G184" i="1"/>
  <c r="G191" i="1"/>
  <c r="G38" i="1"/>
  <c r="G77" i="1"/>
  <c r="G20" i="1"/>
  <c r="G87" i="1"/>
  <c r="G119" i="1"/>
  <c r="G47" i="1"/>
  <c r="G95" i="1"/>
  <c r="G132" i="1"/>
  <c r="G227" i="1"/>
  <c r="G228" i="1" s="1"/>
  <c r="G222" i="1" s="1"/>
  <c r="G53" i="1" l="1"/>
  <c r="G54" i="1" s="1"/>
  <c r="G55" i="1" s="1"/>
  <c r="G12" i="1" s="1"/>
  <c r="G204" i="1"/>
  <c r="G205" i="1" s="1"/>
  <c r="G206" i="1" s="1"/>
  <c r="G71" i="1" s="1"/>
</calcChain>
</file>

<file path=xl/sharedStrings.xml><?xml version="1.0" encoding="utf-8"?>
<sst xmlns="http://schemas.openxmlformats.org/spreadsheetml/2006/main" count="375" uniqueCount="156">
  <si>
    <t xml:space="preserve">SUDERINTA: _____________________________ </t>
  </si>
  <si>
    <t xml:space="preserve">ATSAK. ATSTOVAS ________________________ </t>
  </si>
  <si>
    <t xml:space="preserve">        Pareigos, vardas, pavardė</t>
  </si>
  <si>
    <t>2024 m. __________ mėn. ____ d.</t>
  </si>
  <si>
    <t xml:space="preserve">TVIRTINU: _______________________________ </t>
  </si>
  <si>
    <t>Kompleksas</t>
  </si>
  <si>
    <t>Objektas</t>
  </si>
  <si>
    <t>Žiniaraštis</t>
  </si>
  <si>
    <t>Iš viso už:</t>
  </si>
  <si>
    <t>Eil. Nr.</t>
  </si>
  <si>
    <t>Darbo kodas</t>
  </si>
  <si>
    <t>Darbų ir išlaidų aprašymai</t>
  </si>
  <si>
    <t>Mato vienetas</t>
  </si>
  <si>
    <t>Kiekis</t>
  </si>
  <si>
    <t>Vieneto kaina</t>
  </si>
  <si>
    <t>Iš viso</t>
  </si>
  <si>
    <t>Sudaryta pagal 2024.04 kainas</t>
  </si>
  <si>
    <t>L o k a l i n ė  s ą m a t a N r. 1</t>
  </si>
  <si>
    <t>Automobilių stovėjimo aikštelės, pėsčiųjų tako ir kitų inžinerinės paskirties nesudėtingų statinių, esančių Rietavo sav., Tverų sen., Lopaičių k. Piliakalnio g., projektas</t>
  </si>
  <si>
    <t>Automobilių stovėjimo aikštelė, pėsčiųjų takas ir kiti inžinerinės paskirties nesudėtingi statiniai</t>
  </si>
  <si>
    <t>AUTOMOBILIŲ STOVĖJIMO AIKŠTELĖS ĮRENGIMAS</t>
  </si>
  <si>
    <t>1 PARUOŠIAMIEJI DARBAI</t>
  </si>
  <si>
    <t>Asfaltbetonio dangos išardymas mechanizuotai/ betono dangos</t>
  </si>
  <si>
    <t>100 m3</t>
  </si>
  <si>
    <t>Namelių vaikų žaidimo aikštelėse įrengimas/ PRIT. ĮRANGOS DEMONTAVIMAS</t>
  </si>
  <si>
    <t>kompl.</t>
  </si>
  <si>
    <t>Šiukšlių dėžės įrengimas/ demontavimas</t>
  </si>
  <si>
    <t>vnt.</t>
  </si>
  <si>
    <t>Statybinių šiukšlių išvežimas 3 km atstumu automobiliais-savivarčiais, pakraunant rankiniu būdu</t>
  </si>
  <si>
    <t>t</t>
  </si>
  <si>
    <t>Iš viso už skyrių PARUOŠIAMIEJI DARBAI</t>
  </si>
  <si>
    <t>2 ŽEMĖS SANKASA</t>
  </si>
  <si>
    <t>Dirvožemio pašalinimas, perstumiant jį 55 kW buldozeriais iki 10 m</t>
  </si>
  <si>
    <t>1000 m3</t>
  </si>
  <si>
    <t>II grupės grunto kasimas ir perstūmimas iki 10 m buldozeriais (55 kW).</t>
  </si>
  <si>
    <t>Grunto kasimas 0,4 m3 kaušo talpos ekskavatoriumi, pakraunant gruntą į autosavivarčius, kai grunto grupė II</t>
  </si>
  <si>
    <t>Grunto transportavimas 6 t autosavivarčiais 5 km atstumu, pakraunant 0,4 m3 kaušo talpos ekskavatoriumi, kai grunto grupė II</t>
  </si>
  <si>
    <t>Iškasų dugno ir pylimų viršaus planiravimas 66 kW autogreideriais, kai gruntas II grupės</t>
  </si>
  <si>
    <t>1000 m2</t>
  </si>
  <si>
    <t>Supilto grunto sluoksnio tankinimas, važiuojant prikabinamais volais, 6 praėjimai viena vėže</t>
  </si>
  <si>
    <t>Plotų planiravimas mechanizuotu būdu, kai gruntas II grupės</t>
  </si>
  <si>
    <t>Šlaitų tvirtinimas 10 cm dirvožemio sluoksniu, paskleidžiant gruntą ir pasėjant žoles rankiniu būdu</t>
  </si>
  <si>
    <t>100 m2</t>
  </si>
  <si>
    <t>Iš viso už skyrių ŽEMĖS SANKASA</t>
  </si>
  <si>
    <t>3 NUOVAŽOS SU AIKŠTELE AMATININKŲ EKSPOZICIJAI ĮRENGIMAS</t>
  </si>
  <si>
    <t>Paruošiamojo arba išlyginamojo pagrindo sluoksnio įrengimas/ prit. AŠAS</t>
  </si>
  <si>
    <t>Dolomito skaldos 22/56 su skaldele 11/16 pagrindo įrengimas. Viensluoksnis, 15 cm storio/ prit. 0/45 fr.</t>
  </si>
  <si>
    <t>Šaligatvio pasluoksnio įrengimas (akmenų atsijos, sluoksnio storis 3 cm )/ 0/5 fr.</t>
  </si>
  <si>
    <t>Grindinio įrengimas iš skaldytų arba lauko akmenų (sluoksnio storis 8 cm )/ Skaldyto granito trinkelių dangos 100x100x80 mm įrengimas</t>
  </si>
  <si>
    <t>Betono bordiūrų įrengimas ant betono pagrindo. Bordiūrai 150x300 mm</t>
  </si>
  <si>
    <t>100 m</t>
  </si>
  <si>
    <t>Betono bordiūrų įrengimas ant betono pagrindo. Bordiūrai 80x200 mm</t>
  </si>
  <si>
    <t>Iš viso už skyrių NUOVAŽOS SU AIKŠTELE AMATININKŲ EKSPOZICIJAI ĮRENGIMAS</t>
  </si>
  <si>
    <t>4  AUTOMOBILIŲ STOVĖJIMO AIKŠTELĖS ĮRENGIMAS</t>
  </si>
  <si>
    <t>Paruošiamojo arba išlyginamojo pagrindo sluoksnio įrengimas. / prit. AŠAS</t>
  </si>
  <si>
    <t>A, B, C, Cs asfaltbetonio pagrindo įrengimas. 5 cm storio sluoksnis. Klotuvas iki 200t/h/  prit. iš mišinio AC 16 AS</t>
  </si>
  <si>
    <t xml:space="preserve">Dvisluoksnės dangos viršutinio sluoksnio įrengimas iš viršutinio dangos sluoksnio asfaltbetonio. Sluoksnio storis 4 cm ir klotuvas iki 200t/hiš mišinio AC 11 VS </t>
  </si>
  <si>
    <t>Juodų dangų paviršiaus gruntavimas bitumo emulsija</t>
  </si>
  <si>
    <t>t. M2</t>
  </si>
  <si>
    <t>Asfaltbetonio dangos technologinių siūlių apdorojimas bitumo emulsija</t>
  </si>
  <si>
    <t>Iš viso už skyrių  AUTOMOBILIŲ STOVĖJIMO AIKŠTELĖS ĮRENGIMAS</t>
  </si>
  <si>
    <t>5 ŽENKLINIMAS</t>
  </si>
  <si>
    <t>Kelio dangos ženklinimas dažais su stiklo rutuliukais purkštuvu, naudojant trafaretus. Linijos, ženklo plotas iki 0,5 m2</t>
  </si>
  <si>
    <t>m2</t>
  </si>
  <si>
    <t>Kelio ženklų vienstiebių metalinių atramų (d = 76 mm) ant monolitinių betoninių pamatų pastatymas</t>
  </si>
  <si>
    <t>Kelio ženklų skydų montavimas prie vienstiebių atramų rankiniu būdu</t>
  </si>
  <si>
    <t>Iš viso už skyrių ŽENKLINIMAS</t>
  </si>
  <si>
    <t>Iš viso #1</t>
  </si>
  <si>
    <t>PVM</t>
  </si>
  <si>
    <t>21,00%</t>
  </si>
  <si>
    <t xml:space="preserve">Iš viso su PVM: </t>
  </si>
  <si>
    <t>L o k a l i n ė  s ą m a t a N r. 2</t>
  </si>
  <si>
    <t>VIETINĖS REIKŠMĖS KELIO PAPRASTASIS REMONTAS</t>
  </si>
  <si>
    <t>3  NUOVAŽOS ĮRENGIMAS</t>
  </si>
  <si>
    <t>Iš viso už skyrių  NUOVAŽOS ĮRENGIMAS</t>
  </si>
  <si>
    <t>4 KELIO DANGOS ĮRENGIMAS</t>
  </si>
  <si>
    <t xml:space="preserve">A, B, C, Cs asfaltbetonio pagrindo įrengimas. 10 cm storio sluoksnis. Klotuvas iki 200t/h / prit. mišinio AC 16 DP </t>
  </si>
  <si>
    <t>Iš viso už skyrių KELIO DANGOS ĮRENGIMAS</t>
  </si>
  <si>
    <t>6 3,0 M PLOČIO TAKO DANGOS ĮRENGIMAS (ILGIS 133,4 M)</t>
  </si>
  <si>
    <t>Dolomito skaldos 22/56 su skaldele 11/16 pagrindo įrengimas. Viensluoksnis, 10 cm storio/ prit. 0/22 fr.</t>
  </si>
  <si>
    <t>Parko takų dangos įrengimas (5 cm storio akmens atsijų sluoksnis)/ 0/5 fr.</t>
  </si>
  <si>
    <t>Natūralaus akmens bordiūrų įrengimas ant betono pagrindo, kai bordiūrai 150x300x1000 mm</t>
  </si>
  <si>
    <t>Lauko akmenys</t>
  </si>
  <si>
    <t>kub.m</t>
  </si>
  <si>
    <t>II grupės grunto kasimas rankiniu būdu nesutvirtintose tranšėjose (iškasose), kai kasimo gylis iki 1,0 m</t>
  </si>
  <si>
    <t>Pagrindų iš biriųjų medžiagų pralaidoms įrengimas (smėlio)</t>
  </si>
  <si>
    <t>m3</t>
  </si>
  <si>
    <t>Tranšėjų, iškasų ir duobių užpylimas II grupės gruntu rankiniu būdu</t>
  </si>
  <si>
    <t>Pralaidų iš plastikinių gofruotų vamzdžių montavimas, kai vamzdžių skersmuo 200 mm</t>
  </si>
  <si>
    <t>m</t>
  </si>
  <si>
    <t>PE gofruoti vamzdžiai dvig. sienele be movos d 232/200mm (dren./pral. sist.)</t>
  </si>
  <si>
    <t>Iš viso už skyrių 3,0 M PLOČIO TAKO DANGOS ĮRENGIMAS (ILGIS 133,4 M)</t>
  </si>
  <si>
    <t>9 Amatininkų ekspozicijos AE vietos įrengimas</t>
  </si>
  <si>
    <t>Iki 0,7 m gylio duobių stulpams ir statramsčiams kasimas rankiniu būdu , kai gruntas II grupės</t>
  </si>
  <si>
    <t>100m3</t>
  </si>
  <si>
    <t>Gelžbetonio stulpiniai pamatai, įrengiant klojinius iš lentų (mažoms apimtims)</t>
  </si>
  <si>
    <t>Armatūra</t>
  </si>
  <si>
    <t>Medinių konstrukcijų (karkaso, gegnių, sijų ir pan.) įrengimas</t>
  </si>
  <si>
    <t>Kietmedžio mediena</t>
  </si>
  <si>
    <t>Pjautinė miško medžiaga (spygl.)</t>
  </si>
  <si>
    <t>Smulkių plieninių tvirtinimo detalių, kurių masė iki 5kg, montavimas</t>
  </si>
  <si>
    <t>Medvaržčiai, varžtai ir kita.</t>
  </si>
  <si>
    <t>kg</t>
  </si>
  <si>
    <t xml:space="preserve">Lengvų konstrukcijų montavimas </t>
  </si>
  <si>
    <t>Medinių konstrukcijų padengimas atspariais dažais, kai konstrukcijų plotis daugiau 250 mm</t>
  </si>
  <si>
    <t>Šlaitinių stogų dengimas lanksčiomis bituminėmis čerpėmis , kai stogo nuolydis iki 45%</t>
  </si>
  <si>
    <t>100m2</t>
  </si>
  <si>
    <t>Iš viso už skyrių Amatininkų ekspozicijos AE vietos įrengimas</t>
  </si>
  <si>
    <t>10 Nulenkiamų užtvarų automobiliams UA-1 įrengimas</t>
  </si>
  <si>
    <t>Iki 0,7m gylio duobių stulpams ir statramsčiams kasimas rankiniu būdu, kai grunto grupė II</t>
  </si>
  <si>
    <t>100 m³</t>
  </si>
  <si>
    <t>Tranšėjų, iškasų ir duobių užpylimas gruntu, grunto grupė II</t>
  </si>
  <si>
    <t>Betoniniai stulpiniai pamatai, įrengiant klojinius iš lentų (mažoms apimtims)</t>
  </si>
  <si>
    <t>m³</t>
  </si>
  <si>
    <t>Betono mišiniai C25/30</t>
  </si>
  <si>
    <t>Plieninių turėklų įrengimas šlaitiniuose laiptuose/ užtvaro įrengimas</t>
  </si>
  <si>
    <t>Metalinių konstrukcijų dažymas aliejiniais dažais (2 kartus), gruntuojant</t>
  </si>
  <si>
    <t>Iš viso už skyrių Nulenkiamų užtvarų automobiliams UA-1 įrengimas</t>
  </si>
  <si>
    <t>11 Atliekų konteinerių AK pastatymo vietos įrengimas</t>
  </si>
  <si>
    <t>Sienų išorės apkalimas, obliuotomis 25 mm storio lentomis (vertikaliai), kai lentų plotis 75 mm ir 150 mm</t>
  </si>
  <si>
    <t>Paprastas medinių sienų dažymas aliejiniais dažais</t>
  </si>
  <si>
    <t>Iš viso už skyrių Atliekų konteinerių AK pastatymo vietos įrengimas</t>
  </si>
  <si>
    <t>12 Dviračių stovas DS</t>
  </si>
  <si>
    <t xml:space="preserve">Cinkuotos metalinės konstrukcijos </t>
  </si>
  <si>
    <t>Iš viso už skyrių Dviračių stovas DS</t>
  </si>
  <si>
    <t>13 Informacinių stendų IS įrengimas</t>
  </si>
  <si>
    <t xml:space="preserve">Metalinių konstrukcijų dažymas </t>
  </si>
  <si>
    <t>Apkalimas skarda</t>
  </si>
  <si>
    <t xml:space="preserve">Informacinė dalis </t>
  </si>
  <si>
    <t>Iš viso už skyrių Informacinių stendų IS įrengimas</t>
  </si>
  <si>
    <t>14 Rodyklių IR įrengimas</t>
  </si>
  <si>
    <t>Informacinė dalis</t>
  </si>
  <si>
    <t>Iš viso už skyrių Rodyklių IR įrengimas</t>
  </si>
  <si>
    <t>15 Suolų SU įrengimas  (K41=3)</t>
  </si>
  <si>
    <t>Plieninių įdėtinių detalių montavimas, betonuojant pamatus</t>
  </si>
  <si>
    <t>Karkaso įrengimas iš medinių tašelių, tvirtinant prie betoninio pagrindo/lauko baldų įrengimas, mediena antiseotikuojama, dažoma</t>
  </si>
  <si>
    <t>Varžtai statybiniai su veržlėmis ir poveržlėmis</t>
  </si>
  <si>
    <t>Iš viso už skyrių Suolų SU įrengimas  (K41=3)</t>
  </si>
  <si>
    <t>16 Šiukšliadėžių ŠD įrengimas (K41=3)</t>
  </si>
  <si>
    <t xml:space="preserve">Metalinio karkaso įrengimas/ plieno elementai </t>
  </si>
  <si>
    <t>Parapetų, stogelių dengimas skarda/ prit. Skardos konteineris</t>
  </si>
  <si>
    <t>Iš viso už skyrių Šiukšliadėžių ŠD įrengimas (K41=3)</t>
  </si>
  <si>
    <t>17 Vėliavos stiebo VS įrengimas</t>
  </si>
  <si>
    <t>Cinkuotų apšvietimo stulpų montavimas gelžbetoniniuose pamatuose, gręžiant duobes, kai apšvietimo stulpų aukštis daugiau 10,5 m/Vėliavos stiebo VS įrengimas</t>
  </si>
  <si>
    <t>Vėliavos stiebas</t>
  </si>
  <si>
    <t>Iš viso už skyrių Vėliavos stiebo VS įrengimas</t>
  </si>
  <si>
    <t>18 Išmaniosios paslaugų stotelės PV įrengimas</t>
  </si>
  <si>
    <t>Šviesoforo įrengimas ant stovo, kasant duobę rankiniu būdu (trijų sekcijų bloko šviesoforas)/Išmaniosios paslaugų stotelės PV įrengimas</t>
  </si>
  <si>
    <t>Išmanioji paslaugų stotelė PV</t>
  </si>
  <si>
    <t>Iš viso už skyrių Išmaniosios paslaugų stotelės PV įrengimas</t>
  </si>
  <si>
    <t>19 Lankytojų skaičiuotuvo LS įrengimas</t>
  </si>
  <si>
    <t>Lankytojų skaičiuotuvo įrenginio montavimas</t>
  </si>
  <si>
    <t>Lankytojų skaičiuotuvas LS</t>
  </si>
  <si>
    <t>Iš viso už skyrių Lankytojų skaičiuotuvo LS įrengimas</t>
  </si>
  <si>
    <t>Sudaryta pagal 2023.10 kainas</t>
  </si>
  <si>
    <t xml:space="preserve">Informacinių stendų, rodyklių maketų parengimas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</si>
</sst>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0.00"/>
  </numFmts>
  <fonts count="6" x14ac:knownFonts="1">
    <font>
      <sz val="11"/>
      <color theme="1"/>
      <name val="Aptos Narrow"/>
      <family val="2"/>
      <charset val="186"/>
      <scheme val="minor"/>
    </font>
    <font>
      <sz val="9"/>
      <color theme="1"/>
      <name val="Arial"/>
      <family val="2"/>
      <charset val="186"/>
    </font>
    <font>
      <b/>
      <sz val="9"/>
      <color theme="1"/>
      <name val="Arial"/>
      <family val="2"/>
      <charset val="186"/>
    </font>
    <font>
      <b/>
      <sz val="14"/>
      <color theme="1"/>
      <name val="Arial"/>
      <family val="2"/>
      <charset val="186"/>
    </font>
    <font>
      <i/>
      <sz val="9"/>
      <color theme="1"/>
      <name val="Arial"/>
      <family val="2"/>
      <charset val="186"/>
    </font>
    <font>
      <b/>
      <sz val="8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64" fontId="2" fillId="0" borderId="0" xfId="0" applyNumberFormat="1" applyFont="1"/>
    <xf numFmtId="0" fontId="1" fillId="0" borderId="4" xfId="0" applyFont="1" applyBorder="1"/>
    <xf numFmtId="0" fontId="1" fillId="0" borderId="5" xfId="0" applyFont="1" applyBorder="1"/>
    <xf numFmtId="0" fontId="2" fillId="0" borderId="9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/>
    </xf>
    <xf numFmtId="0" fontId="1" fillId="0" borderId="3" xfId="0" applyFont="1" applyBorder="1" applyAlignment="1">
      <alignment horizontal="center" vertical="top"/>
    </xf>
    <xf numFmtId="164" fontId="1" fillId="0" borderId="3" xfId="0" applyNumberFormat="1" applyFont="1" applyBorder="1" applyAlignment="1">
      <alignment vertical="top"/>
    </xf>
    <xf numFmtId="164" fontId="1" fillId="0" borderId="10" xfId="0" applyNumberFormat="1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2" fillId="0" borderId="5" xfId="0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 wrapText="1"/>
    </xf>
    <xf numFmtId="0" fontId="1" fillId="0" borderId="11" xfId="0" applyFont="1" applyBorder="1" applyAlignment="1">
      <alignment vertical="top"/>
    </xf>
    <xf numFmtId="0" fontId="1" fillId="0" borderId="11" xfId="0" applyFont="1" applyBorder="1" applyAlignment="1">
      <alignment horizontal="center" vertical="top"/>
    </xf>
    <xf numFmtId="164" fontId="1" fillId="0" borderId="11" xfId="0" applyNumberFormat="1" applyFont="1" applyBorder="1" applyAlignment="1">
      <alignment vertical="top"/>
    </xf>
    <xf numFmtId="0" fontId="1" fillId="0" borderId="11" xfId="0" applyFont="1" applyBorder="1" applyAlignment="1">
      <alignment vertical="top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4" fontId="1" fillId="0" borderId="0" xfId="0" applyNumberFormat="1" applyFont="1"/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EA792-D898-4AE5-811F-E5709CEEF444}">
  <dimension ref="A1:G229"/>
  <sheetViews>
    <sheetView tabSelected="1" topLeftCell="A197" workbookViewId="0">
      <selection activeCell="C219" sqref="C219:G219"/>
    </sheetView>
  </sheetViews>
  <sheetFormatPr defaultRowHeight="12" x14ac:dyDescent="0.2"/>
  <cols>
    <col min="1" max="1" width="7.7109375" style="1" customWidth="1"/>
    <col min="2" max="2" width="10.7109375" style="1" customWidth="1"/>
    <col min="3" max="3" width="35.7109375" style="1" customWidth="1"/>
    <col min="4" max="5" width="10.7109375" style="1" customWidth="1"/>
    <col min="6" max="7" width="10.7109375" style="2" customWidth="1"/>
    <col min="8" max="16384" width="9.140625" style="1"/>
  </cols>
  <sheetData>
    <row r="1" spans="1:7" x14ac:dyDescent="0.2">
      <c r="A1" s="7" t="s">
        <v>0</v>
      </c>
      <c r="B1" s="7"/>
      <c r="C1" s="7"/>
      <c r="D1" s="7"/>
      <c r="E1" s="7"/>
      <c r="F1" s="8"/>
      <c r="G1" s="6" t="s">
        <v>4</v>
      </c>
    </row>
    <row r="2" spans="1:7" x14ac:dyDescent="0.2">
      <c r="A2" s="1" t="s">
        <v>1</v>
      </c>
      <c r="G2" s="3" t="s">
        <v>1</v>
      </c>
    </row>
    <row r="3" spans="1:7" x14ac:dyDescent="0.2">
      <c r="C3" s="1" t="s">
        <v>2</v>
      </c>
      <c r="G3" s="3"/>
    </row>
    <row r="4" spans="1:7" x14ac:dyDescent="0.2">
      <c r="A4" s="1" t="s">
        <v>3</v>
      </c>
      <c r="G4" s="3" t="s">
        <v>3</v>
      </c>
    </row>
    <row r="6" spans="1:7" ht="18" x14ac:dyDescent="0.25">
      <c r="D6" s="5" t="s">
        <v>17</v>
      </c>
    </row>
    <row r="7" spans="1:7" x14ac:dyDescent="0.2">
      <c r="D7" s="4" t="s">
        <v>16</v>
      </c>
    </row>
    <row r="9" spans="1:7" x14ac:dyDescent="0.2">
      <c r="A9" s="38" t="s">
        <v>5</v>
      </c>
      <c r="B9" s="38"/>
      <c r="C9" s="39" t="s">
        <v>18</v>
      </c>
      <c r="D9" s="39"/>
      <c r="E9" s="39"/>
      <c r="F9" s="40"/>
      <c r="G9" s="40"/>
    </row>
    <row r="10" spans="1:7" x14ac:dyDescent="0.2">
      <c r="A10" s="38" t="s">
        <v>6</v>
      </c>
      <c r="B10" s="38"/>
      <c r="C10" s="39" t="s">
        <v>19</v>
      </c>
      <c r="D10" s="39"/>
      <c r="E10" s="39"/>
      <c r="F10" s="40"/>
      <c r="G10" s="40"/>
    </row>
    <row r="11" spans="1:7" x14ac:dyDescent="0.2">
      <c r="A11" s="38" t="s">
        <v>7</v>
      </c>
      <c r="B11" s="38"/>
      <c r="C11" s="39" t="s">
        <v>20</v>
      </c>
      <c r="D11" s="39"/>
      <c r="E11" s="39"/>
      <c r="F11" s="40"/>
      <c r="G11" s="40"/>
    </row>
    <row r="12" spans="1:7" x14ac:dyDescent="0.2">
      <c r="A12" s="33">
        <v>45504</v>
      </c>
      <c r="B12" s="33"/>
      <c r="F12" s="6" t="s">
        <v>8</v>
      </c>
      <c r="G12" s="6">
        <f>G55</f>
        <v>0</v>
      </c>
    </row>
    <row r="13" spans="1:7" x14ac:dyDescent="0.2">
      <c r="A13" s="34" t="s">
        <v>9</v>
      </c>
      <c r="B13" s="34" t="s">
        <v>10</v>
      </c>
      <c r="C13" s="34" t="s">
        <v>11</v>
      </c>
      <c r="D13" s="34" t="s">
        <v>12</v>
      </c>
      <c r="E13" s="36" t="s">
        <v>13</v>
      </c>
      <c r="F13" s="29" t="s">
        <v>14</v>
      </c>
      <c r="G13" s="31" t="s">
        <v>15</v>
      </c>
    </row>
    <row r="14" spans="1:7" x14ac:dyDescent="0.2">
      <c r="A14" s="35"/>
      <c r="B14" s="35"/>
      <c r="C14" s="35"/>
      <c r="D14" s="35"/>
      <c r="E14" s="37"/>
      <c r="F14" s="30"/>
      <c r="G14" s="32"/>
    </row>
    <row r="15" spans="1:7" x14ac:dyDescent="0.2">
      <c r="C15" s="7" t="s">
        <v>21</v>
      </c>
      <c r="D15" s="7"/>
    </row>
    <row r="16" spans="1:7" ht="24" x14ac:dyDescent="0.2">
      <c r="A16" s="11">
        <v>1</v>
      </c>
      <c r="B16" s="12"/>
      <c r="C16" s="17" t="s">
        <v>22</v>
      </c>
      <c r="D16" s="14" t="s">
        <v>23</v>
      </c>
      <c r="E16" s="13">
        <v>8.0000000000000002E-3</v>
      </c>
      <c r="F16" s="15"/>
      <c r="G16" s="16">
        <f>ROUND(E16*F16,2)</f>
        <v>0</v>
      </c>
    </row>
    <row r="17" spans="1:7" ht="36" x14ac:dyDescent="0.2">
      <c r="A17" s="11">
        <v>2</v>
      </c>
      <c r="B17" s="12"/>
      <c r="C17" s="17" t="s">
        <v>24</v>
      </c>
      <c r="D17" s="14" t="s">
        <v>25</v>
      </c>
      <c r="E17" s="13">
        <v>5</v>
      </c>
      <c r="F17" s="15"/>
      <c r="G17" s="16">
        <f>ROUND(E17*F17,2)</f>
        <v>0</v>
      </c>
    </row>
    <row r="18" spans="1:7" x14ac:dyDescent="0.2">
      <c r="A18" s="11">
        <v>3</v>
      </c>
      <c r="B18" s="12"/>
      <c r="C18" s="17" t="s">
        <v>26</v>
      </c>
      <c r="D18" s="14" t="s">
        <v>27</v>
      </c>
      <c r="E18" s="13">
        <v>1</v>
      </c>
      <c r="F18" s="15"/>
      <c r="G18" s="16">
        <f>ROUND(E18*F18,2)</f>
        <v>0</v>
      </c>
    </row>
    <row r="19" spans="1:7" ht="36" x14ac:dyDescent="0.2">
      <c r="A19" s="11">
        <v>4</v>
      </c>
      <c r="B19" s="12"/>
      <c r="C19" s="17" t="s">
        <v>28</v>
      </c>
      <c r="D19" s="14" t="s">
        <v>29</v>
      </c>
      <c r="E19" s="13">
        <v>3</v>
      </c>
      <c r="F19" s="15"/>
      <c r="G19" s="16">
        <f>ROUND(E19*F19,2)</f>
        <v>0</v>
      </c>
    </row>
    <row r="20" spans="1:7" x14ac:dyDescent="0.2">
      <c r="A20" s="9"/>
      <c r="B20" s="10"/>
      <c r="C20" s="18" t="s">
        <v>30</v>
      </c>
      <c r="D20" s="18"/>
      <c r="E20" s="18"/>
      <c r="F20" s="19"/>
      <c r="G20" s="20">
        <f>SUM(G16:G19)</f>
        <v>0</v>
      </c>
    </row>
    <row r="21" spans="1:7" x14ac:dyDescent="0.2">
      <c r="C21" s="7" t="s">
        <v>31</v>
      </c>
      <c r="D21" s="7"/>
    </row>
    <row r="22" spans="1:7" ht="24" x14ac:dyDescent="0.2">
      <c r="A22" s="11">
        <v>1</v>
      </c>
      <c r="B22" s="12"/>
      <c r="C22" s="17" t="s">
        <v>32</v>
      </c>
      <c r="D22" s="14" t="s">
        <v>33</v>
      </c>
      <c r="E22" s="13">
        <v>2.35E-2</v>
      </c>
      <c r="F22" s="15"/>
      <c r="G22" s="16">
        <f t="shared" ref="G22:G29" si="0">ROUND(E22*F22,2)</f>
        <v>0</v>
      </c>
    </row>
    <row r="23" spans="1:7" ht="24" x14ac:dyDescent="0.2">
      <c r="A23" s="11">
        <v>2</v>
      </c>
      <c r="B23" s="12"/>
      <c r="C23" s="17" t="s">
        <v>34</v>
      </c>
      <c r="D23" s="14" t="s">
        <v>33</v>
      </c>
      <c r="E23" s="13">
        <v>0.26600000000000001</v>
      </c>
      <c r="F23" s="15"/>
      <c r="G23" s="16">
        <f t="shared" si="0"/>
        <v>0</v>
      </c>
    </row>
    <row r="24" spans="1:7" ht="36" x14ac:dyDescent="0.2">
      <c r="A24" s="11">
        <v>3</v>
      </c>
      <c r="B24" s="12"/>
      <c r="C24" s="17" t="s">
        <v>35</v>
      </c>
      <c r="D24" s="14" t="s">
        <v>23</v>
      </c>
      <c r="E24" s="13">
        <v>2.66</v>
      </c>
      <c r="F24" s="15"/>
      <c r="G24" s="16">
        <f t="shared" si="0"/>
        <v>0</v>
      </c>
    </row>
    <row r="25" spans="1:7" ht="36" x14ac:dyDescent="0.2">
      <c r="A25" s="11">
        <v>4</v>
      </c>
      <c r="B25" s="12"/>
      <c r="C25" s="17" t="s">
        <v>36</v>
      </c>
      <c r="D25" s="14" t="s">
        <v>23</v>
      </c>
      <c r="E25" s="13">
        <v>2.66</v>
      </c>
      <c r="F25" s="15"/>
      <c r="G25" s="16">
        <f t="shared" si="0"/>
        <v>0</v>
      </c>
    </row>
    <row r="26" spans="1:7" ht="36" x14ac:dyDescent="0.2">
      <c r="A26" s="11">
        <v>5</v>
      </c>
      <c r="B26" s="12"/>
      <c r="C26" s="17" t="s">
        <v>37</v>
      </c>
      <c r="D26" s="14" t="s">
        <v>38</v>
      </c>
      <c r="E26" s="13">
        <v>0.88500000000000001</v>
      </c>
      <c r="F26" s="15"/>
      <c r="G26" s="16">
        <f t="shared" si="0"/>
        <v>0</v>
      </c>
    </row>
    <row r="27" spans="1:7" ht="36" x14ac:dyDescent="0.2">
      <c r="A27" s="11">
        <v>6</v>
      </c>
      <c r="B27" s="12"/>
      <c r="C27" s="17" t="s">
        <v>39</v>
      </c>
      <c r="D27" s="14" t="s">
        <v>23</v>
      </c>
      <c r="E27" s="13">
        <v>2.65</v>
      </c>
      <c r="F27" s="15"/>
      <c r="G27" s="16">
        <f t="shared" si="0"/>
        <v>0</v>
      </c>
    </row>
    <row r="28" spans="1:7" ht="24" x14ac:dyDescent="0.2">
      <c r="A28" s="11">
        <v>7</v>
      </c>
      <c r="B28" s="12"/>
      <c r="C28" s="17" t="s">
        <v>40</v>
      </c>
      <c r="D28" s="14" t="s">
        <v>38</v>
      </c>
      <c r="E28" s="13">
        <v>0.24299999999999999</v>
      </c>
      <c r="F28" s="15"/>
      <c r="G28" s="16">
        <f t="shared" si="0"/>
        <v>0</v>
      </c>
    </row>
    <row r="29" spans="1:7" ht="36" x14ac:dyDescent="0.2">
      <c r="A29" s="11">
        <v>8</v>
      </c>
      <c r="B29" s="12"/>
      <c r="C29" s="17" t="s">
        <v>41</v>
      </c>
      <c r="D29" s="14" t="s">
        <v>42</v>
      </c>
      <c r="E29" s="13">
        <v>2.4300000000000002</v>
      </c>
      <c r="F29" s="15"/>
      <c r="G29" s="16">
        <f t="shared" si="0"/>
        <v>0</v>
      </c>
    </row>
    <row r="30" spans="1:7" x14ac:dyDescent="0.2">
      <c r="A30" s="9"/>
      <c r="B30" s="10"/>
      <c r="C30" s="18" t="s">
        <v>43</v>
      </c>
      <c r="D30" s="18"/>
      <c r="E30" s="18"/>
      <c r="F30" s="19"/>
      <c r="G30" s="20">
        <f>SUM(G22:G29)</f>
        <v>0</v>
      </c>
    </row>
    <row r="31" spans="1:7" x14ac:dyDescent="0.2">
      <c r="C31" s="7" t="s">
        <v>44</v>
      </c>
      <c r="D31" s="7"/>
    </row>
    <row r="32" spans="1:7" ht="24" x14ac:dyDescent="0.2">
      <c r="A32" s="11">
        <v>1</v>
      </c>
      <c r="B32" s="12"/>
      <c r="C32" s="17" t="s">
        <v>45</v>
      </c>
      <c r="D32" s="14" t="s">
        <v>23</v>
      </c>
      <c r="E32" s="13">
        <v>0.56000000000000005</v>
      </c>
      <c r="F32" s="15"/>
      <c r="G32" s="16">
        <f t="shared" ref="G32:G37" si="1">ROUND(E32*F32,2)</f>
        <v>0</v>
      </c>
    </row>
    <row r="33" spans="1:7" ht="36" x14ac:dyDescent="0.2">
      <c r="A33" s="11">
        <v>2</v>
      </c>
      <c r="B33" s="12"/>
      <c r="C33" s="17" t="s">
        <v>46</v>
      </c>
      <c r="D33" s="14" t="s">
        <v>42</v>
      </c>
      <c r="E33" s="13">
        <v>1.22</v>
      </c>
      <c r="F33" s="15"/>
      <c r="G33" s="16">
        <f t="shared" si="1"/>
        <v>0</v>
      </c>
    </row>
    <row r="34" spans="1:7" ht="24" x14ac:dyDescent="0.2">
      <c r="A34" s="11">
        <v>3</v>
      </c>
      <c r="B34" s="12"/>
      <c r="C34" s="17" t="s">
        <v>47</v>
      </c>
      <c r="D34" s="14" t="s">
        <v>42</v>
      </c>
      <c r="E34" s="13">
        <v>1.22</v>
      </c>
      <c r="F34" s="15"/>
      <c r="G34" s="16">
        <f t="shared" si="1"/>
        <v>0</v>
      </c>
    </row>
    <row r="35" spans="1:7" ht="48" x14ac:dyDescent="0.2">
      <c r="A35" s="11">
        <v>4</v>
      </c>
      <c r="B35" s="12"/>
      <c r="C35" s="17" t="s">
        <v>48</v>
      </c>
      <c r="D35" s="14" t="s">
        <v>42</v>
      </c>
      <c r="E35" s="13">
        <v>1.22</v>
      </c>
      <c r="F35" s="15"/>
      <c r="G35" s="16">
        <f t="shared" si="1"/>
        <v>0</v>
      </c>
    </row>
    <row r="36" spans="1:7" ht="24" x14ac:dyDescent="0.2">
      <c r="A36" s="11">
        <v>5</v>
      </c>
      <c r="B36" s="12"/>
      <c r="C36" s="17" t="s">
        <v>49</v>
      </c>
      <c r="D36" s="14" t="s">
        <v>50</v>
      </c>
      <c r="E36" s="13">
        <v>0.21</v>
      </c>
      <c r="F36" s="15"/>
      <c r="G36" s="16">
        <f t="shared" si="1"/>
        <v>0</v>
      </c>
    </row>
    <row r="37" spans="1:7" ht="24" x14ac:dyDescent="0.2">
      <c r="A37" s="11">
        <v>6</v>
      </c>
      <c r="B37" s="12"/>
      <c r="C37" s="17" t="s">
        <v>51</v>
      </c>
      <c r="D37" s="14" t="s">
        <v>50</v>
      </c>
      <c r="E37" s="13">
        <v>0.215</v>
      </c>
      <c r="F37" s="15"/>
      <c r="G37" s="16">
        <f t="shared" si="1"/>
        <v>0</v>
      </c>
    </row>
    <row r="38" spans="1:7" x14ac:dyDescent="0.2">
      <c r="A38" s="9"/>
      <c r="B38" s="10"/>
      <c r="C38" s="18" t="s">
        <v>52</v>
      </c>
      <c r="D38" s="18"/>
      <c r="E38" s="18"/>
      <c r="F38" s="19"/>
      <c r="G38" s="20">
        <f>SUM(G32:G37)</f>
        <v>0</v>
      </c>
    </row>
    <row r="39" spans="1:7" x14ac:dyDescent="0.2">
      <c r="C39" s="7" t="s">
        <v>53</v>
      </c>
      <c r="D39" s="7"/>
    </row>
    <row r="40" spans="1:7" ht="24" x14ac:dyDescent="0.2">
      <c r="A40" s="11">
        <v>1</v>
      </c>
      <c r="B40" s="12"/>
      <c r="C40" s="17" t="s">
        <v>54</v>
      </c>
      <c r="D40" s="14" t="s">
        <v>23</v>
      </c>
      <c r="E40" s="13">
        <v>0.97</v>
      </c>
      <c r="F40" s="15"/>
      <c r="G40" s="16">
        <f t="shared" ref="G40:G46" si="2">ROUND(E40*F40,2)</f>
        <v>0</v>
      </c>
    </row>
    <row r="41" spans="1:7" ht="36" x14ac:dyDescent="0.2">
      <c r="A41" s="11">
        <v>2</v>
      </c>
      <c r="B41" s="12"/>
      <c r="C41" s="17" t="s">
        <v>46</v>
      </c>
      <c r="D41" s="14" t="s">
        <v>42</v>
      </c>
      <c r="E41" s="13">
        <v>2.08</v>
      </c>
      <c r="F41" s="15"/>
      <c r="G41" s="16">
        <f t="shared" si="2"/>
        <v>0</v>
      </c>
    </row>
    <row r="42" spans="1:7" ht="36" x14ac:dyDescent="0.2">
      <c r="A42" s="11">
        <v>3</v>
      </c>
      <c r="B42" s="12"/>
      <c r="C42" s="17" t="s">
        <v>55</v>
      </c>
      <c r="D42" s="14" t="s">
        <v>42</v>
      </c>
      <c r="E42" s="13">
        <v>2.08</v>
      </c>
      <c r="F42" s="15"/>
      <c r="G42" s="16">
        <f t="shared" si="2"/>
        <v>0</v>
      </c>
    </row>
    <row r="43" spans="1:7" ht="48" x14ac:dyDescent="0.2">
      <c r="A43" s="11">
        <v>4</v>
      </c>
      <c r="B43" s="12"/>
      <c r="C43" s="17" t="s">
        <v>56</v>
      </c>
      <c r="D43" s="14" t="s">
        <v>42</v>
      </c>
      <c r="E43" s="13">
        <v>2.08</v>
      </c>
      <c r="F43" s="15"/>
      <c r="G43" s="16">
        <f t="shared" si="2"/>
        <v>0</v>
      </c>
    </row>
    <row r="44" spans="1:7" ht="24" x14ac:dyDescent="0.2">
      <c r="A44" s="11">
        <v>5</v>
      </c>
      <c r="B44" s="12"/>
      <c r="C44" s="17" t="s">
        <v>57</v>
      </c>
      <c r="D44" s="14" t="s">
        <v>58</v>
      </c>
      <c r="E44" s="13">
        <v>0.20799999999999999</v>
      </c>
      <c r="F44" s="15"/>
      <c r="G44" s="16">
        <f t="shared" si="2"/>
        <v>0</v>
      </c>
    </row>
    <row r="45" spans="1:7" ht="24" x14ac:dyDescent="0.2">
      <c r="A45" s="11">
        <v>6</v>
      </c>
      <c r="B45" s="12"/>
      <c r="C45" s="17" t="s">
        <v>49</v>
      </c>
      <c r="D45" s="14" t="s">
        <v>50</v>
      </c>
      <c r="E45" s="13">
        <v>0.71</v>
      </c>
      <c r="F45" s="15"/>
      <c r="G45" s="16">
        <f t="shared" si="2"/>
        <v>0</v>
      </c>
    </row>
    <row r="46" spans="1:7" ht="24" x14ac:dyDescent="0.2">
      <c r="A46" s="11">
        <v>7</v>
      </c>
      <c r="B46" s="12"/>
      <c r="C46" s="17" t="s">
        <v>59</v>
      </c>
      <c r="D46" s="14" t="s">
        <v>50</v>
      </c>
      <c r="E46" s="13">
        <v>0.81</v>
      </c>
      <c r="F46" s="15"/>
      <c r="G46" s="16">
        <f t="shared" si="2"/>
        <v>0</v>
      </c>
    </row>
    <row r="47" spans="1:7" x14ac:dyDescent="0.2">
      <c r="A47" s="9"/>
      <c r="B47" s="10"/>
      <c r="C47" s="18" t="s">
        <v>60</v>
      </c>
      <c r="D47" s="18"/>
      <c r="E47" s="18"/>
      <c r="F47" s="19"/>
      <c r="G47" s="20">
        <f>SUM(G40:G46)</f>
        <v>0</v>
      </c>
    </row>
    <row r="48" spans="1:7" x14ac:dyDescent="0.2">
      <c r="C48" s="7" t="s">
        <v>61</v>
      </c>
      <c r="D48" s="7"/>
    </row>
    <row r="49" spans="1:7" ht="36" x14ac:dyDescent="0.2">
      <c r="A49" s="11">
        <v>1</v>
      </c>
      <c r="B49" s="12"/>
      <c r="C49" s="17" t="s">
        <v>62</v>
      </c>
      <c r="D49" s="14" t="s">
        <v>63</v>
      </c>
      <c r="E49" s="13">
        <v>13.5</v>
      </c>
      <c r="F49" s="15"/>
      <c r="G49" s="16">
        <f>ROUND(E49*F49,2)</f>
        <v>0</v>
      </c>
    </row>
    <row r="50" spans="1:7" ht="36" x14ac:dyDescent="0.2">
      <c r="A50" s="11">
        <v>2</v>
      </c>
      <c r="B50" s="12"/>
      <c r="C50" s="17" t="s">
        <v>64</v>
      </c>
      <c r="D50" s="14" t="s">
        <v>27</v>
      </c>
      <c r="E50" s="13">
        <v>2</v>
      </c>
      <c r="F50" s="15"/>
      <c r="G50" s="16">
        <f>ROUND(E50*F50,2)</f>
        <v>0</v>
      </c>
    </row>
    <row r="51" spans="1:7" ht="24" x14ac:dyDescent="0.2">
      <c r="A51" s="11">
        <v>3</v>
      </c>
      <c r="B51" s="12"/>
      <c r="C51" s="17" t="s">
        <v>65</v>
      </c>
      <c r="D51" s="14" t="s">
        <v>27</v>
      </c>
      <c r="E51" s="13">
        <v>2</v>
      </c>
      <c r="F51" s="15"/>
      <c r="G51" s="16">
        <f>ROUND(E51*F51,2)</f>
        <v>0</v>
      </c>
    </row>
    <row r="52" spans="1:7" x14ac:dyDescent="0.2">
      <c r="A52" s="9"/>
      <c r="B52" s="10"/>
      <c r="C52" s="18" t="s">
        <v>66</v>
      </c>
      <c r="D52" s="18"/>
      <c r="E52" s="18"/>
      <c r="F52" s="19"/>
      <c r="G52" s="20">
        <f>SUM(G49:G51)</f>
        <v>0</v>
      </c>
    </row>
    <row r="53" spans="1:7" x14ac:dyDescent="0.2">
      <c r="A53" s="7"/>
      <c r="B53" s="7" t="s">
        <v>67</v>
      </c>
      <c r="C53" s="7"/>
      <c r="D53" s="7"/>
      <c r="E53" s="7"/>
      <c r="F53" s="8"/>
      <c r="G53" s="8">
        <f>SUM(G20,G30,G38,G47,G52)</f>
        <v>0</v>
      </c>
    </row>
    <row r="54" spans="1:7" x14ac:dyDescent="0.2">
      <c r="A54" s="21"/>
      <c r="B54" s="18"/>
      <c r="C54" s="18" t="s">
        <v>68</v>
      </c>
      <c r="D54" s="18" t="s">
        <v>69</v>
      </c>
      <c r="E54" s="18"/>
      <c r="F54" s="19"/>
      <c r="G54" s="20">
        <f>ROUND(G53*0.21,2)</f>
        <v>0</v>
      </c>
    </row>
    <row r="55" spans="1:7" x14ac:dyDescent="0.2">
      <c r="A55" s="18"/>
      <c r="B55" s="18" t="s">
        <v>70</v>
      </c>
      <c r="C55" s="18"/>
      <c r="D55" s="18"/>
      <c r="E55" s="18"/>
      <c r="F55" s="19"/>
      <c r="G55" s="19">
        <f>G53+G54</f>
        <v>0</v>
      </c>
    </row>
    <row r="56" spans="1:7" x14ac:dyDescent="0.2">
      <c r="A56" s="7"/>
      <c r="B56" s="7"/>
      <c r="C56" s="7"/>
      <c r="D56" s="7"/>
      <c r="E56" s="7"/>
      <c r="F56" s="8"/>
      <c r="G56" s="8"/>
    </row>
    <row r="60" spans="1:7" x14ac:dyDescent="0.2">
      <c r="A60" s="7" t="s">
        <v>0</v>
      </c>
      <c r="B60" s="7"/>
      <c r="C60" s="7"/>
      <c r="D60" s="7"/>
      <c r="E60" s="7"/>
      <c r="F60" s="8"/>
      <c r="G60" s="6" t="s">
        <v>4</v>
      </c>
    </row>
    <row r="61" spans="1:7" x14ac:dyDescent="0.2">
      <c r="A61" s="1" t="s">
        <v>1</v>
      </c>
      <c r="G61" s="3" t="s">
        <v>1</v>
      </c>
    </row>
    <row r="62" spans="1:7" x14ac:dyDescent="0.2">
      <c r="C62" s="1" t="s">
        <v>2</v>
      </c>
      <c r="G62" s="3"/>
    </row>
    <row r="63" spans="1:7" x14ac:dyDescent="0.2">
      <c r="A63" s="1" t="s">
        <v>3</v>
      </c>
      <c r="G63" s="3" t="s">
        <v>3</v>
      </c>
    </row>
    <row r="65" spans="1:7" ht="18" x14ac:dyDescent="0.25">
      <c r="D65" s="5" t="s">
        <v>71</v>
      </c>
    </row>
    <row r="66" spans="1:7" x14ac:dyDescent="0.2">
      <c r="D66" s="4" t="s">
        <v>16</v>
      </c>
    </row>
    <row r="68" spans="1:7" x14ac:dyDescent="0.2">
      <c r="A68" s="38" t="s">
        <v>5</v>
      </c>
      <c r="B68" s="38"/>
      <c r="C68" s="39" t="s">
        <v>18</v>
      </c>
      <c r="D68" s="39"/>
      <c r="E68" s="39"/>
      <c r="F68" s="40"/>
      <c r="G68" s="40"/>
    </row>
    <row r="69" spans="1:7" x14ac:dyDescent="0.2">
      <c r="A69" s="38" t="s">
        <v>6</v>
      </c>
      <c r="B69" s="38"/>
      <c r="C69" s="39" t="s">
        <v>19</v>
      </c>
      <c r="D69" s="39"/>
      <c r="E69" s="39"/>
      <c r="F69" s="40"/>
      <c r="G69" s="40"/>
    </row>
    <row r="70" spans="1:7" x14ac:dyDescent="0.2">
      <c r="A70" s="38" t="s">
        <v>7</v>
      </c>
      <c r="B70" s="38"/>
      <c r="C70" s="39" t="s">
        <v>72</v>
      </c>
      <c r="D70" s="39"/>
      <c r="E70" s="39"/>
      <c r="F70" s="40"/>
      <c r="G70" s="40"/>
    </row>
    <row r="71" spans="1:7" x14ac:dyDescent="0.2">
      <c r="A71" s="33">
        <v>45504</v>
      </c>
      <c r="B71" s="33"/>
      <c r="F71" s="6" t="s">
        <v>8</v>
      </c>
      <c r="G71" s="6">
        <f>G206</f>
        <v>0</v>
      </c>
    </row>
    <row r="72" spans="1:7" x14ac:dyDescent="0.2">
      <c r="A72" s="34" t="s">
        <v>9</v>
      </c>
      <c r="B72" s="34" t="s">
        <v>10</v>
      </c>
      <c r="C72" s="34" t="s">
        <v>11</v>
      </c>
      <c r="D72" s="34" t="s">
        <v>12</v>
      </c>
      <c r="E72" s="36" t="s">
        <v>13</v>
      </c>
      <c r="F72" s="29" t="s">
        <v>14</v>
      </c>
      <c r="G72" s="31" t="s">
        <v>15</v>
      </c>
    </row>
    <row r="73" spans="1:7" x14ac:dyDescent="0.2">
      <c r="A73" s="35"/>
      <c r="B73" s="35"/>
      <c r="C73" s="35"/>
      <c r="D73" s="35"/>
      <c r="E73" s="37"/>
      <c r="F73" s="30"/>
      <c r="G73" s="32"/>
    </row>
    <row r="74" spans="1:7" x14ac:dyDescent="0.2">
      <c r="C74" s="7" t="s">
        <v>21</v>
      </c>
      <c r="D74" s="7"/>
    </row>
    <row r="75" spans="1:7" ht="24" x14ac:dyDescent="0.2">
      <c r="A75" s="11">
        <v>1</v>
      </c>
      <c r="B75" s="12"/>
      <c r="C75" s="17" t="s">
        <v>22</v>
      </c>
      <c r="D75" s="14" t="s">
        <v>23</v>
      </c>
      <c r="E75" s="13">
        <v>2.3999999999999998E-3</v>
      </c>
      <c r="F75" s="15"/>
      <c r="G75" s="16">
        <f>ROUND(E75*F75,2)</f>
        <v>0</v>
      </c>
    </row>
    <row r="76" spans="1:7" ht="36" x14ac:dyDescent="0.2">
      <c r="A76" s="11">
        <v>2</v>
      </c>
      <c r="B76" s="12"/>
      <c r="C76" s="17" t="s">
        <v>28</v>
      </c>
      <c r="D76" s="14" t="s">
        <v>29</v>
      </c>
      <c r="E76" s="13">
        <v>0.5</v>
      </c>
      <c r="F76" s="15"/>
      <c r="G76" s="16">
        <f>ROUND(E76*F76,2)</f>
        <v>0</v>
      </c>
    </row>
    <row r="77" spans="1:7" x14ac:dyDescent="0.2">
      <c r="A77" s="9"/>
      <c r="B77" s="10"/>
      <c r="C77" s="18" t="s">
        <v>30</v>
      </c>
      <c r="D77" s="18"/>
      <c r="E77" s="18"/>
      <c r="F77" s="19"/>
      <c r="G77" s="20">
        <f>SUM(G75:G76)</f>
        <v>0</v>
      </c>
    </row>
    <row r="78" spans="1:7" x14ac:dyDescent="0.2">
      <c r="C78" s="7" t="s">
        <v>31</v>
      </c>
      <c r="D78" s="7"/>
    </row>
    <row r="79" spans="1:7" ht="24" x14ac:dyDescent="0.2">
      <c r="A79" s="11">
        <v>1</v>
      </c>
      <c r="B79" s="12"/>
      <c r="C79" s="17" t="s">
        <v>32</v>
      </c>
      <c r="D79" s="14" t="s">
        <v>33</v>
      </c>
      <c r="E79" s="13">
        <v>1.0999999999999999E-2</v>
      </c>
      <c r="F79" s="15"/>
      <c r="G79" s="16">
        <f t="shared" ref="G79:G86" si="3">ROUND(E79*F79,2)</f>
        <v>0</v>
      </c>
    </row>
    <row r="80" spans="1:7" ht="24" x14ac:dyDescent="0.2">
      <c r="A80" s="11">
        <v>2</v>
      </c>
      <c r="B80" s="12"/>
      <c r="C80" s="17" t="s">
        <v>34</v>
      </c>
      <c r="D80" s="14" t="s">
        <v>33</v>
      </c>
      <c r="E80" s="13">
        <v>0.11600000000000001</v>
      </c>
      <c r="F80" s="15"/>
      <c r="G80" s="16">
        <f t="shared" si="3"/>
        <v>0</v>
      </c>
    </row>
    <row r="81" spans="1:7" ht="36" x14ac:dyDescent="0.2">
      <c r="A81" s="11">
        <v>3</v>
      </c>
      <c r="B81" s="12"/>
      <c r="C81" s="17" t="s">
        <v>35</v>
      </c>
      <c r="D81" s="14" t="s">
        <v>23</v>
      </c>
      <c r="E81" s="13">
        <v>1.1599999999999999</v>
      </c>
      <c r="F81" s="15"/>
      <c r="G81" s="16">
        <f t="shared" si="3"/>
        <v>0</v>
      </c>
    </row>
    <row r="82" spans="1:7" ht="36" x14ac:dyDescent="0.2">
      <c r="A82" s="11">
        <v>4</v>
      </c>
      <c r="B82" s="12"/>
      <c r="C82" s="17" t="s">
        <v>36</v>
      </c>
      <c r="D82" s="14" t="s">
        <v>23</v>
      </c>
      <c r="E82" s="13">
        <v>1.1599999999999999</v>
      </c>
      <c r="F82" s="15"/>
      <c r="G82" s="16">
        <f t="shared" si="3"/>
        <v>0</v>
      </c>
    </row>
    <row r="83" spans="1:7" ht="36" x14ac:dyDescent="0.2">
      <c r="A83" s="11">
        <v>5</v>
      </c>
      <c r="B83" s="12"/>
      <c r="C83" s="17" t="s">
        <v>37</v>
      </c>
      <c r="D83" s="14" t="s">
        <v>38</v>
      </c>
      <c r="E83" s="13">
        <v>0.215</v>
      </c>
      <c r="F83" s="15"/>
      <c r="G83" s="16">
        <f t="shared" si="3"/>
        <v>0</v>
      </c>
    </row>
    <row r="84" spans="1:7" ht="36" x14ac:dyDescent="0.2">
      <c r="A84" s="11">
        <v>6</v>
      </c>
      <c r="B84" s="12"/>
      <c r="C84" s="17" t="s">
        <v>39</v>
      </c>
      <c r="D84" s="14" t="s">
        <v>23</v>
      </c>
      <c r="E84" s="13">
        <v>0.64</v>
      </c>
      <c r="F84" s="15"/>
      <c r="G84" s="16">
        <f t="shared" si="3"/>
        <v>0</v>
      </c>
    </row>
    <row r="85" spans="1:7" ht="24" x14ac:dyDescent="0.2">
      <c r="A85" s="11">
        <v>7</v>
      </c>
      <c r="B85" s="12"/>
      <c r="C85" s="17" t="s">
        <v>40</v>
      </c>
      <c r="D85" s="14" t="s">
        <v>38</v>
      </c>
      <c r="E85" s="13">
        <v>8.9999999999999993E-3</v>
      </c>
      <c r="F85" s="15"/>
      <c r="G85" s="16">
        <f t="shared" si="3"/>
        <v>0</v>
      </c>
    </row>
    <row r="86" spans="1:7" ht="36" x14ac:dyDescent="0.2">
      <c r="A86" s="11">
        <v>8</v>
      </c>
      <c r="B86" s="12"/>
      <c r="C86" s="17" t="s">
        <v>41</v>
      </c>
      <c r="D86" s="14" t="s">
        <v>42</v>
      </c>
      <c r="E86" s="13">
        <v>0.09</v>
      </c>
      <c r="F86" s="15"/>
      <c r="G86" s="16">
        <f t="shared" si="3"/>
        <v>0</v>
      </c>
    </row>
    <row r="87" spans="1:7" x14ac:dyDescent="0.2">
      <c r="A87" s="9"/>
      <c r="B87" s="10"/>
      <c r="C87" s="18" t="s">
        <v>43</v>
      </c>
      <c r="D87" s="18"/>
      <c r="E87" s="18"/>
      <c r="F87" s="19"/>
      <c r="G87" s="20">
        <f>SUM(G79:G86)</f>
        <v>0</v>
      </c>
    </row>
    <row r="88" spans="1:7" x14ac:dyDescent="0.2">
      <c r="C88" s="7" t="s">
        <v>73</v>
      </c>
      <c r="D88" s="7"/>
    </row>
    <row r="89" spans="1:7" ht="24" x14ac:dyDescent="0.2">
      <c r="A89" s="11">
        <v>1</v>
      </c>
      <c r="B89" s="12"/>
      <c r="C89" s="17" t="s">
        <v>45</v>
      </c>
      <c r="D89" s="14" t="s">
        <v>23</v>
      </c>
      <c r="E89" s="13">
        <v>0.09</v>
      </c>
      <c r="F89" s="15"/>
      <c r="G89" s="16">
        <f t="shared" ref="G89:G94" si="4">ROUND(E89*F89,2)</f>
        <v>0</v>
      </c>
    </row>
    <row r="90" spans="1:7" ht="36" x14ac:dyDescent="0.2">
      <c r="A90" s="11">
        <v>2</v>
      </c>
      <c r="B90" s="12"/>
      <c r="C90" s="17" t="s">
        <v>46</v>
      </c>
      <c r="D90" s="14" t="s">
        <v>42</v>
      </c>
      <c r="E90" s="13">
        <v>0.19</v>
      </c>
      <c r="F90" s="15"/>
      <c r="G90" s="16">
        <f t="shared" si="4"/>
        <v>0</v>
      </c>
    </row>
    <row r="91" spans="1:7" ht="24" x14ac:dyDescent="0.2">
      <c r="A91" s="11">
        <v>3</v>
      </c>
      <c r="B91" s="12"/>
      <c r="C91" s="17" t="s">
        <v>47</v>
      </c>
      <c r="D91" s="14" t="s">
        <v>42</v>
      </c>
      <c r="E91" s="13">
        <v>0.19</v>
      </c>
      <c r="F91" s="15"/>
      <c r="G91" s="16">
        <f t="shared" si="4"/>
        <v>0</v>
      </c>
    </row>
    <row r="92" spans="1:7" ht="48" x14ac:dyDescent="0.2">
      <c r="A92" s="11">
        <v>4</v>
      </c>
      <c r="B92" s="12"/>
      <c r="C92" s="17" t="s">
        <v>48</v>
      </c>
      <c r="D92" s="14" t="s">
        <v>42</v>
      </c>
      <c r="E92" s="13">
        <v>0.19</v>
      </c>
      <c r="F92" s="15"/>
      <c r="G92" s="16">
        <f t="shared" si="4"/>
        <v>0</v>
      </c>
    </row>
    <row r="93" spans="1:7" ht="24" x14ac:dyDescent="0.2">
      <c r="A93" s="11">
        <v>5</v>
      </c>
      <c r="B93" s="12"/>
      <c r="C93" s="17" t="s">
        <v>49</v>
      </c>
      <c r="D93" s="14" t="s">
        <v>50</v>
      </c>
      <c r="E93" s="13">
        <v>0.18</v>
      </c>
      <c r="F93" s="15"/>
      <c r="G93" s="16">
        <f t="shared" si="4"/>
        <v>0</v>
      </c>
    </row>
    <row r="94" spans="1:7" ht="24" x14ac:dyDescent="0.2">
      <c r="A94" s="11">
        <v>6</v>
      </c>
      <c r="B94" s="12"/>
      <c r="C94" s="17" t="s">
        <v>51</v>
      </c>
      <c r="D94" s="14" t="s">
        <v>50</v>
      </c>
      <c r="E94" s="13">
        <v>0.14499999999999999</v>
      </c>
      <c r="F94" s="15"/>
      <c r="G94" s="16">
        <f t="shared" si="4"/>
        <v>0</v>
      </c>
    </row>
    <row r="95" spans="1:7" x14ac:dyDescent="0.2">
      <c r="A95" s="9"/>
      <c r="B95" s="10"/>
      <c r="C95" s="18" t="s">
        <v>74</v>
      </c>
      <c r="D95" s="18"/>
      <c r="E95" s="18"/>
      <c r="F95" s="19"/>
      <c r="G95" s="20">
        <f>SUM(G89:G94)</f>
        <v>0</v>
      </c>
    </row>
    <row r="96" spans="1:7" x14ac:dyDescent="0.2">
      <c r="C96" s="7" t="s">
        <v>75</v>
      </c>
      <c r="D96" s="7"/>
    </row>
    <row r="97" spans="1:7" ht="24" x14ac:dyDescent="0.2">
      <c r="A97" s="11">
        <v>1</v>
      </c>
      <c r="B97" s="12"/>
      <c r="C97" s="17" t="s">
        <v>54</v>
      </c>
      <c r="D97" s="14" t="s">
        <v>23</v>
      </c>
      <c r="E97" s="13">
        <v>0.82</v>
      </c>
      <c r="F97" s="15"/>
      <c r="G97" s="16">
        <f t="shared" ref="G97:G104" si="5">ROUND(E97*F97,2)</f>
        <v>0</v>
      </c>
    </row>
    <row r="98" spans="1:7" ht="36" x14ac:dyDescent="0.2">
      <c r="A98" s="11">
        <v>2</v>
      </c>
      <c r="B98" s="12"/>
      <c r="C98" s="17" t="s">
        <v>46</v>
      </c>
      <c r="D98" s="14" t="s">
        <v>42</v>
      </c>
      <c r="E98" s="13">
        <v>1.85</v>
      </c>
      <c r="F98" s="15"/>
      <c r="G98" s="16">
        <f t="shared" si="5"/>
        <v>0</v>
      </c>
    </row>
    <row r="99" spans="1:7" ht="36" x14ac:dyDescent="0.2">
      <c r="A99" s="11">
        <v>3</v>
      </c>
      <c r="B99" s="12"/>
      <c r="C99" s="17" t="s">
        <v>55</v>
      </c>
      <c r="D99" s="14" t="s">
        <v>42</v>
      </c>
      <c r="E99" s="13">
        <v>1.85</v>
      </c>
      <c r="F99" s="15"/>
      <c r="G99" s="16">
        <f t="shared" si="5"/>
        <v>0</v>
      </c>
    </row>
    <row r="100" spans="1:7" ht="48" x14ac:dyDescent="0.2">
      <c r="A100" s="11">
        <v>4</v>
      </c>
      <c r="B100" s="12"/>
      <c r="C100" s="17" t="s">
        <v>56</v>
      </c>
      <c r="D100" s="14" t="s">
        <v>42</v>
      </c>
      <c r="E100" s="13">
        <v>1.85</v>
      </c>
      <c r="F100" s="15"/>
      <c r="G100" s="16">
        <f t="shared" si="5"/>
        <v>0</v>
      </c>
    </row>
    <row r="101" spans="1:7" ht="24" x14ac:dyDescent="0.2">
      <c r="A101" s="11">
        <v>5</v>
      </c>
      <c r="B101" s="12"/>
      <c r="C101" s="17" t="s">
        <v>57</v>
      </c>
      <c r="D101" s="14" t="s">
        <v>58</v>
      </c>
      <c r="E101" s="13">
        <v>0.185</v>
      </c>
      <c r="F101" s="15"/>
      <c r="G101" s="16">
        <f t="shared" si="5"/>
        <v>0</v>
      </c>
    </row>
    <row r="102" spans="1:7" ht="24" x14ac:dyDescent="0.2">
      <c r="A102" s="11">
        <v>6</v>
      </c>
      <c r="B102" s="12"/>
      <c r="C102" s="17" t="s">
        <v>49</v>
      </c>
      <c r="D102" s="14" t="s">
        <v>50</v>
      </c>
      <c r="E102" s="13">
        <v>7.0000000000000007E-2</v>
      </c>
      <c r="F102" s="15"/>
      <c r="G102" s="16">
        <f t="shared" si="5"/>
        <v>0</v>
      </c>
    </row>
    <row r="103" spans="1:7" ht="36" x14ac:dyDescent="0.2">
      <c r="A103" s="11">
        <v>7</v>
      </c>
      <c r="B103" s="12"/>
      <c r="C103" s="17" t="s">
        <v>76</v>
      </c>
      <c r="D103" s="14" t="s">
        <v>42</v>
      </c>
      <c r="E103" s="13">
        <v>7.0999999999999994E-2</v>
      </c>
      <c r="F103" s="15"/>
      <c r="G103" s="16">
        <f t="shared" si="5"/>
        <v>0</v>
      </c>
    </row>
    <row r="104" spans="1:7" ht="24" x14ac:dyDescent="0.2">
      <c r="A104" s="11">
        <v>8</v>
      </c>
      <c r="B104" s="12"/>
      <c r="C104" s="17" t="s">
        <v>59</v>
      </c>
      <c r="D104" s="14" t="s">
        <v>50</v>
      </c>
      <c r="E104" s="13">
        <v>0.71</v>
      </c>
      <c r="F104" s="15"/>
      <c r="G104" s="16">
        <f t="shared" si="5"/>
        <v>0</v>
      </c>
    </row>
    <row r="105" spans="1:7" x14ac:dyDescent="0.2">
      <c r="A105" s="9"/>
      <c r="B105" s="10"/>
      <c r="C105" s="18" t="s">
        <v>77</v>
      </c>
      <c r="D105" s="18"/>
      <c r="E105" s="18"/>
      <c r="F105" s="19"/>
      <c r="G105" s="20">
        <f>SUM(G97:G104)</f>
        <v>0</v>
      </c>
    </row>
    <row r="106" spans="1:7" x14ac:dyDescent="0.2">
      <c r="C106" s="7" t="s">
        <v>61</v>
      </c>
      <c r="D106" s="7"/>
    </row>
    <row r="107" spans="1:7" ht="36" x14ac:dyDescent="0.2">
      <c r="A107" s="22">
        <v>1</v>
      </c>
      <c r="B107" s="12"/>
      <c r="C107" s="17" t="s">
        <v>62</v>
      </c>
      <c r="D107" s="14" t="s">
        <v>63</v>
      </c>
      <c r="E107" s="13">
        <v>17.510000000000002</v>
      </c>
      <c r="F107" s="15"/>
      <c r="G107" s="15">
        <f>ROUND(E107*F107,2)</f>
        <v>0</v>
      </c>
    </row>
    <row r="108" spans="1:7" x14ac:dyDescent="0.2">
      <c r="A108" s="9"/>
      <c r="B108" s="10"/>
      <c r="C108" s="18" t="s">
        <v>66</v>
      </c>
      <c r="D108" s="18"/>
      <c r="E108" s="18"/>
      <c r="F108" s="19"/>
      <c r="G108" s="20">
        <f>SUM(G107:G107)</f>
        <v>0</v>
      </c>
    </row>
    <row r="109" spans="1:7" x14ac:dyDescent="0.2">
      <c r="C109" s="7" t="s">
        <v>78</v>
      </c>
      <c r="D109" s="7"/>
    </row>
    <row r="110" spans="1:7" ht="36" x14ac:dyDescent="0.2">
      <c r="A110" s="11">
        <v>1</v>
      </c>
      <c r="B110" s="12"/>
      <c r="C110" s="17" t="s">
        <v>79</v>
      </c>
      <c r="D110" s="14" t="s">
        <v>42</v>
      </c>
      <c r="E110" s="13">
        <v>4</v>
      </c>
      <c r="F110" s="15"/>
      <c r="G110" s="16">
        <f t="shared" ref="G110:G118" si="6">ROUND(E110*F110,2)</f>
        <v>0</v>
      </c>
    </row>
    <row r="111" spans="1:7" ht="24" x14ac:dyDescent="0.2">
      <c r="A111" s="11">
        <v>2</v>
      </c>
      <c r="B111" s="12"/>
      <c r="C111" s="17" t="s">
        <v>80</v>
      </c>
      <c r="D111" s="14" t="s">
        <v>42</v>
      </c>
      <c r="E111" s="13">
        <v>4</v>
      </c>
      <c r="F111" s="15"/>
      <c r="G111" s="16">
        <f t="shared" si="6"/>
        <v>0</v>
      </c>
    </row>
    <row r="112" spans="1:7" ht="36" x14ac:dyDescent="0.2">
      <c r="A112" s="11">
        <v>3</v>
      </c>
      <c r="B112" s="12"/>
      <c r="C112" s="17" t="s">
        <v>81</v>
      </c>
      <c r="D112" s="14" t="s">
        <v>50</v>
      </c>
      <c r="E112" s="13">
        <v>2.66</v>
      </c>
      <c r="F112" s="15"/>
      <c r="G112" s="16">
        <f t="shared" si="6"/>
        <v>0</v>
      </c>
    </row>
    <row r="113" spans="1:7" x14ac:dyDescent="0.2">
      <c r="A113" s="11">
        <v>4</v>
      </c>
      <c r="B113" s="12"/>
      <c r="C113" s="17" t="s">
        <v>82</v>
      </c>
      <c r="D113" s="14" t="s">
        <v>83</v>
      </c>
      <c r="E113" s="13">
        <v>6</v>
      </c>
      <c r="F113" s="15"/>
      <c r="G113" s="16">
        <f t="shared" si="6"/>
        <v>0</v>
      </c>
    </row>
    <row r="114" spans="1:7" ht="36" x14ac:dyDescent="0.2">
      <c r="A114" s="11">
        <v>5</v>
      </c>
      <c r="B114" s="12"/>
      <c r="C114" s="17" t="s">
        <v>84</v>
      </c>
      <c r="D114" s="14" t="s">
        <v>23</v>
      </c>
      <c r="E114" s="13">
        <v>7.0000000000000007E-2</v>
      </c>
      <c r="F114" s="15"/>
      <c r="G114" s="16">
        <f t="shared" si="6"/>
        <v>0</v>
      </c>
    </row>
    <row r="115" spans="1:7" ht="24" x14ac:dyDescent="0.2">
      <c r="A115" s="11">
        <v>6</v>
      </c>
      <c r="B115" s="12"/>
      <c r="C115" s="17" t="s">
        <v>85</v>
      </c>
      <c r="D115" s="14" t="s">
        <v>86</v>
      </c>
      <c r="E115" s="13">
        <v>0.35</v>
      </c>
      <c r="F115" s="15"/>
      <c r="G115" s="16">
        <f t="shared" si="6"/>
        <v>0</v>
      </c>
    </row>
    <row r="116" spans="1:7" ht="24" x14ac:dyDescent="0.2">
      <c r="A116" s="11">
        <v>7</v>
      </c>
      <c r="B116" s="12"/>
      <c r="C116" s="17" t="s">
        <v>87</v>
      </c>
      <c r="D116" s="14" t="s">
        <v>23</v>
      </c>
      <c r="E116" s="13">
        <v>4.2000000000000003E-2</v>
      </c>
      <c r="F116" s="15"/>
      <c r="G116" s="16">
        <f t="shared" si="6"/>
        <v>0</v>
      </c>
    </row>
    <row r="117" spans="1:7" ht="36" x14ac:dyDescent="0.2">
      <c r="A117" s="11">
        <v>8</v>
      </c>
      <c r="B117" s="12"/>
      <c r="C117" s="17" t="s">
        <v>88</v>
      </c>
      <c r="D117" s="14" t="s">
        <v>89</v>
      </c>
      <c r="E117" s="13">
        <v>5</v>
      </c>
      <c r="F117" s="15"/>
      <c r="G117" s="16">
        <f t="shared" si="6"/>
        <v>0</v>
      </c>
    </row>
    <row r="118" spans="1:7" ht="24" x14ac:dyDescent="0.2">
      <c r="A118" s="11">
        <v>9</v>
      </c>
      <c r="B118" s="12"/>
      <c r="C118" s="17" t="s">
        <v>90</v>
      </c>
      <c r="D118" s="14" t="s">
        <v>89</v>
      </c>
      <c r="E118" s="13">
        <v>5</v>
      </c>
      <c r="F118" s="15"/>
      <c r="G118" s="16">
        <f t="shared" si="6"/>
        <v>0</v>
      </c>
    </row>
    <row r="119" spans="1:7" x14ac:dyDescent="0.2">
      <c r="A119" s="9"/>
      <c r="B119" s="10"/>
      <c r="C119" s="18" t="s">
        <v>91</v>
      </c>
      <c r="D119" s="18"/>
      <c r="E119" s="18"/>
      <c r="F119" s="19"/>
      <c r="G119" s="20">
        <f>SUM(G110:G118)</f>
        <v>0</v>
      </c>
    </row>
    <row r="120" spans="1:7" x14ac:dyDescent="0.2">
      <c r="C120" s="7" t="s">
        <v>92</v>
      </c>
      <c r="D120" s="7"/>
    </row>
    <row r="121" spans="1:7" ht="36" x14ac:dyDescent="0.2">
      <c r="A121" s="11">
        <v>1</v>
      </c>
      <c r="B121" s="12"/>
      <c r="C121" s="17" t="s">
        <v>93</v>
      </c>
      <c r="D121" s="14" t="s">
        <v>94</v>
      </c>
      <c r="E121" s="13">
        <v>0.03</v>
      </c>
      <c r="F121" s="15"/>
      <c r="G121" s="16">
        <f t="shared" ref="G121:G131" si="7">ROUND(E121*F121,2)</f>
        <v>0</v>
      </c>
    </row>
    <row r="122" spans="1:7" ht="24" x14ac:dyDescent="0.2">
      <c r="A122" s="11">
        <v>2</v>
      </c>
      <c r="B122" s="12"/>
      <c r="C122" s="17" t="s">
        <v>95</v>
      </c>
      <c r="D122" s="14" t="s">
        <v>86</v>
      </c>
      <c r="E122" s="13">
        <v>1.5</v>
      </c>
      <c r="F122" s="15"/>
      <c r="G122" s="16">
        <f t="shared" si="7"/>
        <v>0</v>
      </c>
    </row>
    <row r="123" spans="1:7" x14ac:dyDescent="0.2">
      <c r="A123" s="11">
        <v>3</v>
      </c>
      <c r="B123" s="12"/>
      <c r="C123" s="17" t="s">
        <v>96</v>
      </c>
      <c r="D123" s="14" t="s">
        <v>29</v>
      </c>
      <c r="E123" s="13">
        <v>0.10875</v>
      </c>
      <c r="F123" s="15"/>
      <c r="G123" s="16">
        <f t="shared" si="7"/>
        <v>0</v>
      </c>
    </row>
    <row r="124" spans="1:7" ht="24" x14ac:dyDescent="0.2">
      <c r="A124" s="11">
        <v>4</v>
      </c>
      <c r="B124" s="12"/>
      <c r="C124" s="17" t="s">
        <v>97</v>
      </c>
      <c r="D124" s="14" t="s">
        <v>86</v>
      </c>
      <c r="E124" s="13">
        <v>1.46</v>
      </c>
      <c r="F124" s="15"/>
      <c r="G124" s="16">
        <f t="shared" si="7"/>
        <v>0</v>
      </c>
    </row>
    <row r="125" spans="1:7" x14ac:dyDescent="0.2">
      <c r="A125" s="11">
        <v>5</v>
      </c>
      <c r="B125" s="12"/>
      <c r="C125" s="17" t="s">
        <v>98</v>
      </c>
      <c r="D125" s="14" t="s">
        <v>86</v>
      </c>
      <c r="E125" s="13">
        <v>0.7</v>
      </c>
      <c r="F125" s="15"/>
      <c r="G125" s="16">
        <f t="shared" si="7"/>
        <v>0</v>
      </c>
    </row>
    <row r="126" spans="1:7" x14ac:dyDescent="0.2">
      <c r="A126" s="11">
        <v>6</v>
      </c>
      <c r="B126" s="12"/>
      <c r="C126" s="17" t="s">
        <v>99</v>
      </c>
      <c r="D126" s="14" t="s">
        <v>86</v>
      </c>
      <c r="E126" s="13">
        <v>0.76</v>
      </c>
      <c r="F126" s="15"/>
      <c r="G126" s="16">
        <f t="shared" si="7"/>
        <v>0</v>
      </c>
    </row>
    <row r="127" spans="1:7" ht="24" x14ac:dyDescent="0.2">
      <c r="A127" s="11">
        <v>7</v>
      </c>
      <c r="B127" s="12"/>
      <c r="C127" s="17" t="s">
        <v>100</v>
      </c>
      <c r="D127" s="14" t="s">
        <v>29</v>
      </c>
      <c r="E127" s="13">
        <v>1.2959999999999999E-2</v>
      </c>
      <c r="F127" s="15"/>
      <c r="G127" s="16">
        <f t="shared" si="7"/>
        <v>0</v>
      </c>
    </row>
    <row r="128" spans="1:7" x14ac:dyDescent="0.2">
      <c r="A128" s="11">
        <v>8</v>
      </c>
      <c r="B128" s="12"/>
      <c r="C128" s="17" t="s">
        <v>101</v>
      </c>
      <c r="D128" s="14" t="s">
        <v>102</v>
      </c>
      <c r="E128" s="13">
        <v>15</v>
      </c>
      <c r="F128" s="15"/>
      <c r="G128" s="16">
        <f t="shared" si="7"/>
        <v>0</v>
      </c>
    </row>
    <row r="129" spans="1:7" x14ac:dyDescent="0.2">
      <c r="A129" s="11">
        <v>9</v>
      </c>
      <c r="B129" s="12"/>
      <c r="C129" s="17" t="s">
        <v>103</v>
      </c>
      <c r="D129" s="14" t="s">
        <v>29</v>
      </c>
      <c r="E129" s="13">
        <v>1.27945</v>
      </c>
      <c r="F129" s="15"/>
      <c r="G129" s="16">
        <f t="shared" si="7"/>
        <v>0</v>
      </c>
    </row>
    <row r="130" spans="1:7" ht="36" x14ac:dyDescent="0.2">
      <c r="A130" s="11">
        <v>10</v>
      </c>
      <c r="B130" s="12"/>
      <c r="C130" s="17" t="s">
        <v>104</v>
      </c>
      <c r="D130" s="14" t="s">
        <v>42</v>
      </c>
      <c r="E130" s="13">
        <v>0.48</v>
      </c>
      <c r="F130" s="15"/>
      <c r="G130" s="16">
        <f t="shared" si="7"/>
        <v>0</v>
      </c>
    </row>
    <row r="131" spans="1:7" ht="36" x14ac:dyDescent="0.2">
      <c r="A131" s="11">
        <v>11</v>
      </c>
      <c r="B131" s="12"/>
      <c r="C131" s="17" t="s">
        <v>105</v>
      </c>
      <c r="D131" s="14" t="s">
        <v>106</v>
      </c>
      <c r="E131" s="13">
        <v>0.185</v>
      </c>
      <c r="F131" s="15"/>
      <c r="G131" s="16">
        <f t="shared" si="7"/>
        <v>0</v>
      </c>
    </row>
    <row r="132" spans="1:7" x14ac:dyDescent="0.2">
      <c r="A132" s="9"/>
      <c r="B132" s="10"/>
      <c r="C132" s="18" t="s">
        <v>107</v>
      </c>
      <c r="D132" s="18"/>
      <c r="E132" s="18"/>
      <c r="F132" s="19"/>
      <c r="G132" s="20">
        <f>SUM(G121:G131)</f>
        <v>0</v>
      </c>
    </row>
    <row r="133" spans="1:7" x14ac:dyDescent="0.2">
      <c r="C133" s="7" t="s">
        <v>108</v>
      </c>
      <c r="D133" s="7"/>
    </row>
    <row r="134" spans="1:7" ht="36" x14ac:dyDescent="0.2">
      <c r="A134" s="11">
        <v>1</v>
      </c>
      <c r="B134" s="12"/>
      <c r="C134" s="17" t="s">
        <v>109</v>
      </c>
      <c r="D134" s="14" t="s">
        <v>110</v>
      </c>
      <c r="E134" s="13">
        <v>1.4999999999999999E-2</v>
      </c>
      <c r="F134" s="15"/>
      <c r="G134" s="16">
        <f t="shared" ref="G134:G139" si="8">ROUND(E134*F134,2)</f>
        <v>0</v>
      </c>
    </row>
    <row r="135" spans="1:7" ht="24" x14ac:dyDescent="0.2">
      <c r="A135" s="11">
        <v>2</v>
      </c>
      <c r="B135" s="12"/>
      <c r="C135" s="17" t="s">
        <v>111</v>
      </c>
      <c r="D135" s="14" t="s">
        <v>23</v>
      </c>
      <c r="E135" s="13">
        <v>7.4999999999999997E-3</v>
      </c>
      <c r="F135" s="15"/>
      <c r="G135" s="16">
        <f t="shared" si="8"/>
        <v>0</v>
      </c>
    </row>
    <row r="136" spans="1:7" ht="24" x14ac:dyDescent="0.2">
      <c r="A136" s="11">
        <v>3</v>
      </c>
      <c r="B136" s="12"/>
      <c r="C136" s="17" t="s">
        <v>112</v>
      </c>
      <c r="D136" s="14" t="s">
        <v>113</v>
      </c>
      <c r="E136" s="13">
        <v>0.15</v>
      </c>
      <c r="F136" s="15"/>
      <c r="G136" s="16">
        <f t="shared" si="8"/>
        <v>0</v>
      </c>
    </row>
    <row r="137" spans="1:7" x14ac:dyDescent="0.2">
      <c r="A137" s="11">
        <v>4</v>
      </c>
      <c r="B137" s="12"/>
      <c r="C137" s="17" t="s">
        <v>114</v>
      </c>
      <c r="D137" s="14" t="s">
        <v>83</v>
      </c>
      <c r="E137" s="13">
        <v>7.6499999999999999E-2</v>
      </c>
      <c r="F137" s="15"/>
      <c r="G137" s="16">
        <f t="shared" si="8"/>
        <v>0</v>
      </c>
    </row>
    <row r="138" spans="1:7" ht="24" x14ac:dyDescent="0.2">
      <c r="A138" s="11">
        <v>5</v>
      </c>
      <c r="B138" s="12"/>
      <c r="C138" s="17" t="s">
        <v>115</v>
      </c>
      <c r="D138" s="14" t="s">
        <v>29</v>
      </c>
      <c r="E138" s="13">
        <v>1.6930000000000001E-2</v>
      </c>
      <c r="F138" s="15"/>
      <c r="G138" s="16">
        <f t="shared" si="8"/>
        <v>0</v>
      </c>
    </row>
    <row r="139" spans="1:7" ht="24" x14ac:dyDescent="0.2">
      <c r="A139" s="11">
        <v>6</v>
      </c>
      <c r="B139" s="12"/>
      <c r="C139" s="17" t="s">
        <v>116</v>
      </c>
      <c r="D139" s="14" t="s">
        <v>29</v>
      </c>
      <c r="E139" s="13">
        <v>1.6930000000000001E-2</v>
      </c>
      <c r="F139" s="15"/>
      <c r="G139" s="16">
        <f t="shared" si="8"/>
        <v>0</v>
      </c>
    </row>
    <row r="140" spans="1:7" x14ac:dyDescent="0.2">
      <c r="A140" s="9"/>
      <c r="B140" s="10"/>
      <c r="C140" s="18" t="s">
        <v>117</v>
      </c>
      <c r="D140" s="18"/>
      <c r="E140" s="18"/>
      <c r="F140" s="19"/>
      <c r="G140" s="20">
        <f>SUM(G134:G139)</f>
        <v>0</v>
      </c>
    </row>
    <row r="141" spans="1:7" x14ac:dyDescent="0.2">
      <c r="C141" s="7" t="s">
        <v>118</v>
      </c>
      <c r="D141" s="7"/>
    </row>
    <row r="142" spans="1:7" ht="36" x14ac:dyDescent="0.2">
      <c r="A142" s="11">
        <v>1</v>
      </c>
      <c r="B142" s="12"/>
      <c r="C142" s="17" t="s">
        <v>93</v>
      </c>
      <c r="D142" s="14" t="s">
        <v>94</v>
      </c>
      <c r="E142" s="13">
        <v>0.02</v>
      </c>
      <c r="F142" s="15"/>
      <c r="G142" s="16">
        <f t="shared" ref="G142:G147" si="9">ROUND(E142*F142,2)</f>
        <v>0</v>
      </c>
    </row>
    <row r="143" spans="1:7" ht="24" x14ac:dyDescent="0.2">
      <c r="A143" s="11">
        <v>2</v>
      </c>
      <c r="B143" s="12"/>
      <c r="C143" s="17" t="s">
        <v>95</v>
      </c>
      <c r="D143" s="14" t="s">
        <v>86</v>
      </c>
      <c r="E143" s="13">
        <v>0.7</v>
      </c>
      <c r="F143" s="15"/>
      <c r="G143" s="16">
        <f t="shared" si="9"/>
        <v>0</v>
      </c>
    </row>
    <row r="144" spans="1:7" x14ac:dyDescent="0.2">
      <c r="A144" s="11">
        <v>3</v>
      </c>
      <c r="B144" s="12"/>
      <c r="C144" s="17" t="s">
        <v>103</v>
      </c>
      <c r="D144" s="14" t="s">
        <v>29</v>
      </c>
      <c r="E144" s="13">
        <v>0.53366999999999998</v>
      </c>
      <c r="F144" s="15"/>
      <c r="G144" s="16">
        <f t="shared" si="9"/>
        <v>0</v>
      </c>
    </row>
    <row r="145" spans="1:7" ht="36" x14ac:dyDescent="0.2">
      <c r="A145" s="11">
        <v>4</v>
      </c>
      <c r="B145" s="12"/>
      <c r="C145" s="17" t="s">
        <v>119</v>
      </c>
      <c r="D145" s="14" t="s">
        <v>42</v>
      </c>
      <c r="E145" s="13">
        <v>0.65</v>
      </c>
      <c r="F145" s="15"/>
      <c r="G145" s="16">
        <f t="shared" si="9"/>
        <v>0</v>
      </c>
    </row>
    <row r="146" spans="1:7" x14ac:dyDescent="0.2">
      <c r="A146" s="11">
        <v>5</v>
      </c>
      <c r="B146" s="12"/>
      <c r="C146" s="17" t="s">
        <v>101</v>
      </c>
      <c r="D146" s="14" t="s">
        <v>102</v>
      </c>
      <c r="E146" s="13">
        <v>15</v>
      </c>
      <c r="F146" s="15"/>
      <c r="G146" s="16">
        <f t="shared" si="9"/>
        <v>0</v>
      </c>
    </row>
    <row r="147" spans="1:7" ht="24" x14ac:dyDescent="0.2">
      <c r="A147" s="11">
        <v>6</v>
      </c>
      <c r="B147" s="12"/>
      <c r="C147" s="17" t="s">
        <v>120</v>
      </c>
      <c r="D147" s="14" t="s">
        <v>42</v>
      </c>
      <c r="E147" s="13">
        <v>1.3</v>
      </c>
      <c r="F147" s="15"/>
      <c r="G147" s="16">
        <f t="shared" si="9"/>
        <v>0</v>
      </c>
    </row>
    <row r="148" spans="1:7" x14ac:dyDescent="0.2">
      <c r="A148" s="9"/>
      <c r="B148" s="10"/>
      <c r="C148" s="18" t="s">
        <v>121</v>
      </c>
      <c r="D148" s="18"/>
      <c r="E148" s="18"/>
      <c r="F148" s="19"/>
      <c r="G148" s="20">
        <f>SUM(G142:G147)</f>
        <v>0</v>
      </c>
    </row>
    <row r="149" spans="1:7" x14ac:dyDescent="0.2">
      <c r="C149" s="7" t="s">
        <v>122</v>
      </c>
      <c r="D149" s="7"/>
    </row>
    <row r="150" spans="1:7" ht="36" x14ac:dyDescent="0.2">
      <c r="A150" s="11">
        <v>1</v>
      </c>
      <c r="B150" s="12"/>
      <c r="C150" s="17" t="s">
        <v>109</v>
      </c>
      <c r="D150" s="14" t="s">
        <v>23</v>
      </c>
      <c r="E150" s="13">
        <v>5.0000000000000001E-3</v>
      </c>
      <c r="F150" s="15"/>
      <c r="G150" s="16">
        <f>ROUND(E150*F150,2)</f>
        <v>0</v>
      </c>
    </row>
    <row r="151" spans="1:7" ht="24" x14ac:dyDescent="0.2">
      <c r="A151" s="11">
        <v>2</v>
      </c>
      <c r="B151" s="12"/>
      <c r="C151" s="17" t="s">
        <v>112</v>
      </c>
      <c r="D151" s="14" t="s">
        <v>113</v>
      </c>
      <c r="E151" s="13">
        <v>0.12</v>
      </c>
      <c r="F151" s="15"/>
      <c r="G151" s="16">
        <f>ROUND(E151*F151,2)</f>
        <v>0</v>
      </c>
    </row>
    <row r="152" spans="1:7" x14ac:dyDescent="0.2">
      <c r="A152" s="11">
        <v>3</v>
      </c>
      <c r="B152" s="12"/>
      <c r="C152" s="17" t="s">
        <v>103</v>
      </c>
      <c r="D152" s="14" t="s">
        <v>29</v>
      </c>
      <c r="E152" s="13">
        <v>7.1720000000000006E-2</v>
      </c>
      <c r="F152" s="15"/>
      <c r="G152" s="16">
        <f>ROUND(E152*F152,2)</f>
        <v>0</v>
      </c>
    </row>
    <row r="153" spans="1:7" x14ac:dyDescent="0.2">
      <c r="A153" s="11">
        <v>4</v>
      </c>
      <c r="B153" s="12"/>
      <c r="C153" s="17" t="s">
        <v>123</v>
      </c>
      <c r="D153" s="14" t="s">
        <v>102</v>
      </c>
      <c r="E153" s="13">
        <v>71.72</v>
      </c>
      <c r="F153" s="15"/>
      <c r="G153" s="16">
        <f>ROUND(E153*F153,2)</f>
        <v>0</v>
      </c>
    </row>
    <row r="154" spans="1:7" x14ac:dyDescent="0.2">
      <c r="A154" s="9"/>
      <c r="B154" s="10"/>
      <c r="C154" s="18" t="s">
        <v>124</v>
      </c>
      <c r="D154" s="18"/>
      <c r="E154" s="18"/>
      <c r="F154" s="19"/>
      <c r="G154" s="20">
        <f>SUM(G150:G153)</f>
        <v>0</v>
      </c>
    </row>
    <row r="155" spans="1:7" x14ac:dyDescent="0.2">
      <c r="C155" s="7" t="s">
        <v>125</v>
      </c>
      <c r="D155" s="7"/>
    </row>
    <row r="156" spans="1:7" ht="36" x14ac:dyDescent="0.2">
      <c r="A156" s="11">
        <v>1</v>
      </c>
      <c r="B156" s="12"/>
      <c r="C156" s="17" t="s">
        <v>109</v>
      </c>
      <c r="D156" s="14" t="s">
        <v>23</v>
      </c>
      <c r="E156" s="13">
        <v>5.0000000000000001E-3</v>
      </c>
      <c r="F156" s="15"/>
      <c r="G156" s="16">
        <f t="shared" ref="G156:G163" si="10">ROUND(E156*F156,2)</f>
        <v>0</v>
      </c>
    </row>
    <row r="157" spans="1:7" ht="24" x14ac:dyDescent="0.2">
      <c r="A157" s="11">
        <v>2</v>
      </c>
      <c r="B157" s="12"/>
      <c r="C157" s="17" t="s">
        <v>95</v>
      </c>
      <c r="D157" s="14" t="s">
        <v>86</v>
      </c>
      <c r="E157" s="13">
        <v>0.2</v>
      </c>
      <c r="F157" s="15"/>
      <c r="G157" s="16">
        <f t="shared" si="10"/>
        <v>0</v>
      </c>
    </row>
    <row r="158" spans="1:7" x14ac:dyDescent="0.2">
      <c r="A158" s="11">
        <v>3</v>
      </c>
      <c r="B158" s="12"/>
      <c r="C158" s="17" t="s">
        <v>114</v>
      </c>
      <c r="D158" s="14" t="s">
        <v>83</v>
      </c>
      <c r="E158" s="13">
        <v>0.20399999999999999</v>
      </c>
      <c r="F158" s="15"/>
      <c r="G158" s="16">
        <f t="shared" si="10"/>
        <v>0</v>
      </c>
    </row>
    <row r="159" spans="1:7" x14ac:dyDescent="0.2">
      <c r="A159" s="11">
        <v>4</v>
      </c>
      <c r="B159" s="12"/>
      <c r="C159" s="17" t="s">
        <v>96</v>
      </c>
      <c r="D159" s="14" t="s">
        <v>86</v>
      </c>
      <c r="E159" s="13">
        <v>1E-3</v>
      </c>
      <c r="F159" s="15"/>
      <c r="G159" s="16">
        <f t="shared" si="10"/>
        <v>0</v>
      </c>
    </row>
    <row r="160" spans="1:7" x14ac:dyDescent="0.2">
      <c r="A160" s="11">
        <v>5</v>
      </c>
      <c r="B160" s="12"/>
      <c r="C160" s="17" t="s">
        <v>103</v>
      </c>
      <c r="D160" s="14" t="s">
        <v>29</v>
      </c>
      <c r="E160" s="13">
        <v>0.11210000000000001</v>
      </c>
      <c r="F160" s="15"/>
      <c r="G160" s="16">
        <f t="shared" si="10"/>
        <v>0</v>
      </c>
    </row>
    <row r="161" spans="1:7" x14ac:dyDescent="0.2">
      <c r="A161" s="11">
        <v>6</v>
      </c>
      <c r="B161" s="12"/>
      <c r="C161" s="17" t="s">
        <v>126</v>
      </c>
      <c r="D161" s="14" t="s">
        <v>29</v>
      </c>
      <c r="E161" s="13">
        <v>0.11210000000000001</v>
      </c>
      <c r="F161" s="15"/>
      <c r="G161" s="16">
        <f t="shared" si="10"/>
        <v>0</v>
      </c>
    </row>
    <row r="162" spans="1:7" x14ac:dyDescent="0.2">
      <c r="A162" s="11">
        <v>7</v>
      </c>
      <c r="B162" s="12"/>
      <c r="C162" s="17" t="s">
        <v>127</v>
      </c>
      <c r="D162" s="14" t="s">
        <v>63</v>
      </c>
      <c r="E162" s="13">
        <v>2.16</v>
      </c>
      <c r="F162" s="15"/>
      <c r="G162" s="16">
        <f t="shared" si="10"/>
        <v>0</v>
      </c>
    </row>
    <row r="163" spans="1:7" x14ac:dyDescent="0.2">
      <c r="A163" s="11">
        <v>8</v>
      </c>
      <c r="B163" s="12"/>
      <c r="C163" s="17" t="s">
        <v>128</v>
      </c>
      <c r="D163" s="14" t="s">
        <v>63</v>
      </c>
      <c r="E163" s="13">
        <v>2.16</v>
      </c>
      <c r="F163" s="15"/>
      <c r="G163" s="16">
        <f t="shared" si="10"/>
        <v>0</v>
      </c>
    </row>
    <row r="164" spans="1:7" x14ac:dyDescent="0.2">
      <c r="A164" s="9"/>
      <c r="B164" s="10"/>
      <c r="C164" s="18" t="s">
        <v>129</v>
      </c>
      <c r="D164" s="18"/>
      <c r="E164" s="18"/>
      <c r="F164" s="19"/>
      <c r="G164" s="20">
        <f>SUM(G156:G163)</f>
        <v>0</v>
      </c>
    </row>
    <row r="165" spans="1:7" x14ac:dyDescent="0.2">
      <c r="C165" s="7" t="s">
        <v>130</v>
      </c>
      <c r="D165" s="7"/>
    </row>
    <row r="166" spans="1:7" ht="36" x14ac:dyDescent="0.2">
      <c r="A166" s="11">
        <v>1</v>
      </c>
      <c r="B166" s="12"/>
      <c r="C166" s="17" t="s">
        <v>109</v>
      </c>
      <c r="D166" s="14" t="s">
        <v>23</v>
      </c>
      <c r="E166" s="13">
        <v>5.0000000000000001E-3</v>
      </c>
      <c r="F166" s="15"/>
      <c r="G166" s="16">
        <f t="shared" ref="G166:G173" si="11">ROUND(E166*F166,2)</f>
        <v>0</v>
      </c>
    </row>
    <row r="167" spans="1:7" ht="24" x14ac:dyDescent="0.2">
      <c r="A167" s="11">
        <v>2</v>
      </c>
      <c r="B167" s="12"/>
      <c r="C167" s="17" t="s">
        <v>95</v>
      </c>
      <c r="D167" s="14" t="s">
        <v>86</v>
      </c>
      <c r="E167" s="13">
        <v>0.1</v>
      </c>
      <c r="F167" s="15"/>
      <c r="G167" s="16">
        <f t="shared" si="11"/>
        <v>0</v>
      </c>
    </row>
    <row r="168" spans="1:7" x14ac:dyDescent="0.2">
      <c r="A168" s="11">
        <v>3</v>
      </c>
      <c r="B168" s="12"/>
      <c r="C168" s="17" t="s">
        <v>114</v>
      </c>
      <c r="D168" s="14" t="s">
        <v>83</v>
      </c>
      <c r="E168" s="13">
        <v>0.10199999999999999</v>
      </c>
      <c r="F168" s="15"/>
      <c r="G168" s="16">
        <f t="shared" si="11"/>
        <v>0</v>
      </c>
    </row>
    <row r="169" spans="1:7" x14ac:dyDescent="0.2">
      <c r="A169" s="11">
        <v>4</v>
      </c>
      <c r="B169" s="12"/>
      <c r="C169" s="17" t="s">
        <v>96</v>
      </c>
      <c r="D169" s="14" t="s">
        <v>86</v>
      </c>
      <c r="E169" s="13">
        <v>5.0000000000000001E-4</v>
      </c>
      <c r="F169" s="15"/>
      <c r="G169" s="16">
        <f t="shared" si="11"/>
        <v>0</v>
      </c>
    </row>
    <row r="170" spans="1:7" x14ac:dyDescent="0.2">
      <c r="A170" s="11">
        <v>5</v>
      </c>
      <c r="B170" s="12"/>
      <c r="C170" s="17" t="s">
        <v>103</v>
      </c>
      <c r="D170" s="14" t="s">
        <v>29</v>
      </c>
      <c r="E170" s="13">
        <v>4.505E-2</v>
      </c>
      <c r="F170" s="15"/>
      <c r="G170" s="16">
        <f t="shared" si="11"/>
        <v>0</v>
      </c>
    </row>
    <row r="171" spans="1:7" x14ac:dyDescent="0.2">
      <c r="A171" s="11">
        <v>6</v>
      </c>
      <c r="B171" s="12"/>
      <c r="C171" s="17" t="s">
        <v>126</v>
      </c>
      <c r="D171" s="14" t="s">
        <v>29</v>
      </c>
      <c r="E171" s="13">
        <v>4.505E-2</v>
      </c>
      <c r="F171" s="15"/>
      <c r="G171" s="16">
        <f t="shared" si="11"/>
        <v>0</v>
      </c>
    </row>
    <row r="172" spans="1:7" x14ac:dyDescent="0.2">
      <c r="A172" s="11">
        <v>7</v>
      </c>
      <c r="B172" s="12"/>
      <c r="C172" s="17" t="s">
        <v>127</v>
      </c>
      <c r="D172" s="14" t="s">
        <v>63</v>
      </c>
      <c r="E172" s="13">
        <v>0.96</v>
      </c>
      <c r="F172" s="15"/>
      <c r="G172" s="16">
        <f t="shared" si="11"/>
        <v>0</v>
      </c>
    </row>
    <row r="173" spans="1:7" x14ac:dyDescent="0.2">
      <c r="A173" s="11">
        <v>8</v>
      </c>
      <c r="B173" s="12"/>
      <c r="C173" s="17" t="s">
        <v>131</v>
      </c>
      <c r="D173" s="14" t="s">
        <v>63</v>
      </c>
      <c r="E173" s="13">
        <v>0.96</v>
      </c>
      <c r="F173" s="15"/>
      <c r="G173" s="16">
        <f t="shared" si="11"/>
        <v>0</v>
      </c>
    </row>
    <row r="174" spans="1:7" x14ac:dyDescent="0.2">
      <c r="A174" s="9"/>
      <c r="B174" s="10"/>
      <c r="C174" s="18" t="s">
        <v>132</v>
      </c>
      <c r="D174" s="18"/>
      <c r="E174" s="18"/>
      <c r="F174" s="19"/>
      <c r="G174" s="20">
        <f>SUM(G166:G173)</f>
        <v>0</v>
      </c>
    </row>
    <row r="175" spans="1:7" x14ac:dyDescent="0.2">
      <c r="C175" s="7" t="s">
        <v>133</v>
      </c>
      <c r="D175" s="7"/>
    </row>
    <row r="176" spans="1:7" ht="36" x14ac:dyDescent="0.2">
      <c r="A176" s="11">
        <v>1</v>
      </c>
      <c r="B176" s="12"/>
      <c r="C176" s="17" t="s">
        <v>109</v>
      </c>
      <c r="D176" s="14" t="s">
        <v>23</v>
      </c>
      <c r="E176" s="13">
        <v>0.03</v>
      </c>
      <c r="F176" s="15"/>
      <c r="G176" s="16">
        <f t="shared" ref="G176:G183" si="12">ROUND(E176*F176,2)</f>
        <v>0</v>
      </c>
    </row>
    <row r="177" spans="1:7" ht="24" x14ac:dyDescent="0.2">
      <c r="A177" s="11">
        <v>2</v>
      </c>
      <c r="B177" s="12"/>
      <c r="C177" s="17" t="s">
        <v>112</v>
      </c>
      <c r="D177" s="14" t="s">
        <v>86</v>
      </c>
      <c r="E177" s="13">
        <v>0.18</v>
      </c>
      <c r="F177" s="15"/>
      <c r="G177" s="16">
        <f t="shared" si="12"/>
        <v>0</v>
      </c>
    </row>
    <row r="178" spans="1:7" x14ac:dyDescent="0.2">
      <c r="A178" s="11">
        <v>3</v>
      </c>
      <c r="B178" s="12"/>
      <c r="C178" s="17" t="s">
        <v>114</v>
      </c>
      <c r="D178" s="14" t="s">
        <v>83</v>
      </c>
      <c r="E178" s="13">
        <v>0.18360000000000001</v>
      </c>
      <c r="F178" s="15"/>
      <c r="G178" s="16">
        <f t="shared" si="12"/>
        <v>0</v>
      </c>
    </row>
    <row r="179" spans="1:7" ht="24" x14ac:dyDescent="0.2">
      <c r="A179" s="11">
        <v>4</v>
      </c>
      <c r="B179" s="12"/>
      <c r="C179" s="17" t="s">
        <v>134</v>
      </c>
      <c r="D179" s="14" t="s">
        <v>29</v>
      </c>
      <c r="E179" s="13">
        <v>3.4680000000000002E-2</v>
      </c>
      <c r="F179" s="15"/>
      <c r="G179" s="16">
        <f t="shared" si="12"/>
        <v>0</v>
      </c>
    </row>
    <row r="180" spans="1:7" ht="24" x14ac:dyDescent="0.2">
      <c r="A180" s="11">
        <v>5</v>
      </c>
      <c r="B180" s="12"/>
      <c r="C180" s="17" t="s">
        <v>100</v>
      </c>
      <c r="D180" s="14" t="s">
        <v>29</v>
      </c>
      <c r="E180" s="13">
        <v>3.6839999999999998E-2</v>
      </c>
      <c r="F180" s="15"/>
      <c r="G180" s="16">
        <f t="shared" si="12"/>
        <v>0</v>
      </c>
    </row>
    <row r="181" spans="1:7" ht="48" x14ac:dyDescent="0.2">
      <c r="A181" s="11">
        <v>6</v>
      </c>
      <c r="B181" s="12"/>
      <c r="C181" s="17" t="s">
        <v>135</v>
      </c>
      <c r="D181" s="14" t="s">
        <v>86</v>
      </c>
      <c r="E181" s="13">
        <v>0.12</v>
      </c>
      <c r="F181" s="15"/>
      <c r="G181" s="16">
        <f t="shared" si="12"/>
        <v>0</v>
      </c>
    </row>
    <row r="182" spans="1:7" x14ac:dyDescent="0.2">
      <c r="A182" s="11">
        <v>7</v>
      </c>
      <c r="B182" s="12"/>
      <c r="C182" s="17" t="s">
        <v>98</v>
      </c>
      <c r="D182" s="14" t="s">
        <v>86</v>
      </c>
      <c r="E182" s="13">
        <v>0.12</v>
      </c>
      <c r="F182" s="15"/>
      <c r="G182" s="16">
        <f t="shared" si="12"/>
        <v>0</v>
      </c>
    </row>
    <row r="183" spans="1:7" ht="24" x14ac:dyDescent="0.2">
      <c r="A183" s="11">
        <v>8</v>
      </c>
      <c r="B183" s="12"/>
      <c r="C183" s="17" t="s">
        <v>136</v>
      </c>
      <c r="D183" s="14" t="s">
        <v>29</v>
      </c>
      <c r="E183" s="13">
        <v>3.0000000000000001E-3</v>
      </c>
      <c r="F183" s="15"/>
      <c r="G183" s="16">
        <f t="shared" si="12"/>
        <v>0</v>
      </c>
    </row>
    <row r="184" spans="1:7" x14ac:dyDescent="0.2">
      <c r="A184" s="9"/>
      <c r="B184" s="10"/>
      <c r="C184" s="18" t="s">
        <v>137</v>
      </c>
      <c r="D184" s="18"/>
      <c r="E184" s="18"/>
      <c r="F184" s="19"/>
      <c r="G184" s="20">
        <f>SUM(G176:G183)</f>
        <v>0</v>
      </c>
    </row>
    <row r="185" spans="1:7" x14ac:dyDescent="0.2">
      <c r="C185" s="7" t="s">
        <v>138</v>
      </c>
      <c r="D185" s="7"/>
    </row>
    <row r="186" spans="1:7" ht="36" x14ac:dyDescent="0.2">
      <c r="A186" s="11">
        <v>1</v>
      </c>
      <c r="B186" s="12"/>
      <c r="C186" s="17" t="s">
        <v>84</v>
      </c>
      <c r="D186" s="14" t="s">
        <v>23</v>
      </c>
      <c r="E186" s="13">
        <v>1.4999999999999999E-2</v>
      </c>
      <c r="F186" s="15"/>
      <c r="G186" s="16">
        <f>ROUND(E186*F186,2)</f>
        <v>0</v>
      </c>
    </row>
    <row r="187" spans="1:7" ht="24" x14ac:dyDescent="0.2">
      <c r="A187" s="11">
        <v>2</v>
      </c>
      <c r="B187" s="12"/>
      <c r="C187" s="17" t="s">
        <v>95</v>
      </c>
      <c r="D187" s="14" t="s">
        <v>86</v>
      </c>
      <c r="E187" s="13">
        <v>0.22500000000000001</v>
      </c>
      <c r="F187" s="15"/>
      <c r="G187" s="16">
        <f>ROUND(E187*F187,2)</f>
        <v>0</v>
      </c>
    </row>
    <row r="188" spans="1:7" ht="24" x14ac:dyDescent="0.2">
      <c r="A188" s="11">
        <v>3</v>
      </c>
      <c r="B188" s="12"/>
      <c r="C188" s="17" t="s">
        <v>139</v>
      </c>
      <c r="D188" s="14" t="s">
        <v>29</v>
      </c>
      <c r="E188" s="13">
        <v>0.17813999999999999</v>
      </c>
      <c r="F188" s="15"/>
      <c r="G188" s="16">
        <f>ROUND(E188*F188,2)</f>
        <v>0</v>
      </c>
    </row>
    <row r="189" spans="1:7" ht="24" x14ac:dyDescent="0.2">
      <c r="A189" s="11">
        <v>4</v>
      </c>
      <c r="B189" s="12"/>
      <c r="C189" s="17" t="s">
        <v>116</v>
      </c>
      <c r="D189" s="14" t="s">
        <v>29</v>
      </c>
      <c r="E189" s="13">
        <v>0.17813999999999999</v>
      </c>
      <c r="F189" s="15"/>
      <c r="G189" s="16">
        <f>ROUND(E189*F189,2)</f>
        <v>0</v>
      </c>
    </row>
    <row r="190" spans="1:7" ht="24" x14ac:dyDescent="0.2">
      <c r="A190" s="11">
        <v>5</v>
      </c>
      <c r="B190" s="12"/>
      <c r="C190" s="17" t="s">
        <v>140</v>
      </c>
      <c r="D190" s="14" t="s">
        <v>63</v>
      </c>
      <c r="E190" s="13">
        <v>7.2</v>
      </c>
      <c r="F190" s="15"/>
      <c r="G190" s="16">
        <f>ROUND(E190*F190,2)</f>
        <v>0</v>
      </c>
    </row>
    <row r="191" spans="1:7" x14ac:dyDescent="0.2">
      <c r="A191" s="9"/>
      <c r="B191" s="10"/>
      <c r="C191" s="18" t="s">
        <v>141</v>
      </c>
      <c r="D191" s="18"/>
      <c r="E191" s="18"/>
      <c r="F191" s="19"/>
      <c r="G191" s="20">
        <f>SUM(G186:G190)</f>
        <v>0</v>
      </c>
    </row>
    <row r="192" spans="1:7" x14ac:dyDescent="0.2">
      <c r="C192" s="7" t="s">
        <v>142</v>
      </c>
      <c r="D192" s="7"/>
    </row>
    <row r="193" spans="1:7" ht="60" x14ac:dyDescent="0.2">
      <c r="A193" s="11">
        <v>1</v>
      </c>
      <c r="B193" s="12"/>
      <c r="C193" s="17" t="s">
        <v>143</v>
      </c>
      <c r="D193" s="14" t="s">
        <v>27</v>
      </c>
      <c r="E193" s="13">
        <v>3</v>
      </c>
      <c r="F193" s="15"/>
      <c r="G193" s="16">
        <f>ROUND(E193*F193,2)</f>
        <v>0</v>
      </c>
    </row>
    <row r="194" spans="1:7" x14ac:dyDescent="0.2">
      <c r="A194" s="11">
        <v>2</v>
      </c>
      <c r="B194" s="12"/>
      <c r="C194" s="17" t="s">
        <v>144</v>
      </c>
      <c r="D194" s="14" t="s">
        <v>25</v>
      </c>
      <c r="E194" s="13">
        <v>3</v>
      </c>
      <c r="F194" s="15"/>
      <c r="G194" s="16">
        <f>ROUND(E194*F194,2)</f>
        <v>0</v>
      </c>
    </row>
    <row r="195" spans="1:7" x14ac:dyDescent="0.2">
      <c r="A195" s="9"/>
      <c r="B195" s="10"/>
      <c r="C195" s="18" t="s">
        <v>145</v>
      </c>
      <c r="D195" s="18"/>
      <c r="E195" s="18"/>
      <c r="F195" s="19"/>
      <c r="G195" s="20">
        <f>SUM(G193:G194)</f>
        <v>0</v>
      </c>
    </row>
    <row r="196" spans="1:7" x14ac:dyDescent="0.2">
      <c r="C196" s="7" t="s">
        <v>146</v>
      </c>
      <c r="D196" s="7"/>
    </row>
    <row r="197" spans="1:7" ht="48" x14ac:dyDescent="0.2">
      <c r="A197" s="11">
        <v>1</v>
      </c>
      <c r="B197" s="12"/>
      <c r="C197" s="17" t="s">
        <v>147</v>
      </c>
      <c r="D197" s="14" t="s">
        <v>27</v>
      </c>
      <c r="E197" s="13">
        <v>1</v>
      </c>
      <c r="F197" s="15"/>
      <c r="G197" s="16">
        <f>ROUND(E197*F197,2)</f>
        <v>0</v>
      </c>
    </row>
    <row r="198" spans="1:7" x14ac:dyDescent="0.2">
      <c r="A198" s="11">
        <v>2</v>
      </c>
      <c r="B198" s="12"/>
      <c r="C198" s="17" t="s">
        <v>148</v>
      </c>
      <c r="D198" s="14" t="s">
        <v>25</v>
      </c>
      <c r="E198" s="13">
        <v>1</v>
      </c>
      <c r="F198" s="15"/>
      <c r="G198" s="16">
        <f>ROUND(E198*F198,2)</f>
        <v>0</v>
      </c>
    </row>
    <row r="199" spans="1:7" x14ac:dyDescent="0.2">
      <c r="A199" s="9"/>
      <c r="B199" s="10"/>
      <c r="C199" s="18" t="s">
        <v>149</v>
      </c>
      <c r="D199" s="18"/>
      <c r="E199" s="18"/>
      <c r="F199" s="19"/>
      <c r="G199" s="20">
        <f>SUM(G197:G198)</f>
        <v>0</v>
      </c>
    </row>
    <row r="200" spans="1:7" x14ac:dyDescent="0.2">
      <c r="C200" s="7" t="s">
        <v>150</v>
      </c>
      <c r="D200" s="7"/>
    </row>
    <row r="201" spans="1:7" ht="24" x14ac:dyDescent="0.2">
      <c r="A201" s="11">
        <v>1</v>
      </c>
      <c r="B201" s="12"/>
      <c r="C201" s="17" t="s">
        <v>151</v>
      </c>
      <c r="D201" s="14" t="s">
        <v>27</v>
      </c>
      <c r="E201" s="13">
        <v>1</v>
      </c>
      <c r="F201" s="15"/>
      <c r="G201" s="16">
        <f>ROUND(E201*F201,2)</f>
        <v>0</v>
      </c>
    </row>
    <row r="202" spans="1:7" x14ac:dyDescent="0.2">
      <c r="A202" s="11">
        <v>2</v>
      </c>
      <c r="B202" s="12"/>
      <c r="C202" s="17" t="s">
        <v>152</v>
      </c>
      <c r="D202" s="14" t="s">
        <v>25</v>
      </c>
      <c r="E202" s="13">
        <v>1</v>
      </c>
      <c r="F202" s="15"/>
      <c r="G202" s="16">
        <f>ROUND(E202*F202,2)</f>
        <v>0</v>
      </c>
    </row>
    <row r="203" spans="1:7" x14ac:dyDescent="0.2">
      <c r="A203" s="9"/>
      <c r="B203" s="10"/>
      <c r="C203" s="18" t="s">
        <v>153</v>
      </c>
      <c r="D203" s="18"/>
      <c r="E203" s="18"/>
      <c r="F203" s="19"/>
      <c r="G203" s="20">
        <f>SUM(G201:G202)</f>
        <v>0</v>
      </c>
    </row>
    <row r="204" spans="1:7" x14ac:dyDescent="0.2">
      <c r="A204" s="7"/>
      <c r="B204" s="7" t="s">
        <v>67</v>
      </c>
      <c r="C204" s="7"/>
      <c r="D204" s="7"/>
      <c r="E204" s="7"/>
      <c r="F204" s="8"/>
      <c r="G204" s="8">
        <f>SUM(G77,G87,G95,G105,G108,G119,G132,G140,G148,G154,G164,G174,G184,G191,G195,G199,G203)</f>
        <v>0</v>
      </c>
    </row>
    <row r="205" spans="1:7" x14ac:dyDescent="0.2">
      <c r="A205" s="21"/>
      <c r="B205" s="18"/>
      <c r="C205" s="18" t="s">
        <v>68</v>
      </c>
      <c r="D205" s="18" t="s">
        <v>69</v>
      </c>
      <c r="E205" s="18"/>
      <c r="F205" s="19"/>
      <c r="G205" s="20">
        <f>ROUND(G204*0.21,2)</f>
        <v>0</v>
      </c>
    </row>
    <row r="206" spans="1:7" x14ac:dyDescent="0.2">
      <c r="A206" s="18"/>
      <c r="B206" s="18" t="s">
        <v>70</v>
      </c>
      <c r="C206" s="18"/>
      <c r="D206" s="18"/>
      <c r="E206" s="18"/>
      <c r="F206" s="19"/>
      <c r="G206" s="19">
        <f>G204+G205</f>
        <v>0</v>
      </c>
    </row>
    <row r="207" spans="1:7" x14ac:dyDescent="0.2">
      <c r="A207" s="7"/>
      <c r="B207" s="7"/>
      <c r="C207" s="7"/>
      <c r="D207" s="7"/>
      <c r="E207" s="7"/>
      <c r="F207" s="8"/>
      <c r="G207" s="8"/>
    </row>
    <row r="211" spans="1:7" x14ac:dyDescent="0.2">
      <c r="A211" s="7" t="s">
        <v>0</v>
      </c>
      <c r="B211" s="7"/>
      <c r="C211" s="7"/>
      <c r="D211" s="7"/>
      <c r="E211" s="7"/>
      <c r="F211" s="8"/>
      <c r="G211" s="6" t="s">
        <v>4</v>
      </c>
    </row>
    <row r="212" spans="1:7" x14ac:dyDescent="0.2">
      <c r="A212" s="1" t="s">
        <v>1</v>
      </c>
      <c r="G212" s="3" t="s">
        <v>1</v>
      </c>
    </row>
    <row r="213" spans="1:7" x14ac:dyDescent="0.2">
      <c r="C213" s="1" t="s">
        <v>2</v>
      </c>
      <c r="G213" s="3"/>
    </row>
    <row r="214" spans="1:7" x14ac:dyDescent="0.2">
      <c r="A214" s="1" t="s">
        <v>3</v>
      </c>
      <c r="G214" s="3" t="s">
        <v>3</v>
      </c>
    </row>
    <row r="216" spans="1:7" ht="18" x14ac:dyDescent="0.25">
      <c r="D216" s="5" t="s">
        <v>17</v>
      </c>
    </row>
    <row r="217" spans="1:7" x14ac:dyDescent="0.2">
      <c r="D217" s="4" t="s">
        <v>154</v>
      </c>
    </row>
    <row r="219" spans="1:7" x14ac:dyDescent="0.2">
      <c r="A219" s="38" t="s">
        <v>5</v>
      </c>
      <c r="B219" s="38"/>
      <c r="C219" s="39" t="s">
        <v>18</v>
      </c>
      <c r="D219" s="39"/>
      <c r="E219" s="39"/>
      <c r="F219" s="40"/>
      <c r="G219" s="40"/>
    </row>
    <row r="220" spans="1:7" x14ac:dyDescent="0.2">
      <c r="A220" s="38" t="s">
        <v>6</v>
      </c>
      <c r="B220" s="38"/>
      <c r="C220" s="39" t="s">
        <v>155</v>
      </c>
      <c r="D220" s="39"/>
      <c r="E220" s="39"/>
      <c r="F220" s="40"/>
      <c r="G220" s="40"/>
    </row>
    <row r="221" spans="1:7" x14ac:dyDescent="0.2">
      <c r="A221" s="38" t="s">
        <v>7</v>
      </c>
      <c r="B221" s="38"/>
      <c r="C221" s="39" t="s">
        <v>155</v>
      </c>
      <c r="D221" s="39"/>
      <c r="E221" s="39"/>
      <c r="F221" s="40"/>
      <c r="G221" s="40"/>
    </row>
    <row r="222" spans="1:7" x14ac:dyDescent="0.2">
      <c r="A222" s="33">
        <v>45504</v>
      </c>
      <c r="B222" s="33"/>
      <c r="F222" s="6" t="s">
        <v>8</v>
      </c>
      <c r="G222" s="6">
        <f>G228</f>
        <v>0</v>
      </c>
    </row>
    <row r="223" spans="1:7" x14ac:dyDescent="0.2">
      <c r="A223" s="34" t="s">
        <v>9</v>
      </c>
      <c r="B223" s="34" t="s">
        <v>10</v>
      </c>
      <c r="C223" s="34" t="s">
        <v>11</v>
      </c>
      <c r="D223" s="34" t="s">
        <v>12</v>
      </c>
      <c r="E223" s="36" t="s">
        <v>13</v>
      </c>
      <c r="F223" s="29" t="s">
        <v>14</v>
      </c>
      <c r="G223" s="31" t="s">
        <v>15</v>
      </c>
    </row>
    <row r="224" spans="1:7" x14ac:dyDescent="0.2">
      <c r="A224" s="35"/>
      <c r="B224" s="35"/>
      <c r="C224" s="35"/>
      <c r="D224" s="35"/>
      <c r="E224" s="37"/>
      <c r="F224" s="30"/>
      <c r="G224" s="32"/>
    </row>
    <row r="225" spans="1:7" ht="24" x14ac:dyDescent="0.2">
      <c r="A225" s="23">
        <v>1</v>
      </c>
      <c r="B225" s="24"/>
      <c r="C225" s="28" t="s">
        <v>155</v>
      </c>
      <c r="D225" s="26" t="s">
        <v>25</v>
      </c>
      <c r="E225" s="25">
        <v>1</v>
      </c>
      <c r="F225" s="27"/>
      <c r="G225" s="27">
        <f>ROUND(E225*F225,2)</f>
        <v>0</v>
      </c>
    </row>
    <row r="226" spans="1:7" x14ac:dyDescent="0.2">
      <c r="A226" s="21"/>
      <c r="B226" s="18" t="s">
        <v>67</v>
      </c>
      <c r="C226" s="18"/>
      <c r="D226" s="18"/>
      <c r="E226" s="18"/>
      <c r="F226" s="19"/>
      <c r="G226" s="20">
        <f>SUM(G225:G225)</f>
        <v>0</v>
      </c>
    </row>
    <row r="227" spans="1:7" x14ac:dyDescent="0.2">
      <c r="A227" s="21"/>
      <c r="B227" s="18"/>
      <c r="C227" s="18" t="s">
        <v>68</v>
      </c>
      <c r="D227" s="18" t="s">
        <v>69</v>
      </c>
      <c r="E227" s="18"/>
      <c r="F227" s="19"/>
      <c r="G227" s="20">
        <f>ROUND(G226*0.21,2)</f>
        <v>0</v>
      </c>
    </row>
    <row r="228" spans="1:7" x14ac:dyDescent="0.2">
      <c r="A228" s="18"/>
      <c r="B228" s="18" t="s">
        <v>70</v>
      </c>
      <c r="C228" s="18"/>
      <c r="D228" s="18"/>
      <c r="E228" s="18"/>
      <c r="F228" s="19"/>
      <c r="G228" s="19">
        <f>G226+G227</f>
        <v>0</v>
      </c>
    </row>
    <row r="229" spans="1:7" x14ac:dyDescent="0.2">
      <c r="A229" s="7"/>
      <c r="B229" s="7"/>
      <c r="C229" s="7"/>
      <c r="D229" s="7"/>
      <c r="E229" s="7"/>
      <c r="F229" s="8"/>
      <c r="G229" s="8"/>
    </row>
  </sheetData>
  <mergeCells count="42">
    <mergeCell ref="A9:B9"/>
    <mergeCell ref="C9:G9"/>
    <mergeCell ref="A10:B10"/>
    <mergeCell ref="C10:G10"/>
    <mergeCell ref="A11:B11"/>
    <mergeCell ref="C11:G11"/>
    <mergeCell ref="A12:B12"/>
    <mergeCell ref="A13:A14"/>
    <mergeCell ref="B13:B14"/>
    <mergeCell ref="C13:C14"/>
    <mergeCell ref="D13:D14"/>
    <mergeCell ref="F13:F14"/>
    <mergeCell ref="G13:G14"/>
    <mergeCell ref="A68:B68"/>
    <mergeCell ref="C68:G68"/>
    <mergeCell ref="A69:B69"/>
    <mergeCell ref="C69:G69"/>
    <mergeCell ref="E13:E14"/>
    <mergeCell ref="A221:B221"/>
    <mergeCell ref="C221:G221"/>
    <mergeCell ref="A70:B70"/>
    <mergeCell ref="C70:G70"/>
    <mergeCell ref="A71:B71"/>
    <mergeCell ref="A72:A73"/>
    <mergeCell ref="B72:B73"/>
    <mergeCell ref="C72:C73"/>
    <mergeCell ref="D72:D73"/>
    <mergeCell ref="E72:E73"/>
    <mergeCell ref="F72:F73"/>
    <mergeCell ref="G72:G73"/>
    <mergeCell ref="A219:B219"/>
    <mergeCell ref="C219:G219"/>
    <mergeCell ref="A220:B220"/>
    <mergeCell ref="C220:G220"/>
    <mergeCell ref="F223:F224"/>
    <mergeCell ref="G223:G224"/>
    <mergeCell ref="A222:B222"/>
    <mergeCell ref="A223:A224"/>
    <mergeCell ref="B223:B224"/>
    <mergeCell ref="C223:C224"/>
    <mergeCell ref="D223:D224"/>
    <mergeCell ref="E223:E224"/>
  </mergeCells>
  <pageMargins left="0.54166666666666663" right="0.1388888888888889" top="0.54166666666666663" bottom="0.54166666666666663" header="0.3" footer="0.3"/>
  <pageSetup paperSize="9" orientation="landscape" verticalDpi="0" r:id="rId1"/>
  <rowBreaks count="3" manualBreakCount="3">
    <brk id="58" max="16383" man="1"/>
    <brk id="209" max="16383" man="1"/>
    <brk id="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Aušra Mikavičienė</cp:lastModifiedBy>
  <dcterms:created xsi:type="dcterms:W3CDTF">2024-07-31T11:30:40Z</dcterms:created>
  <dcterms:modified xsi:type="dcterms:W3CDTF">2024-12-19T06:37:43Z</dcterms:modified>
</cp:coreProperties>
</file>