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onata.smatauskiene\Desktop\Veivirzenu piliakalnio tvarkymas ir pritaikymas dokumentacija\RANGA\"/>
    </mc:Choice>
  </mc:AlternateContent>
  <xr:revisionPtr revIDLastSave="0" documentId="13_ncr:1_{7B4A43B7-6E93-442A-BD41-25E674A48A6B}" xr6:coauthVersionLast="47" xr6:coauthVersionMax="47" xr10:uidLastSave="{00000000-0000-0000-0000-000000000000}"/>
  <bookViews>
    <workbookView xWindow="-120" yWindow="-120" windowWidth="29040" windowHeight="15840" xr2:uid="{F61B99D8-0EB0-4E3A-A5A2-0CA1DF07DD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2" i="1" l="1"/>
  <c r="G373" i="1" s="1"/>
  <c r="G348" i="1"/>
  <c r="G347" i="1"/>
  <c r="G344" i="1"/>
  <c r="G343" i="1"/>
  <c r="G340" i="1"/>
  <c r="G339" i="1"/>
  <c r="G341" i="1" s="1"/>
  <c r="G314" i="1"/>
  <c r="G313" i="1"/>
  <c r="G312" i="1"/>
  <c r="G311" i="1"/>
  <c r="G310" i="1"/>
  <c r="G309" i="1"/>
  <c r="G308" i="1"/>
  <c r="G307" i="1"/>
  <c r="G304" i="1"/>
  <c r="G305" i="1" s="1"/>
  <c r="G301" i="1"/>
  <c r="G300" i="1"/>
  <c r="G299" i="1"/>
  <c r="G296" i="1"/>
  <c r="G295" i="1"/>
  <c r="G294" i="1"/>
  <c r="G291" i="1"/>
  <c r="G290" i="1"/>
  <c r="G289" i="1"/>
  <c r="G288" i="1"/>
  <c r="G287" i="1"/>
  <c r="G284" i="1"/>
  <c r="G283" i="1"/>
  <c r="G282" i="1"/>
  <c r="G279" i="1"/>
  <c r="G278" i="1"/>
  <c r="G277" i="1"/>
  <c r="G276" i="1"/>
  <c r="G275" i="1"/>
  <c r="G274" i="1"/>
  <c r="G273" i="1"/>
  <c r="G270" i="1"/>
  <c r="G269" i="1"/>
  <c r="G268" i="1"/>
  <c r="G265" i="1"/>
  <c r="G264" i="1"/>
  <c r="G263" i="1"/>
  <c r="G262" i="1"/>
  <c r="G259" i="1"/>
  <c r="G260" i="1" s="1"/>
  <c r="G256" i="1"/>
  <c r="G255" i="1"/>
  <c r="G254" i="1"/>
  <c r="G253" i="1"/>
  <c r="G252" i="1"/>
  <c r="G251" i="1"/>
  <c r="G250" i="1"/>
  <c r="G249" i="1"/>
  <c r="G246" i="1"/>
  <c r="G245" i="1"/>
  <c r="G244" i="1"/>
  <c r="G243" i="1"/>
  <c r="G242" i="1"/>
  <c r="G241" i="1"/>
  <c r="G240" i="1"/>
  <c r="G239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2" i="1"/>
  <c r="G221" i="1"/>
  <c r="G220" i="1"/>
  <c r="G219" i="1"/>
  <c r="G218" i="1"/>
  <c r="G217" i="1"/>
  <c r="G216" i="1"/>
  <c r="G215" i="1"/>
  <c r="G214" i="1"/>
  <c r="G213" i="1"/>
  <c r="G210" i="1"/>
  <c r="G209" i="1"/>
  <c r="G208" i="1"/>
  <c r="G207" i="1"/>
  <c r="G206" i="1"/>
  <c r="G205" i="1"/>
  <c r="G204" i="1"/>
  <c r="G203" i="1"/>
  <c r="G202" i="1"/>
  <c r="G201" i="1"/>
  <c r="G198" i="1"/>
  <c r="G197" i="1"/>
  <c r="G196" i="1"/>
  <c r="G195" i="1"/>
  <c r="G194" i="1"/>
  <c r="G169" i="1"/>
  <c r="G170" i="1" s="1"/>
  <c r="G171" i="1" s="1"/>
  <c r="G145" i="1"/>
  <c r="G121" i="1"/>
  <c r="G120" i="1"/>
  <c r="G117" i="1"/>
  <c r="G116" i="1"/>
  <c r="G113" i="1"/>
  <c r="G112" i="1"/>
  <c r="G109" i="1"/>
  <c r="G108" i="1"/>
  <c r="G107" i="1"/>
  <c r="G106" i="1"/>
  <c r="G105" i="1"/>
  <c r="G104" i="1"/>
  <c r="G101" i="1"/>
  <c r="G100" i="1"/>
  <c r="G99" i="1"/>
  <c r="G98" i="1"/>
  <c r="G97" i="1"/>
  <c r="G94" i="1"/>
  <c r="G93" i="1"/>
  <c r="G92" i="1"/>
  <c r="G91" i="1"/>
  <c r="G90" i="1"/>
  <c r="G89" i="1"/>
  <c r="G88" i="1"/>
  <c r="G87" i="1"/>
  <c r="G86" i="1"/>
  <c r="G85" i="1"/>
  <c r="G84" i="1"/>
  <c r="G83" i="1"/>
  <c r="G80" i="1"/>
  <c r="G79" i="1"/>
  <c r="G78" i="1"/>
  <c r="G77" i="1"/>
  <c r="G76" i="1"/>
  <c r="G75" i="1"/>
  <c r="G74" i="1"/>
  <c r="G73" i="1"/>
  <c r="G72" i="1"/>
  <c r="G71" i="1"/>
  <c r="G70" i="1"/>
  <c r="G67" i="1"/>
  <c r="G66" i="1"/>
  <c r="G65" i="1"/>
  <c r="G64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6" i="1"/>
  <c r="G45" i="1"/>
  <c r="G44" i="1"/>
  <c r="G43" i="1"/>
  <c r="G42" i="1"/>
  <c r="G41" i="1"/>
  <c r="G40" i="1"/>
  <c r="G16" i="1"/>
  <c r="G15" i="1"/>
  <c r="G114" i="1" l="1"/>
  <c r="G266" i="1"/>
  <c r="G349" i="1"/>
  <c r="G271" i="1"/>
  <c r="G102" i="1"/>
  <c r="G280" i="1"/>
  <c r="G62" i="1"/>
  <c r="G199" i="1"/>
  <c r="G118" i="1"/>
  <c r="G68" i="1"/>
  <c r="G47" i="1"/>
  <c r="G211" i="1"/>
  <c r="G81" i="1"/>
  <c r="G95" i="1"/>
  <c r="G110" i="1"/>
  <c r="G223" i="1"/>
  <c r="G302" i="1"/>
  <c r="G345" i="1"/>
  <c r="G350" i="1" s="1"/>
  <c r="G17" i="1"/>
  <c r="G18" i="1" s="1"/>
  <c r="G237" i="1"/>
  <c r="G292" i="1"/>
  <c r="G122" i="1"/>
  <c r="G247" i="1"/>
  <c r="G257" i="1"/>
  <c r="G315" i="1"/>
  <c r="G146" i="1"/>
  <c r="G147" i="1" s="1"/>
  <c r="G148" i="1" s="1"/>
  <c r="G149" i="1" s="1"/>
  <c r="G142" i="1" s="1"/>
  <c r="G285" i="1"/>
  <c r="G297" i="1"/>
  <c r="G374" i="1"/>
  <c r="G375" i="1" s="1"/>
  <c r="G369" i="1" s="1"/>
  <c r="G172" i="1"/>
  <c r="G173" i="1" s="1"/>
  <c r="G166" i="1" s="1"/>
  <c r="G123" i="1" l="1"/>
  <c r="G124" i="1" s="1"/>
  <c r="G125" i="1" s="1"/>
  <c r="G36" i="1" s="1"/>
  <c r="G316" i="1"/>
  <c r="G317" i="1" s="1"/>
  <c r="G318" i="1" s="1"/>
  <c r="G190" i="1" s="1"/>
  <c r="G19" i="1"/>
  <c r="G12" i="1" s="1"/>
  <c r="G351" i="1"/>
  <c r="G352" i="1" s="1"/>
  <c r="G335" i="1" s="1"/>
</calcChain>
</file>

<file path=xl/sharedStrings.xml><?xml version="1.0" encoding="utf-8"?>
<sst xmlns="http://schemas.openxmlformats.org/spreadsheetml/2006/main" count="750" uniqueCount="263">
  <si>
    <t xml:space="preserve">SUDERINTA: _____________________________ </t>
  </si>
  <si>
    <t xml:space="preserve">ATSAK. ATSTOVAS ________________________ </t>
  </si>
  <si>
    <t xml:space="preserve">        Pareigos, vardas, pavardė</t>
  </si>
  <si>
    <t>2025 m. __________ mėn. ____ d.</t>
  </si>
  <si>
    <t xml:space="preserve">TVIRTINU: _______________________________ </t>
  </si>
  <si>
    <t>Kompleksas</t>
  </si>
  <si>
    <t>Objektas</t>
  </si>
  <si>
    <t>Žiniaraštis</t>
  </si>
  <si>
    <t>Iš viso už:</t>
  </si>
  <si>
    <t>Eil. Nr.</t>
  </si>
  <si>
    <t>Darbo kodas</t>
  </si>
  <si>
    <t>Darbų ir išlaidų aprašymai</t>
  </si>
  <si>
    <t>Mato vienetas</t>
  </si>
  <si>
    <t>Kiekis</t>
  </si>
  <si>
    <t>Vieneto kaina</t>
  </si>
  <si>
    <t>Iš viso</t>
  </si>
  <si>
    <t>Sudaryta pagal 2022.10 kainas</t>
  </si>
  <si>
    <t>Veiviržėnų, Vilkių piliakalnio su papiliu, Klaipėdos rajono sav., Veiviržėnų sen., Veiviržėnų mstl., (30705) tvarkybos ir tvarkomųjų statybos darbų projektas</t>
  </si>
  <si>
    <t>Taikomieji moksliniai (archeologiniai tyrimai)</t>
  </si>
  <si>
    <t>Archeologiniai tyrimai</t>
  </si>
  <si>
    <t>Žvalgomieji archeologiniai tyrimai</t>
  </si>
  <si>
    <t>Kvadratas (1x1 m)</t>
  </si>
  <si>
    <t>Archeologiniai žvalgymai (2530 m2)</t>
  </si>
  <si>
    <t>Iš viso #1</t>
  </si>
  <si>
    <t>PVM</t>
  </si>
  <si>
    <t>21,00%</t>
  </si>
  <si>
    <t xml:space="preserve">Iš viso su PVM: </t>
  </si>
  <si>
    <t>TVARKYBA</t>
  </si>
  <si>
    <t xml:space="preserve">KONSERVAVIMO DARBAI	</t>
  </si>
  <si>
    <t>Apsaugos priemonių nuo mechaninės erozijos - pėsčiųjų takų skaldos atsijų danga įrengimas SD</t>
  </si>
  <si>
    <t>I grupės grunto kasimas rankiniu būdu nesutvirtintose tranšėjose (iškasose), kai kasimo gylis iki 1,0 m</t>
  </si>
  <si>
    <t>100 m3</t>
  </si>
  <si>
    <t>Plotų planiravimas rankiniu būdu, kai grunto grupė II</t>
  </si>
  <si>
    <t>100 m2</t>
  </si>
  <si>
    <t>Dolomito skaldos 22/56 su skaldele 11/16 pagrindo įrengimas. Viensluoksnis, 15 cm storio/0/45mm</t>
  </si>
  <si>
    <t>Šaligatvio pagrindo įrengimas (dolomito skaldelė, sluoksnio storis 5 cm )</t>
  </si>
  <si>
    <t>Šlaitų tvirtinimas augaliniu gruntu, paskleidžiant gruntą rankiniu būdu (sluoksnis 10 cm , nekasant griovelių)</t>
  </si>
  <si>
    <t>Šlaitų apsėjimas daugiametėmis žolėmis rankiniu būdu</t>
  </si>
  <si>
    <t>Šlaitų velėnavimas paruošta velėna ( ištisinis)</t>
  </si>
  <si>
    <t>100m2</t>
  </si>
  <si>
    <t>Iš viso už skyrių Apsaugos priemonių nuo mechaninės erozijos - pėsčiųjų takų skaldos atsijų danga įrengimas SD</t>
  </si>
  <si>
    <t>Apsaugos priemonių nuo mechaninės erozijos - pėsčiųjų terasuotų takų  TT (SD) 1,5 m pločio kietmedžio</t>
  </si>
  <si>
    <t>Plieninių įlaidinių polių, kurių 1m masė iki 30 kg, įkalimas, kai kalimo gylis iki 6,0 m, grunto grupė II</t>
  </si>
  <si>
    <t>t</t>
  </si>
  <si>
    <t>Kampuočiai</t>
  </si>
  <si>
    <t>Medinių laiptų pakopų įrengimas, kai pakopų kiekis vienoje vietoje daugiau kaip 3 vnt.</t>
  </si>
  <si>
    <t>vnt.</t>
  </si>
  <si>
    <t>Kietmedžio mediena</t>
  </si>
  <si>
    <t>m3</t>
  </si>
  <si>
    <t>Konstrukcijų tvirtinimas prie pamatų varžtais</t>
  </si>
  <si>
    <t>100 vnt.</t>
  </si>
  <si>
    <t xml:space="preserve">Šlaitų tvirtinimas </t>
  </si>
  <si>
    <t>Cink. vielos tinklas (dengtas plastizoliu)</t>
  </si>
  <si>
    <t>m2</t>
  </si>
  <si>
    <t>Armavimas atskirais strypais</t>
  </si>
  <si>
    <t>Iš viso už skyrių Apsaugos priemonių nuo mechaninės erozijos - pėsčiųjų terasuotų takų  TT (SD) 1,5 m pločio kietmedžio</t>
  </si>
  <si>
    <t>Pėsčiųjų takų įrengimas:  - ŽT1.2 (kai plotis 1,2m)- ŽT1.5 (kai plotis 1,5m)- TT1.5 (kai plotis 1,5m)</t>
  </si>
  <si>
    <t>50% smėlio-žvyro ir 50% dolomito skaldos 22/56 mišinio pagrindo ar dangos įrengimas. Dvisluoksnis, 30 cm storio/ skaldo 80 proc. ir 20 proc. dirvožemio</t>
  </si>
  <si>
    <t>Iš viso už skyrių Pėsčiųjų takų įrengimas:  - ŽT1.2 (kai plotis 1,2m)- ŽT1.5 (kai plotis 1,5m)- TT1.5 (kai plotis 1,5m)</t>
  </si>
  <si>
    <t>Pėsčiųjų terasuotų takų įrengimas: - TT1.2 (kai plotis 1,2m)- TT1.5 (kai plotis 1,5m)</t>
  </si>
  <si>
    <t>Iš viso už skyrių Pėsčiųjų terasuotų takų įrengimas: - TT1.2 (kai plotis 1,2m)- TT1.5 (kai plotis 1,5m)</t>
  </si>
  <si>
    <t>Apsaugos priemonių nuo mechaninės erozijos – tiltelio T įrengimas (K41=2)</t>
  </si>
  <si>
    <t>Plieniniai vamzdžiai</t>
  </si>
  <si>
    <t>Gręžtinių polių betonavimas, paliekant plieninį vamzdį polyje, kai gręžinio skermuo iki 500 mm/ vamzdžio užpilimas</t>
  </si>
  <si>
    <t>Betono mišiniai C20/25</t>
  </si>
  <si>
    <t>kub.m</t>
  </si>
  <si>
    <t>Metalinių sijų ir ilginių montavimas , kai sijų, ilginių masė iki 0,10t/ plieninės konstrukcijos ir elementai</t>
  </si>
  <si>
    <t>Metalinės konstrukcijos</t>
  </si>
  <si>
    <t>Medinių konstrukcijų (karkaso, gegnių, sijų ir pan.) įrengimas</t>
  </si>
  <si>
    <t xml:space="preserve">Metalinių konstrukcijų dažymas </t>
  </si>
  <si>
    <t>Varžtai, veržlės, poveržlės, vinys</t>
  </si>
  <si>
    <t>kg</t>
  </si>
  <si>
    <t>Smėlio-cemento mišinio pasluoksnio šaligatviui įrengimas. 15 cm storio sluoksnis</t>
  </si>
  <si>
    <t>Skaldytų arba lauko akmenų grindinio įrengimas. 20 cm storio sluoksnis</t>
  </si>
  <si>
    <t>Iš viso už skyrių Apsaugos priemonių nuo mechaninės erozijos – tiltelio T įrengimas (K41=2)</t>
  </si>
  <si>
    <t>Paviršinės erozijos židinių sutvarkymas_x000D_
 ER-1</t>
  </si>
  <si>
    <t>Iš viso už skyrių Paviršinės erozijos židinių sutvarkymas_x000D_
 ER-1</t>
  </si>
  <si>
    <t xml:space="preserve">Paviršinės erozijos židinių panaikinimas - išvažinėtų plotų ER-2 </t>
  </si>
  <si>
    <t>Paruošiamojo arba išlyginamojo pagrindo sluoksnio įrengimas. Smėlio</t>
  </si>
  <si>
    <t>Dolomito skaldos 22/56 su skaldele 11/16 pagrindo įrengimas. Viensluoksnis, 15 cm storio</t>
  </si>
  <si>
    <t>Parko tako pagrindo įrengimas. 5 cm storio akmens atsijų sluoksnis/ žvyro skaldelė 0/11</t>
  </si>
  <si>
    <t xml:space="preserve">Iš viso už skyrių Paviršinės erozijos židinių panaikinimas - išvažinėtų plotų ER-2 </t>
  </si>
  <si>
    <t>Paviršinės erozijos židinių ER-4 sutvarkymas</t>
  </si>
  <si>
    <t>Žvyro pasluoksnis ant grunto/ laidus gruntas</t>
  </si>
  <si>
    <t>Iš viso už skyrių Paviršinės erozijos židinių ER-4 sutvarkymas</t>
  </si>
  <si>
    <t>Paviršinės erozijos židinių sutvarkymas ER-3</t>
  </si>
  <si>
    <t>50% smėlio-žvyro ir 50% skaldyto žvirgždo 0/45 mišinio pagrindo ar dangos įrengimas. Dvisluoksnis, 33 cm storio/ 80 proc. žvyro skaldos ir 20 proc. dirvožemio</t>
  </si>
  <si>
    <t>Iš viso už skyrių Paviršinės erozijos židinių sutvarkymas ER-3</t>
  </si>
  <si>
    <t>Paviršinės erozijos židinių sutvarkymas ER-5</t>
  </si>
  <si>
    <t>Iš viso už skyrių Paviršinės erozijos židinių sutvarkymas ER-5</t>
  </si>
  <si>
    <t>RESTAURAVIMO DARBAI</t>
  </si>
  <si>
    <t>Griovių šlaitų, kraštų ir dugno šienavimas rankiniu būdu</t>
  </si>
  <si>
    <t>Iš viso už skyrių Sumedėjusių želdinių šalinimas suformuojant žolinę augmeniją</t>
  </si>
  <si>
    <t>RESTAURAVIMO DARBAI. Arboristinis medžių tvarkymas</t>
  </si>
  <si>
    <t>Arboristinis medžių tvarkymas</t>
  </si>
  <si>
    <t>TVARKOMIEJI STATYBOS DARBAI</t>
  </si>
  <si>
    <t>Funkcinės įrangos įrengimas ir atnaujinimas</t>
  </si>
  <si>
    <t>Demontuojama susidėvėjusi funkcinė įranga</t>
  </si>
  <si>
    <t>Demontuojama esama įranga (medinia elementai ir kt.)</t>
  </si>
  <si>
    <t>m³</t>
  </si>
  <si>
    <t>Metalinės karkaso konstrukcijos, sveriančios iki 0,5 t demontavimas</t>
  </si>
  <si>
    <t>Betoninių pamatų išardymas</t>
  </si>
  <si>
    <t>Statybinių šiukšlių išvežimas 1 km atstumu automobiliais-savivarčiais, pakraunant rankiniu būdu</t>
  </si>
  <si>
    <t>Transportuojant statybines šiukšles už kiekvieną papildomą kilometrą pridėti</t>
  </si>
  <si>
    <t>Iš viso už skyrių Demontuojama susidėvėjusi funkcinė įranga</t>
  </si>
  <si>
    <t>Informacinių stendų IS-1 įrengimas (K41=2)</t>
  </si>
  <si>
    <t>100 m³</t>
  </si>
  <si>
    <t>Betoniniai stulpiniai pamatai, įrengiant klojinius iš lentų (mažoms apimtims)</t>
  </si>
  <si>
    <t>Plieninių įdėtinių detalių montavimas, betonuojant pamatus , kai detalės masė iki 2,0kg</t>
  </si>
  <si>
    <t>Karkaso įrengimas iš medinių tašelių, tvirtinant prie betoninio pagrindo/stendo įrengimas, mediena antiseotikuojama, dažoma</t>
  </si>
  <si>
    <t>Medvaržčiai, varžtai ir kita.</t>
  </si>
  <si>
    <t>Elementai iš lakšt. plieno</t>
  </si>
  <si>
    <t>Rūdinto plieno lakštai</t>
  </si>
  <si>
    <t>Medinės dangos apkalimas skarda</t>
  </si>
  <si>
    <t>m²</t>
  </si>
  <si>
    <t>Cinkuota skarda su UV technologija atliktu piešiniu</t>
  </si>
  <si>
    <t>Iš viso už skyrių Informacinių stendų IS-1 įrengimas (K41=2)</t>
  </si>
  <si>
    <t>Informacinių stendų IS-2 įrengimas (K41=3)</t>
  </si>
  <si>
    <t>Iki 0,7m gylio duobių stulpams ir statramsčiams kasimas rankiniu būdu, kai grunto grupė II</t>
  </si>
  <si>
    <t>Iš viso už skyrių Informacinių stendų IS-2 įrengimas (K41=3)</t>
  </si>
  <si>
    <t>Informacinių stendų IS-3 įrengimas, 1 vnt</t>
  </si>
  <si>
    <t>Vitrinų karkasų (rėmų) iš lengvų metalinių profilių montavimas, tvirtinant prie metalinių konstrukcijų/ stiklo rėmas</t>
  </si>
  <si>
    <t>Vitrinų rėmų stiklinimas vitrininiu stiklu, tvirtinant elastiniais tarpikliais ir juostelėmis, kai stiklo plotas daugiau 2,0 iki 5,0 m2/ organinis stiklas su piešiniu rėmelyje</t>
  </si>
  <si>
    <t>Iš viso už skyrių Informacinių stendų IS-3 įrengimas, 1 vnt</t>
  </si>
  <si>
    <t>Nukreipiančiųjų rodyklių IR įrengimas  (K41=7)</t>
  </si>
  <si>
    <t>Iš viso už skyrių Nukreipiančiųjų rodyklių IR įrengimas  (K41=7)</t>
  </si>
  <si>
    <t>Piliakalnio riboženklių PR įrengimas (K41=9)</t>
  </si>
  <si>
    <t>Iš viso už skyrių Piliakalnio riboženklių PR įrengimas (K41=9)</t>
  </si>
  <si>
    <t>Kelio ženklų KŽ 528 (P) įrengimas</t>
  </si>
  <si>
    <t>Kelio ženklų su metalinėmis atramomis įrengimas, gręžiant duobes ir betonuojant pamatus (stiebų skaičius atramoje 1 vnt.)</t>
  </si>
  <si>
    <t>Iš viso už skyrių Kelio ženklų KŽ 528 (P) įrengimas</t>
  </si>
  <si>
    <t>Nulenkiamų užtvarų automobiliams UŽ-1 įrengimas (K41=3)</t>
  </si>
  <si>
    <t>Plieninių turėklų įrengimas šlaitiniuose laiptuose/ užtvaro įrengimas</t>
  </si>
  <si>
    <t>Metalinių konstrukcijų dažymas aliejiniais dažais (2 kartus), gruntuojant</t>
  </si>
  <si>
    <t>Iš viso už skyrių Nulenkiamų užtvarų automobiliams UŽ-1 įrengimas (K41=3)</t>
  </si>
  <si>
    <t>Lauko riedulių užtvarų automobiliams UŽ-2 įrengimas</t>
  </si>
  <si>
    <t>Pagrindų posluoksnių po pamatais įrengimas (betono / mažų apimčių)</t>
  </si>
  <si>
    <t>Lauko akmenų sudėjimas</t>
  </si>
  <si>
    <t>Iš viso už skyrių Lauko riedulių užtvarų automobiliams UŽ-2 įrengimas</t>
  </si>
  <si>
    <t>Suolų SU 1 įrengimas  (K41=10)</t>
  </si>
  <si>
    <t>Plieninių įdėtinių detalių montavimas, betonuojant pamatus (detalės masė daugiau 20,0 kg)</t>
  </si>
  <si>
    <t>Plieno lakštai</t>
  </si>
  <si>
    <t>Karkaso įrengimas iš medinių tašelių, tvirtinant prie betoninio pagrindo/lauko baldų įrengimas, mediena antiseotikuojama, dažoma</t>
  </si>
  <si>
    <t>Iš viso už skyrių Suolų SU 1 įrengimas  (K41=10)</t>
  </si>
  <si>
    <t>Dviračių stovas DS (K41=2)</t>
  </si>
  <si>
    <t xml:space="preserve">Lengvų konstrukcijų montavimas </t>
  </si>
  <si>
    <t>Iš viso už skyrių Dviračių stovas DS (K41=2)</t>
  </si>
  <si>
    <t>Ugniavietės UG įrengimas</t>
  </si>
  <si>
    <t>Sienų iš lauko akmenų atkūrimas/Ugniavietės UG įrengimas</t>
  </si>
  <si>
    <t>Vertikalių skylių gręžimas deimantiniais grąžtais g/b konstr., kai armat.iki 16 mm, o skylės D iki 60 mm ir gylis 200 mm</t>
  </si>
  <si>
    <t>Plieninių įdėtinių detalių tvirtinimas, kai detalės masė iki 2 kg</t>
  </si>
  <si>
    <t>Iškalimas rankiniu būdu/ iškalamas simbolis</t>
  </si>
  <si>
    <t>10 vnt.</t>
  </si>
  <si>
    <t>Iš viso už skyrių Ugniavietės UG įrengimas</t>
  </si>
  <si>
    <t>Edukacinės erdvės EA įrengimas</t>
  </si>
  <si>
    <t>Sienų iš lauko akmenų atkūrimas/EA įrengimas</t>
  </si>
  <si>
    <t>Iš viso už skyrių Edukacinės erdvės EA įrengimas</t>
  </si>
  <si>
    <t>Paviršinės erozijos židinių sutvarkymas ER</t>
  </si>
  <si>
    <t>Skaldyto žvirgždo 0/45 pagrindo ar dangos įrengimas. Viensluoksnis, 10 cm storio</t>
  </si>
  <si>
    <t>Iš viso už skyrių Paviršinės erozijos židinių sutvarkymas ER</t>
  </si>
  <si>
    <t>Medinio koplytstulpio perkėlimas</t>
  </si>
  <si>
    <t>Komunikacijų žymėjimo ženklų ant stulpelių įrengimas, kai stulpeliai gelžbetoniniai./Medinio koplytstulpio perkėlimas</t>
  </si>
  <si>
    <t>Iš viso už skyrių Medinio koplytstulpio perkėlimas</t>
  </si>
  <si>
    <t>Ąžuolo aplinkos sutvarkymas ĄŽ</t>
  </si>
  <si>
    <t>Geotekstilės paklojimas</t>
  </si>
  <si>
    <t>Šaligatvio dangos įrengimas iš šaligatvio plytelių, užpildant siūles smėliu, kai plytelės 300x300x60 mm</t>
  </si>
  <si>
    <t>Medinių konstrukcijų (karkaso, gegnių, sijų ir pan.) įrengimas/darbai</t>
  </si>
  <si>
    <t>Plieninių įdėtinių detalių tvirtinimas, kai detalės masė iki 2 kg/</t>
  </si>
  <si>
    <t>Ąžuolo drožlių danga/ įk. pritaikytas pagal: Parko tako pagrindo įrengimas. 12 cm storio dolomito skaldos sluoksnis</t>
  </si>
  <si>
    <t>Ąžuolo drožlės</t>
  </si>
  <si>
    <t>Iš viso už skyrių Ąžuolo aplinkos sutvarkymas ĄŽ</t>
  </si>
  <si>
    <t>Laikinų medžiagų privežimo kelių įrengimas - demontavimas</t>
  </si>
  <si>
    <t>Laikini keliai mažajai statybinei technikai</t>
  </si>
  <si>
    <t>Smėlio-žvyro mišinio pagrindo ar dangos įrengimas. Viensluoksnis, 10 cm storio</t>
  </si>
  <si>
    <t>Iš viso už skyrių Laikini keliai mažajai statybinei technikai</t>
  </si>
  <si>
    <t>Laikinos aikštelės medienos ir medžiagų sandėliavimui - 5vnt/100m2</t>
  </si>
  <si>
    <t>Iš viso už skyrių Laikinos aikštelės medienos ir medžiagų sandėliavimui - 5vnt/100m2</t>
  </si>
  <si>
    <t>Laikini keliai sumažinami iki projektuojamų takų pločio</t>
  </si>
  <si>
    <t>Medinio pakloto rankinis išardymas</t>
  </si>
  <si>
    <t>10 m2 pakloto</t>
  </si>
  <si>
    <t>Vejos mažų plotų atnaujinimas, papildant 10 cm augalinio grunto sluoksniu</t>
  </si>
  <si>
    <t>Iš viso už skyrių Laikini keliai sumažinami iki projektuojamų takų pločio</t>
  </si>
  <si>
    <t xml:space="preserve">Informacinių stendų, rodyklių maketų parengimas </t>
  </si>
  <si>
    <t>Darbų kiekių žiniaraščiai užpildomi (jei tai taikome šiame pirkime) siekiant detalizuoti pasiūlymo kainą ir niekaip neapriboja perkamų darbų apimties ar kokybės</t>
  </si>
  <si>
    <t>kompl.</t>
  </si>
  <si>
    <t>Darbų kiekių žiniaraštis</t>
  </si>
  <si>
    <t>AR2-10</t>
  </si>
  <si>
    <t>AR2-6</t>
  </si>
  <si>
    <t>N1P-0401-1</t>
  </si>
  <si>
    <t>N1P-0908-2</t>
  </si>
  <si>
    <t>N27P-11-2-1
(S10=1,15)</t>
  </si>
  <si>
    <t>N57P-3501-2
(S9=1,0595
S10=1,15)</t>
  </si>
  <si>
    <t>N57P-2202-2</t>
  </si>
  <si>
    <t>N57P-2204-1</t>
  </si>
  <si>
    <t>N1P-1103</t>
  </si>
  <si>
    <t>Skyrius</t>
  </si>
  <si>
    <t>N5P-0201-2</t>
  </si>
  <si>
    <t>X14</t>
  </si>
  <si>
    <t>R61P-2809-2</t>
  </si>
  <si>
    <t>X100025</t>
  </si>
  <si>
    <t>N57P-4103</t>
  </si>
  <si>
    <t>N57P-2205-1</t>
  </si>
  <si>
    <t>X40-37</t>
  </si>
  <si>
    <t>N6-158</t>
  </si>
  <si>
    <t>N57P-2204-1 (S10=1,15)</t>
  </si>
  <si>
    <t>N27P-10-1-2 (S10=1,15)</t>
  </si>
  <si>
    <t>C111-505</t>
  </si>
  <si>
    <t>N5P-0604-1 (S10=1,15)</t>
  </si>
  <si>
    <t>C1-320-6</t>
  </si>
  <si>
    <t>N9P-0103</t>
  </si>
  <si>
    <t>C1-60</t>
  </si>
  <si>
    <t>F10-2-1</t>
  </si>
  <si>
    <t>F15-6-9</t>
  </si>
  <si>
    <t>X120051121</t>
  </si>
  <si>
    <t>N27P-28-2-1 (S10=1,15)</t>
  </si>
  <si>
    <t>N27P-21-1-1 (S10=1,15)</t>
  </si>
  <si>
    <t>Šlaitų velėnavimas paruošta velėna (ištisinis)</t>
  </si>
  <si>
    <t>N27P-8-1-1 (S10=1,15)</t>
  </si>
  <si>
    <t>N27P-32-1-2</t>
  </si>
  <si>
    <t>N11-7</t>
  </si>
  <si>
    <t>N27P-10-2-2 (S10=1,15)</t>
  </si>
  <si>
    <t>MN7-19 (S10=1,15)</t>
  </si>
  <si>
    <t>komerc.</t>
  </si>
  <si>
    <t>N46-130</t>
  </si>
  <si>
    <t>A7-1</t>
  </si>
  <si>
    <t>N46-131 (S9=1,17)</t>
  </si>
  <si>
    <t>R23-60</t>
  </si>
  <si>
    <t>R23-66 
(K4=4)</t>
  </si>
  <si>
    <t>N6-28-1</t>
  </si>
  <si>
    <t>N6P-0310</t>
  </si>
  <si>
    <t>N10-217</t>
  </si>
  <si>
    <t>Medvaržčiai, varžtai ir kita</t>
  </si>
  <si>
    <t>N9-185</t>
  </si>
  <si>
    <t>N9-185p</t>
  </si>
  <si>
    <t>HP5-10-3</t>
  </si>
  <si>
    <t>X88007002</t>
  </si>
  <si>
    <t>N1P-0411-2 (S10=1,15)</t>
  </si>
  <si>
    <t>N9P-0715-1</t>
  </si>
  <si>
    <t>N2P-0117-3</t>
  </si>
  <si>
    <t>N54P-6401-1 (S10-1,15)</t>
  </si>
  <si>
    <t xml:space="preserve">N1P-0411-2 </t>
  </si>
  <si>
    <t>N1P-0411-2</t>
  </si>
  <si>
    <t>H75T-1 (S9=1,03)</t>
  </si>
  <si>
    <t>N6P-0103-9</t>
  </si>
  <si>
    <t>N8-262</t>
  </si>
  <si>
    <t>N6P-0310-5</t>
  </si>
  <si>
    <t>X264111RPM</t>
  </si>
  <si>
    <t>X2641RPM</t>
  </si>
  <si>
    <t>N9P-0203-1 (S9=1,017)</t>
  </si>
  <si>
    <t>A2-25</t>
  </si>
  <si>
    <t>N46-70 (S9=1,17)</t>
  </si>
  <si>
    <t>N6-200 (S10=1,15)</t>
  </si>
  <si>
    <t>A4-306</t>
  </si>
  <si>
    <t>N27P-11-3-1 (S10=1,15)</t>
  </si>
  <si>
    <t>N22P-0908-2 (K1=1,6)</t>
  </si>
  <si>
    <t>N1P-0908-2 (S10=1,15)</t>
  </si>
  <si>
    <t>N27P-66-1 (S10=1,15)</t>
  </si>
  <si>
    <t>N57P-3503-3 (S10=1,15)</t>
  </si>
  <si>
    <t>N27P-31-1-2 (S10=1,15)</t>
  </si>
  <si>
    <t>C111-281</t>
  </si>
  <si>
    <t>N27P-9-1-1 (S10=1,15)</t>
  </si>
  <si>
    <t>R28-9044</t>
  </si>
  <si>
    <t>R16-115 (S10=1,15)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</si>
</sst>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7" x14ac:knownFonts="1">
    <font>
      <sz val="11"/>
      <color theme="1"/>
      <name val="Aptos Narrow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2"/>
      <color rgb="FF22222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1" fillId="0" borderId="5" xfId="0" applyFont="1" applyBorder="1"/>
    <xf numFmtId="0" fontId="1" fillId="0" borderId="4" xfId="0" applyFont="1" applyBorder="1"/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9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164" fontId="1" fillId="0" borderId="9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10" xfId="0" applyFont="1" applyBorder="1" applyAlignment="1">
      <alignment horizontal="center" vertical="top"/>
    </xf>
    <xf numFmtId="164" fontId="1" fillId="0" borderId="11" xfId="0" applyNumberFormat="1" applyFont="1" applyBorder="1" applyAlignment="1">
      <alignment vertical="top"/>
    </xf>
    <xf numFmtId="0" fontId="6" fillId="0" borderId="0" xfId="0" applyFont="1"/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4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F087-FA87-42A0-AA9D-32B84A1E7BD4}">
  <dimension ref="A1:G379"/>
  <sheetViews>
    <sheetView tabSelected="1" topLeftCell="A375" zoomScale="150" zoomScaleNormal="150" workbookViewId="0">
      <selection activeCell="B372" sqref="B372"/>
    </sheetView>
  </sheetViews>
  <sheetFormatPr defaultRowHeight="12" x14ac:dyDescent="0.2"/>
  <cols>
    <col min="1" max="1" width="6.42578125" style="1" customWidth="1"/>
    <col min="2" max="2" width="12.28515625" style="1" customWidth="1"/>
    <col min="3" max="3" width="33.5703125" style="1" customWidth="1"/>
    <col min="4" max="4" width="14.85546875" style="1" customWidth="1"/>
    <col min="5" max="5" width="10.7109375" style="1" customWidth="1"/>
    <col min="6" max="7" width="10.7109375" style="2" customWidth="1"/>
    <col min="8" max="16384" width="9.140625" style="1"/>
  </cols>
  <sheetData>
    <row r="1" spans="1:7" x14ac:dyDescent="0.2">
      <c r="A1" s="7" t="s">
        <v>0</v>
      </c>
      <c r="B1" s="7"/>
      <c r="C1" s="7"/>
      <c r="D1" s="7"/>
      <c r="E1" s="7"/>
      <c r="F1" s="8"/>
      <c r="G1" s="6" t="s">
        <v>4</v>
      </c>
    </row>
    <row r="2" spans="1:7" x14ac:dyDescent="0.2">
      <c r="A2" s="1" t="s">
        <v>1</v>
      </c>
      <c r="G2" s="3" t="s">
        <v>1</v>
      </c>
    </row>
    <row r="3" spans="1:7" x14ac:dyDescent="0.2">
      <c r="C3" s="1" t="s">
        <v>2</v>
      </c>
      <c r="G3" s="3"/>
    </row>
    <row r="4" spans="1:7" x14ac:dyDescent="0.2">
      <c r="A4" s="1" t="s">
        <v>3</v>
      </c>
      <c r="G4" s="3" t="s">
        <v>3</v>
      </c>
    </row>
    <row r="6" spans="1:7" ht="18" x14ac:dyDescent="0.25">
      <c r="D6" s="5" t="s">
        <v>185</v>
      </c>
    </row>
    <row r="7" spans="1:7" x14ac:dyDescent="0.2">
      <c r="D7" s="4" t="s">
        <v>16</v>
      </c>
    </row>
    <row r="9" spans="1:7" x14ac:dyDescent="0.2">
      <c r="A9" s="37" t="s">
        <v>5</v>
      </c>
      <c r="B9" s="37"/>
      <c r="C9" s="38" t="s">
        <v>17</v>
      </c>
      <c r="D9" s="38"/>
      <c r="E9" s="38"/>
      <c r="F9" s="39"/>
      <c r="G9" s="39"/>
    </row>
    <row r="10" spans="1:7" x14ac:dyDescent="0.2">
      <c r="A10" s="37" t="s">
        <v>6</v>
      </c>
      <c r="B10" s="37"/>
      <c r="C10" s="38" t="s">
        <v>18</v>
      </c>
      <c r="D10" s="38"/>
      <c r="E10" s="38"/>
      <c r="F10" s="39"/>
      <c r="G10" s="39"/>
    </row>
    <row r="11" spans="1:7" x14ac:dyDescent="0.2">
      <c r="A11" s="37" t="s">
        <v>7</v>
      </c>
      <c r="B11" s="37"/>
      <c r="C11" s="38" t="s">
        <v>19</v>
      </c>
      <c r="D11" s="38"/>
      <c r="E11" s="38"/>
      <c r="F11" s="39"/>
      <c r="G11" s="39"/>
    </row>
    <row r="12" spans="1:7" x14ac:dyDescent="0.2">
      <c r="A12" s="32">
        <v>45776</v>
      </c>
      <c r="B12" s="32"/>
      <c r="F12" s="6" t="s">
        <v>8</v>
      </c>
      <c r="G12" s="6">
        <f>G19</f>
        <v>0</v>
      </c>
    </row>
    <row r="13" spans="1:7" x14ac:dyDescent="0.2">
      <c r="A13" s="33" t="s">
        <v>9</v>
      </c>
      <c r="B13" s="33" t="s">
        <v>10</v>
      </c>
      <c r="C13" s="33" t="s">
        <v>11</v>
      </c>
      <c r="D13" s="33" t="s">
        <v>12</v>
      </c>
      <c r="E13" s="35" t="s">
        <v>13</v>
      </c>
      <c r="F13" s="28" t="s">
        <v>14</v>
      </c>
      <c r="G13" s="30" t="s">
        <v>15</v>
      </c>
    </row>
    <row r="14" spans="1:7" x14ac:dyDescent="0.2">
      <c r="A14" s="34"/>
      <c r="B14" s="34"/>
      <c r="C14" s="34"/>
      <c r="D14" s="34"/>
      <c r="E14" s="36"/>
      <c r="F14" s="29"/>
      <c r="G14" s="31"/>
    </row>
    <row r="15" spans="1:7" x14ac:dyDescent="0.2">
      <c r="A15" s="11">
        <v>1</v>
      </c>
      <c r="B15" s="46" t="s">
        <v>186</v>
      </c>
      <c r="C15" s="19" t="s">
        <v>20</v>
      </c>
      <c r="D15" s="15" t="s">
        <v>21</v>
      </c>
      <c r="E15" s="13">
        <v>195</v>
      </c>
      <c r="F15" s="17"/>
      <c r="G15" s="17">
        <f>ROUND(E15*F15,2)</f>
        <v>0</v>
      </c>
    </row>
    <row r="16" spans="1:7" x14ac:dyDescent="0.2">
      <c r="A16" s="12">
        <v>2</v>
      </c>
      <c r="B16" s="41" t="s">
        <v>187</v>
      </c>
      <c r="C16" s="20" t="s">
        <v>22</v>
      </c>
      <c r="D16" s="16" t="s">
        <v>6</v>
      </c>
      <c r="E16" s="14">
        <v>1</v>
      </c>
      <c r="F16" s="18"/>
      <c r="G16" s="18">
        <f>ROUND(E16*F16,2)</f>
        <v>0</v>
      </c>
    </row>
    <row r="17" spans="1:7" x14ac:dyDescent="0.2">
      <c r="A17" s="21"/>
      <c r="B17" s="22" t="s">
        <v>23</v>
      </c>
      <c r="C17" s="22"/>
      <c r="D17" s="22"/>
      <c r="E17" s="22"/>
      <c r="F17" s="23"/>
      <c r="G17" s="24">
        <f>SUM(G15:G16)</f>
        <v>0</v>
      </c>
    </row>
    <row r="18" spans="1:7" x14ac:dyDescent="0.2">
      <c r="A18" s="21"/>
      <c r="B18" s="22"/>
      <c r="C18" s="22" t="s">
        <v>24</v>
      </c>
      <c r="D18" s="22" t="s">
        <v>25</v>
      </c>
      <c r="E18" s="22"/>
      <c r="F18" s="23"/>
      <c r="G18" s="24">
        <f>ROUND(G17*0.21,2)</f>
        <v>0</v>
      </c>
    </row>
    <row r="19" spans="1:7" x14ac:dyDescent="0.2">
      <c r="A19" s="22"/>
      <c r="B19" s="22" t="s">
        <v>26</v>
      </c>
      <c r="C19" s="22"/>
      <c r="D19" s="22"/>
      <c r="E19" s="22"/>
      <c r="F19" s="23"/>
      <c r="G19" s="23">
        <f>G17+G18</f>
        <v>0</v>
      </c>
    </row>
    <row r="20" spans="1:7" x14ac:dyDescent="0.2">
      <c r="A20" s="7"/>
      <c r="B20" s="7"/>
      <c r="C20" s="7"/>
      <c r="D20" s="7"/>
      <c r="E20" s="7"/>
      <c r="F20" s="8"/>
      <c r="G20" s="8"/>
    </row>
    <row r="25" spans="1:7" x14ac:dyDescent="0.2">
      <c r="A25" s="7" t="s">
        <v>0</v>
      </c>
      <c r="B25" s="7"/>
      <c r="C25" s="7"/>
      <c r="D25" s="7"/>
      <c r="E25" s="7"/>
      <c r="F25" s="8"/>
      <c r="G25" s="6" t="s">
        <v>4</v>
      </c>
    </row>
    <row r="26" spans="1:7" x14ac:dyDescent="0.2">
      <c r="A26" s="1" t="s">
        <v>1</v>
      </c>
      <c r="G26" s="3" t="s">
        <v>1</v>
      </c>
    </row>
    <row r="27" spans="1:7" x14ac:dyDescent="0.2">
      <c r="C27" s="1" t="s">
        <v>2</v>
      </c>
      <c r="G27" s="3"/>
    </row>
    <row r="28" spans="1:7" x14ac:dyDescent="0.2">
      <c r="A28" s="1" t="s">
        <v>3</v>
      </c>
      <c r="G28" s="3" t="s">
        <v>3</v>
      </c>
    </row>
    <row r="30" spans="1:7" ht="18" x14ac:dyDescent="0.25">
      <c r="D30" s="5" t="s">
        <v>185</v>
      </c>
    </row>
    <row r="31" spans="1:7" x14ac:dyDescent="0.2">
      <c r="D31" s="4" t="s">
        <v>16</v>
      </c>
    </row>
    <row r="33" spans="1:7" x14ac:dyDescent="0.2">
      <c r="A33" s="37" t="s">
        <v>5</v>
      </c>
      <c r="B33" s="37"/>
      <c r="C33" s="38" t="s">
        <v>17</v>
      </c>
      <c r="D33" s="38"/>
      <c r="E33" s="38"/>
      <c r="F33" s="39"/>
      <c r="G33" s="39"/>
    </row>
    <row r="34" spans="1:7" x14ac:dyDescent="0.2">
      <c r="A34" s="37" t="s">
        <v>6</v>
      </c>
      <c r="B34" s="37"/>
      <c r="C34" s="38" t="s">
        <v>27</v>
      </c>
      <c r="D34" s="38"/>
      <c r="E34" s="38"/>
      <c r="F34" s="39"/>
      <c r="G34" s="39"/>
    </row>
    <row r="35" spans="1:7" x14ac:dyDescent="0.2">
      <c r="A35" s="37" t="s">
        <v>7</v>
      </c>
      <c r="B35" s="37"/>
      <c r="C35" s="38" t="s">
        <v>28</v>
      </c>
      <c r="D35" s="38"/>
      <c r="E35" s="38"/>
      <c r="F35" s="39"/>
      <c r="G35" s="39"/>
    </row>
    <row r="36" spans="1:7" x14ac:dyDescent="0.2">
      <c r="A36" s="32">
        <v>45776</v>
      </c>
      <c r="B36" s="32"/>
      <c r="F36" s="6" t="s">
        <v>8</v>
      </c>
      <c r="G36" s="6">
        <f>G125</f>
        <v>0</v>
      </c>
    </row>
    <row r="37" spans="1:7" x14ac:dyDescent="0.2">
      <c r="A37" s="33" t="s">
        <v>9</v>
      </c>
      <c r="B37" s="33" t="s">
        <v>10</v>
      </c>
      <c r="C37" s="33" t="s">
        <v>11</v>
      </c>
      <c r="D37" s="33" t="s">
        <v>12</v>
      </c>
      <c r="E37" s="35" t="s">
        <v>13</v>
      </c>
      <c r="F37" s="28" t="s">
        <v>14</v>
      </c>
      <c r="G37" s="30" t="s">
        <v>15</v>
      </c>
    </row>
    <row r="38" spans="1:7" x14ac:dyDescent="0.2">
      <c r="A38" s="34"/>
      <c r="B38" s="34"/>
      <c r="C38" s="34"/>
      <c r="D38" s="34"/>
      <c r="E38" s="36"/>
      <c r="F38" s="29"/>
      <c r="G38" s="31"/>
    </row>
    <row r="39" spans="1:7" x14ac:dyDescent="0.2">
      <c r="B39" s="44" t="s">
        <v>195</v>
      </c>
      <c r="C39" s="7" t="s">
        <v>29</v>
      </c>
      <c r="D39" s="7"/>
    </row>
    <row r="40" spans="1:7" ht="36" x14ac:dyDescent="0.2">
      <c r="A40" s="25">
        <v>1</v>
      </c>
      <c r="B40" s="41" t="s">
        <v>188</v>
      </c>
      <c r="C40" s="20" t="s">
        <v>30</v>
      </c>
      <c r="D40" s="16" t="s">
        <v>31</v>
      </c>
      <c r="E40" s="14">
        <v>0.35499999999999998</v>
      </c>
      <c r="F40" s="18"/>
      <c r="G40" s="26">
        <f t="shared" ref="G40:G45" si="0">ROUND(E40*F40,2)</f>
        <v>0</v>
      </c>
    </row>
    <row r="41" spans="1:7" ht="24" x14ac:dyDescent="0.2">
      <c r="A41" s="25">
        <v>2</v>
      </c>
      <c r="B41" s="41" t="s">
        <v>189</v>
      </c>
      <c r="C41" s="20" t="s">
        <v>32</v>
      </c>
      <c r="D41" s="16" t="s">
        <v>33</v>
      </c>
      <c r="E41" s="14">
        <v>3.55</v>
      </c>
      <c r="F41" s="18"/>
      <c r="G41" s="26">
        <f t="shared" si="0"/>
        <v>0</v>
      </c>
    </row>
    <row r="42" spans="1:7" ht="36" x14ac:dyDescent="0.2">
      <c r="A42" s="25">
        <v>3</v>
      </c>
      <c r="B42" s="41" t="s">
        <v>190</v>
      </c>
      <c r="C42" s="20" t="s">
        <v>34</v>
      </c>
      <c r="D42" s="16" t="s">
        <v>33</v>
      </c>
      <c r="E42" s="14">
        <v>3.55</v>
      </c>
      <c r="F42" s="18"/>
      <c r="G42" s="26">
        <f t="shared" si="0"/>
        <v>0</v>
      </c>
    </row>
    <row r="43" spans="1:7" ht="36" x14ac:dyDescent="0.2">
      <c r="A43" s="25">
        <v>4</v>
      </c>
      <c r="B43" s="41" t="s">
        <v>191</v>
      </c>
      <c r="C43" s="20" t="s">
        <v>35</v>
      </c>
      <c r="D43" s="16" t="s">
        <v>33</v>
      </c>
      <c r="E43" s="14">
        <v>3.55</v>
      </c>
      <c r="F43" s="18"/>
      <c r="G43" s="26">
        <f t="shared" si="0"/>
        <v>0</v>
      </c>
    </row>
    <row r="44" spans="1:7" ht="36" x14ac:dyDescent="0.2">
      <c r="A44" s="25">
        <v>5</v>
      </c>
      <c r="B44" s="41" t="s">
        <v>192</v>
      </c>
      <c r="C44" s="20" t="s">
        <v>36</v>
      </c>
      <c r="D44" s="16" t="s">
        <v>33</v>
      </c>
      <c r="E44" s="14">
        <v>2.7</v>
      </c>
      <c r="F44" s="18"/>
      <c r="G44" s="26">
        <f t="shared" si="0"/>
        <v>0</v>
      </c>
    </row>
    <row r="45" spans="1:7" ht="24" x14ac:dyDescent="0.2">
      <c r="A45" s="25">
        <v>6</v>
      </c>
      <c r="B45" s="41" t="s">
        <v>193</v>
      </c>
      <c r="C45" s="20" t="s">
        <v>37</v>
      </c>
      <c r="D45" s="16" t="s">
        <v>33</v>
      </c>
      <c r="E45" s="14">
        <v>2.7</v>
      </c>
      <c r="F45" s="18"/>
      <c r="G45" s="26">
        <f t="shared" si="0"/>
        <v>0</v>
      </c>
    </row>
    <row r="46" spans="1:7" ht="24" x14ac:dyDescent="0.2">
      <c r="A46" s="25">
        <v>7</v>
      </c>
      <c r="B46" s="41" t="s">
        <v>194</v>
      </c>
      <c r="C46" s="20" t="s">
        <v>38</v>
      </c>
      <c r="D46" s="16" t="s">
        <v>39</v>
      </c>
      <c r="E46" s="14">
        <v>2</v>
      </c>
      <c r="F46" s="18"/>
      <c r="G46" s="26">
        <f>ROUND(E46*F46,2)</f>
        <v>0</v>
      </c>
    </row>
    <row r="47" spans="1:7" ht="27.75" customHeight="1" x14ac:dyDescent="0.2">
      <c r="A47" s="10"/>
      <c r="B47" s="43" t="s">
        <v>40</v>
      </c>
      <c r="C47" s="43"/>
      <c r="D47" s="43"/>
      <c r="E47" s="43"/>
      <c r="F47" s="45"/>
      <c r="G47" s="24">
        <f>SUM(G40:G46)</f>
        <v>0</v>
      </c>
    </row>
    <row r="48" spans="1:7" ht="24.75" customHeight="1" x14ac:dyDescent="0.2">
      <c r="B48" s="47" t="s">
        <v>195</v>
      </c>
      <c r="C48" s="43" t="s">
        <v>41</v>
      </c>
      <c r="D48" s="43"/>
      <c r="E48" s="43"/>
      <c r="F48" s="43"/>
      <c r="G48" s="43"/>
    </row>
    <row r="49" spans="1:7" ht="36" x14ac:dyDescent="0.2">
      <c r="A49" s="25">
        <v>1</v>
      </c>
      <c r="B49" s="41" t="s">
        <v>196</v>
      </c>
      <c r="C49" s="20" t="s">
        <v>42</v>
      </c>
      <c r="D49" s="16" t="s">
        <v>43</v>
      </c>
      <c r="E49" s="14">
        <v>4.8959999999999997E-2</v>
      </c>
      <c r="F49" s="18"/>
      <c r="G49" s="26">
        <f t="shared" ref="G49:G61" si="1">ROUND(E49*F49,2)</f>
        <v>0</v>
      </c>
    </row>
    <row r="50" spans="1:7" x14ac:dyDescent="0.2">
      <c r="A50" s="25">
        <v>2</v>
      </c>
      <c r="B50" s="41" t="s">
        <v>197</v>
      </c>
      <c r="C50" s="20" t="s">
        <v>44</v>
      </c>
      <c r="D50" s="16" t="s">
        <v>43</v>
      </c>
      <c r="E50" s="14">
        <v>4.8959999999999997E-2</v>
      </c>
      <c r="F50" s="18"/>
      <c r="G50" s="26">
        <f t="shared" si="1"/>
        <v>0</v>
      </c>
    </row>
    <row r="51" spans="1:7" ht="36" x14ac:dyDescent="0.2">
      <c r="A51" s="25">
        <v>3</v>
      </c>
      <c r="B51" s="20" t="s">
        <v>198</v>
      </c>
      <c r="C51" s="20" t="s">
        <v>45</v>
      </c>
      <c r="D51" s="16" t="s">
        <v>46</v>
      </c>
      <c r="E51" s="14">
        <v>8</v>
      </c>
      <c r="F51" s="18"/>
      <c r="G51" s="26">
        <f t="shared" si="1"/>
        <v>0</v>
      </c>
    </row>
    <row r="52" spans="1:7" x14ac:dyDescent="0.2">
      <c r="A52" s="25">
        <v>4</v>
      </c>
      <c r="B52" s="20" t="s">
        <v>199</v>
      </c>
      <c r="C52" s="20" t="s">
        <v>47</v>
      </c>
      <c r="D52" s="16" t="s">
        <v>48</v>
      </c>
      <c r="E52" s="14">
        <v>0.39</v>
      </c>
      <c r="F52" s="18"/>
      <c r="G52" s="26">
        <f t="shared" si="1"/>
        <v>0</v>
      </c>
    </row>
    <row r="53" spans="1:7" ht="24" x14ac:dyDescent="0.2">
      <c r="A53" s="25">
        <v>5</v>
      </c>
      <c r="B53" s="20" t="s">
        <v>200</v>
      </c>
      <c r="C53" s="20" t="s">
        <v>49</v>
      </c>
      <c r="D53" s="16" t="s">
        <v>50</v>
      </c>
      <c r="E53" s="14">
        <v>0.16</v>
      </c>
      <c r="F53" s="18"/>
      <c r="G53" s="26">
        <f t="shared" si="1"/>
        <v>0</v>
      </c>
    </row>
    <row r="54" spans="1:7" x14ac:dyDescent="0.2">
      <c r="A54" s="25">
        <v>6</v>
      </c>
      <c r="B54" s="20" t="s">
        <v>201</v>
      </c>
      <c r="C54" s="20" t="s">
        <v>51</v>
      </c>
      <c r="D54" s="16" t="s">
        <v>33</v>
      </c>
      <c r="E54" s="14">
        <v>0.19500000000000001</v>
      </c>
      <c r="F54" s="18"/>
      <c r="G54" s="26">
        <f t="shared" si="1"/>
        <v>0</v>
      </c>
    </row>
    <row r="55" spans="1:7" x14ac:dyDescent="0.2">
      <c r="A55" s="25">
        <v>7</v>
      </c>
      <c r="B55" s="20" t="s">
        <v>202</v>
      </c>
      <c r="C55" s="20" t="s">
        <v>52</v>
      </c>
      <c r="D55" s="16" t="s">
        <v>53</v>
      </c>
      <c r="E55" s="14">
        <v>19.5</v>
      </c>
      <c r="F55" s="18"/>
      <c r="G55" s="26">
        <f t="shared" si="1"/>
        <v>0</v>
      </c>
    </row>
    <row r="56" spans="1:7" x14ac:dyDescent="0.2">
      <c r="A56" s="25">
        <v>8</v>
      </c>
      <c r="B56" s="41" t="s">
        <v>203</v>
      </c>
      <c r="C56" s="20" t="s">
        <v>54</v>
      </c>
      <c r="D56" s="16" t="s">
        <v>43</v>
      </c>
      <c r="E56" s="14">
        <v>1.2E-2</v>
      </c>
      <c r="F56" s="18"/>
      <c r="G56" s="26">
        <f t="shared" si="1"/>
        <v>0</v>
      </c>
    </row>
    <row r="57" spans="1:7" ht="36" x14ac:dyDescent="0.2">
      <c r="A57" s="25">
        <v>9</v>
      </c>
      <c r="B57" s="41" t="s">
        <v>190</v>
      </c>
      <c r="C57" s="20" t="s">
        <v>34</v>
      </c>
      <c r="D57" s="16" t="s">
        <v>33</v>
      </c>
      <c r="E57" s="14">
        <v>0.15</v>
      </c>
      <c r="F57" s="18"/>
      <c r="G57" s="26">
        <f t="shared" si="1"/>
        <v>0</v>
      </c>
    </row>
    <row r="58" spans="1:7" ht="36" x14ac:dyDescent="0.2">
      <c r="A58" s="25">
        <v>10</v>
      </c>
      <c r="B58" s="41" t="s">
        <v>191</v>
      </c>
      <c r="C58" s="20" t="s">
        <v>35</v>
      </c>
      <c r="D58" s="16" t="s">
        <v>33</v>
      </c>
      <c r="E58" s="14">
        <v>0.15</v>
      </c>
      <c r="F58" s="18"/>
      <c r="G58" s="26">
        <f t="shared" si="1"/>
        <v>0</v>
      </c>
    </row>
    <row r="59" spans="1:7" ht="24" x14ac:dyDescent="0.2">
      <c r="A59" s="25">
        <v>11</v>
      </c>
      <c r="B59" s="41" t="s">
        <v>194</v>
      </c>
      <c r="C59" s="20" t="s">
        <v>38</v>
      </c>
      <c r="D59" s="16" t="s">
        <v>39</v>
      </c>
      <c r="E59" s="14">
        <v>0.1</v>
      </c>
      <c r="F59" s="18"/>
      <c r="G59" s="26">
        <f t="shared" si="1"/>
        <v>0</v>
      </c>
    </row>
    <row r="60" spans="1:7" ht="36" x14ac:dyDescent="0.2">
      <c r="A60" s="25">
        <v>12</v>
      </c>
      <c r="B60" s="41" t="s">
        <v>192</v>
      </c>
      <c r="C60" s="20" t="s">
        <v>36</v>
      </c>
      <c r="D60" s="16" t="s">
        <v>33</v>
      </c>
      <c r="E60" s="14">
        <v>0.1</v>
      </c>
      <c r="F60" s="18"/>
      <c r="G60" s="26">
        <f t="shared" si="1"/>
        <v>0</v>
      </c>
    </row>
    <row r="61" spans="1:7" ht="24" x14ac:dyDescent="0.2">
      <c r="A61" s="25">
        <v>13</v>
      </c>
      <c r="B61" s="41" t="s">
        <v>204</v>
      </c>
      <c r="C61" s="20" t="s">
        <v>37</v>
      </c>
      <c r="D61" s="16" t="s">
        <v>33</v>
      </c>
      <c r="E61" s="14">
        <v>0.1</v>
      </c>
      <c r="F61" s="18"/>
      <c r="G61" s="26">
        <f t="shared" si="1"/>
        <v>0</v>
      </c>
    </row>
    <row r="62" spans="1:7" ht="23.25" customHeight="1" x14ac:dyDescent="0.2">
      <c r="A62" s="10"/>
      <c r="B62" s="43" t="s">
        <v>55</v>
      </c>
      <c r="C62" s="43"/>
      <c r="D62" s="43"/>
      <c r="E62" s="43"/>
      <c r="F62" s="45"/>
      <c r="G62" s="24">
        <f>SUM(G49:G61)</f>
        <v>0</v>
      </c>
    </row>
    <row r="63" spans="1:7" x14ac:dyDescent="0.2">
      <c r="C63" s="7" t="s">
        <v>56</v>
      </c>
      <c r="D63" s="7"/>
    </row>
    <row r="64" spans="1:7" ht="50.25" customHeight="1" x14ac:dyDescent="0.2">
      <c r="A64" s="25">
        <v>1</v>
      </c>
      <c r="B64" s="41" t="s">
        <v>205</v>
      </c>
      <c r="C64" s="20" t="s">
        <v>57</v>
      </c>
      <c r="D64" s="16" t="s">
        <v>33</v>
      </c>
      <c r="E64" s="14">
        <v>5.5</v>
      </c>
      <c r="F64" s="18"/>
      <c r="G64" s="26">
        <f>ROUND(E64*F64,2)</f>
        <v>0</v>
      </c>
    </row>
    <row r="65" spans="1:7" ht="24" x14ac:dyDescent="0.2">
      <c r="A65" s="25">
        <v>2</v>
      </c>
      <c r="B65" s="41" t="s">
        <v>193</v>
      </c>
      <c r="C65" s="20" t="s">
        <v>37</v>
      </c>
      <c r="D65" s="16" t="s">
        <v>33</v>
      </c>
      <c r="E65" s="14">
        <v>5.5</v>
      </c>
      <c r="F65" s="18"/>
      <c r="G65" s="26">
        <f>ROUND(E65*F65,2)</f>
        <v>0</v>
      </c>
    </row>
    <row r="66" spans="1:7" ht="36" x14ac:dyDescent="0.2">
      <c r="A66" s="25">
        <v>3</v>
      </c>
      <c r="B66" s="41" t="s">
        <v>192</v>
      </c>
      <c r="C66" s="20" t="s">
        <v>36</v>
      </c>
      <c r="D66" s="16" t="s">
        <v>33</v>
      </c>
      <c r="E66" s="14">
        <v>2</v>
      </c>
      <c r="F66" s="18"/>
      <c r="G66" s="26">
        <f>ROUND(E66*F66,2)</f>
        <v>0</v>
      </c>
    </row>
    <row r="67" spans="1:7" ht="24" x14ac:dyDescent="0.2">
      <c r="A67" s="25">
        <v>4</v>
      </c>
      <c r="B67" s="41" t="s">
        <v>193</v>
      </c>
      <c r="C67" s="20" t="s">
        <v>37</v>
      </c>
      <c r="D67" s="16" t="s">
        <v>33</v>
      </c>
      <c r="E67" s="14">
        <v>2</v>
      </c>
      <c r="F67" s="18"/>
      <c r="G67" s="26">
        <f>ROUND(E67*F67,2)</f>
        <v>0</v>
      </c>
    </row>
    <row r="68" spans="1:7" ht="23.25" customHeight="1" x14ac:dyDescent="0.2">
      <c r="A68" s="10"/>
      <c r="B68" s="43" t="s">
        <v>58</v>
      </c>
      <c r="C68" s="43"/>
      <c r="D68" s="43"/>
      <c r="E68" s="43"/>
      <c r="F68" s="45"/>
      <c r="G68" s="24">
        <f>SUM(G64:G67)</f>
        <v>0</v>
      </c>
    </row>
    <row r="69" spans="1:7" x14ac:dyDescent="0.2">
      <c r="C69" s="7" t="s">
        <v>59</v>
      </c>
      <c r="D69" s="7"/>
    </row>
    <row r="70" spans="1:7" ht="36" x14ac:dyDescent="0.2">
      <c r="A70" s="25">
        <v>1</v>
      </c>
      <c r="B70" s="41" t="s">
        <v>196</v>
      </c>
      <c r="C70" s="20" t="s">
        <v>42</v>
      </c>
      <c r="D70" s="16" t="s">
        <v>43</v>
      </c>
      <c r="E70" s="14">
        <v>1.3709</v>
      </c>
      <c r="F70" s="18"/>
      <c r="G70" s="26">
        <f t="shared" ref="G70:G80" si="2">ROUND(E70*F70,2)</f>
        <v>0</v>
      </c>
    </row>
    <row r="71" spans="1:7" x14ac:dyDescent="0.2">
      <c r="A71" s="25">
        <v>2</v>
      </c>
      <c r="B71" s="41" t="s">
        <v>197</v>
      </c>
      <c r="C71" s="20" t="s">
        <v>44</v>
      </c>
      <c r="D71" s="16" t="s">
        <v>43</v>
      </c>
      <c r="E71" s="14">
        <v>1.3709</v>
      </c>
      <c r="F71" s="18"/>
      <c r="G71" s="26">
        <f t="shared" si="2"/>
        <v>0</v>
      </c>
    </row>
    <row r="72" spans="1:7" ht="36" x14ac:dyDescent="0.2">
      <c r="A72" s="25">
        <v>3</v>
      </c>
      <c r="B72" s="41" t="s">
        <v>198</v>
      </c>
      <c r="C72" s="20" t="s">
        <v>45</v>
      </c>
      <c r="D72" s="16" t="s">
        <v>46</v>
      </c>
      <c r="E72" s="14">
        <v>224</v>
      </c>
      <c r="F72" s="18"/>
      <c r="G72" s="26">
        <f t="shared" si="2"/>
        <v>0</v>
      </c>
    </row>
    <row r="73" spans="1:7" x14ac:dyDescent="0.2">
      <c r="A73" s="25">
        <v>4</v>
      </c>
      <c r="B73" s="41" t="s">
        <v>199</v>
      </c>
      <c r="C73" s="20" t="s">
        <v>47</v>
      </c>
      <c r="D73" s="16" t="s">
        <v>48</v>
      </c>
      <c r="E73" s="14">
        <v>9.61</v>
      </c>
      <c r="F73" s="18"/>
      <c r="G73" s="26">
        <f t="shared" si="2"/>
        <v>0</v>
      </c>
    </row>
    <row r="74" spans="1:7" ht="24" x14ac:dyDescent="0.2">
      <c r="A74" s="25">
        <v>5</v>
      </c>
      <c r="B74" s="41" t="s">
        <v>200</v>
      </c>
      <c r="C74" s="20" t="s">
        <v>49</v>
      </c>
      <c r="D74" s="16" t="s">
        <v>50</v>
      </c>
      <c r="E74" s="14">
        <v>4.4800000000000004</v>
      </c>
      <c r="F74" s="18"/>
      <c r="G74" s="26">
        <f t="shared" si="2"/>
        <v>0</v>
      </c>
    </row>
    <row r="75" spans="1:7" x14ac:dyDescent="0.2">
      <c r="A75" s="25">
        <v>6</v>
      </c>
      <c r="B75" s="41" t="s">
        <v>201</v>
      </c>
      <c r="C75" s="20" t="s">
        <v>51</v>
      </c>
      <c r="D75" s="16" t="s">
        <v>33</v>
      </c>
      <c r="E75" s="14">
        <v>2.8</v>
      </c>
      <c r="F75" s="18"/>
      <c r="G75" s="26">
        <f t="shared" si="2"/>
        <v>0</v>
      </c>
    </row>
    <row r="76" spans="1:7" x14ac:dyDescent="0.2">
      <c r="A76" s="25">
        <v>7</v>
      </c>
      <c r="B76" s="41" t="s">
        <v>202</v>
      </c>
      <c r="C76" s="20" t="s">
        <v>52</v>
      </c>
      <c r="D76" s="16" t="s">
        <v>53</v>
      </c>
      <c r="E76" s="14">
        <v>280</v>
      </c>
      <c r="F76" s="18"/>
      <c r="G76" s="26">
        <f t="shared" si="2"/>
        <v>0</v>
      </c>
    </row>
    <row r="77" spans="1:7" x14ac:dyDescent="0.2">
      <c r="A77" s="25">
        <v>8</v>
      </c>
      <c r="B77" s="41" t="s">
        <v>203</v>
      </c>
      <c r="C77" s="20" t="s">
        <v>54</v>
      </c>
      <c r="D77" s="16" t="s">
        <v>43</v>
      </c>
      <c r="E77" s="14">
        <v>0.17199999999999999</v>
      </c>
      <c r="F77" s="18"/>
      <c r="G77" s="26">
        <f t="shared" si="2"/>
        <v>0</v>
      </c>
    </row>
    <row r="78" spans="1:7" ht="24" x14ac:dyDescent="0.2">
      <c r="A78" s="25">
        <v>9</v>
      </c>
      <c r="B78" s="41" t="s">
        <v>194</v>
      </c>
      <c r="C78" s="20" t="s">
        <v>38</v>
      </c>
      <c r="D78" s="16" t="s">
        <v>39</v>
      </c>
      <c r="E78" s="14">
        <v>2</v>
      </c>
      <c r="F78" s="18"/>
      <c r="G78" s="26">
        <f t="shared" si="2"/>
        <v>0</v>
      </c>
    </row>
    <row r="79" spans="1:7" ht="36" x14ac:dyDescent="0.2">
      <c r="A79" s="25">
        <v>10</v>
      </c>
      <c r="B79" s="41" t="s">
        <v>192</v>
      </c>
      <c r="C79" s="20" t="s">
        <v>36</v>
      </c>
      <c r="D79" s="16" t="s">
        <v>33</v>
      </c>
      <c r="E79" s="14">
        <v>1.4</v>
      </c>
      <c r="F79" s="18"/>
      <c r="G79" s="26">
        <f t="shared" si="2"/>
        <v>0</v>
      </c>
    </row>
    <row r="80" spans="1:7" ht="24" x14ac:dyDescent="0.2">
      <c r="A80" s="25">
        <v>11</v>
      </c>
      <c r="B80" s="41" t="s">
        <v>204</v>
      </c>
      <c r="C80" s="20" t="s">
        <v>37</v>
      </c>
      <c r="D80" s="16" t="s">
        <v>33</v>
      </c>
      <c r="E80" s="14">
        <v>1.4</v>
      </c>
      <c r="F80" s="18"/>
      <c r="G80" s="26">
        <f t="shared" si="2"/>
        <v>0</v>
      </c>
    </row>
    <row r="81" spans="1:7" ht="15" customHeight="1" x14ac:dyDescent="0.2">
      <c r="A81" s="10"/>
      <c r="B81" s="42" t="s">
        <v>60</v>
      </c>
      <c r="C81" s="42"/>
      <c r="D81" s="42"/>
      <c r="E81" s="42"/>
      <c r="F81" s="48"/>
      <c r="G81" s="24">
        <f>SUM(G70:G80)</f>
        <v>0</v>
      </c>
    </row>
    <row r="82" spans="1:7" x14ac:dyDescent="0.2">
      <c r="C82" s="7" t="s">
        <v>61</v>
      </c>
      <c r="D82" s="7"/>
    </row>
    <row r="83" spans="1:7" ht="36" x14ac:dyDescent="0.2">
      <c r="A83" s="25">
        <v>1</v>
      </c>
      <c r="B83" s="41" t="s">
        <v>196</v>
      </c>
      <c r="C83" s="20" t="s">
        <v>42</v>
      </c>
      <c r="D83" s="16" t="s">
        <v>43</v>
      </c>
      <c r="E83" s="14">
        <v>0.11344</v>
      </c>
      <c r="F83" s="18"/>
      <c r="G83" s="26">
        <f t="shared" ref="G83:G94" si="3">ROUND(E83*F83,2)</f>
        <v>0</v>
      </c>
    </row>
    <row r="84" spans="1:7" x14ac:dyDescent="0.2">
      <c r="A84" s="25">
        <v>2</v>
      </c>
      <c r="B84" s="41" t="s">
        <v>206</v>
      </c>
      <c r="C84" s="20" t="s">
        <v>62</v>
      </c>
      <c r="D84" s="16" t="s">
        <v>43</v>
      </c>
      <c r="E84" s="14">
        <v>0.11344</v>
      </c>
      <c r="F84" s="18"/>
      <c r="G84" s="26">
        <f t="shared" si="3"/>
        <v>0</v>
      </c>
    </row>
    <row r="85" spans="1:7" ht="36" x14ac:dyDescent="0.2">
      <c r="A85" s="25">
        <v>3</v>
      </c>
      <c r="B85" s="41" t="s">
        <v>207</v>
      </c>
      <c r="C85" s="20" t="s">
        <v>63</v>
      </c>
      <c r="D85" s="16" t="s">
        <v>48</v>
      </c>
      <c r="E85" s="14">
        <v>0.3</v>
      </c>
      <c r="F85" s="18"/>
      <c r="G85" s="26">
        <f t="shared" si="3"/>
        <v>0</v>
      </c>
    </row>
    <row r="86" spans="1:7" x14ac:dyDescent="0.2">
      <c r="A86" s="25">
        <v>4</v>
      </c>
      <c r="B86" s="41" t="s">
        <v>208</v>
      </c>
      <c r="C86" s="20" t="s">
        <v>64</v>
      </c>
      <c r="D86" s="16" t="s">
        <v>65</v>
      </c>
      <c r="E86" s="14">
        <v>0.69</v>
      </c>
      <c r="F86" s="18"/>
      <c r="G86" s="26">
        <f t="shared" si="3"/>
        <v>0</v>
      </c>
    </row>
    <row r="87" spans="1:7" ht="36" x14ac:dyDescent="0.2">
      <c r="A87" s="25">
        <v>5</v>
      </c>
      <c r="B87" s="41" t="s">
        <v>209</v>
      </c>
      <c r="C87" s="20" t="s">
        <v>66</v>
      </c>
      <c r="D87" s="16" t="s">
        <v>43</v>
      </c>
      <c r="E87" s="14">
        <v>0.41959999999999997</v>
      </c>
      <c r="F87" s="18"/>
      <c r="G87" s="26">
        <f t="shared" si="3"/>
        <v>0</v>
      </c>
    </row>
    <row r="88" spans="1:7" x14ac:dyDescent="0.2">
      <c r="A88" s="25">
        <v>6</v>
      </c>
      <c r="B88" s="41" t="s">
        <v>210</v>
      </c>
      <c r="C88" s="20" t="s">
        <v>67</v>
      </c>
      <c r="D88" s="16" t="s">
        <v>43</v>
      </c>
      <c r="E88" s="14">
        <v>0.41959999999999997</v>
      </c>
      <c r="F88" s="18"/>
      <c r="G88" s="26">
        <f t="shared" si="3"/>
        <v>0</v>
      </c>
    </row>
    <row r="89" spans="1:7" ht="24" x14ac:dyDescent="0.2">
      <c r="A89" s="25">
        <v>7</v>
      </c>
      <c r="B89" s="41" t="s">
        <v>211</v>
      </c>
      <c r="C89" s="20" t="s">
        <v>68</v>
      </c>
      <c r="D89" s="16" t="s">
        <v>48</v>
      </c>
      <c r="E89" s="14">
        <v>0.92</v>
      </c>
      <c r="F89" s="18"/>
      <c r="G89" s="26">
        <f t="shared" si="3"/>
        <v>0</v>
      </c>
    </row>
    <row r="90" spans="1:7" x14ac:dyDescent="0.2">
      <c r="A90" s="25">
        <v>8</v>
      </c>
      <c r="B90" s="41" t="s">
        <v>199</v>
      </c>
      <c r="C90" s="20" t="s">
        <v>47</v>
      </c>
      <c r="D90" s="16" t="s">
        <v>48</v>
      </c>
      <c r="E90" s="14">
        <v>0.92</v>
      </c>
      <c r="F90" s="18"/>
      <c r="G90" s="26">
        <f t="shared" si="3"/>
        <v>0</v>
      </c>
    </row>
    <row r="91" spans="1:7" x14ac:dyDescent="0.2">
      <c r="A91" s="25">
        <v>9</v>
      </c>
      <c r="B91" s="41" t="s">
        <v>212</v>
      </c>
      <c r="C91" s="20" t="s">
        <v>69</v>
      </c>
      <c r="D91" s="16" t="s">
        <v>43</v>
      </c>
      <c r="E91" s="14">
        <v>0.41959999999999997</v>
      </c>
      <c r="F91" s="18"/>
      <c r="G91" s="26">
        <f t="shared" si="3"/>
        <v>0</v>
      </c>
    </row>
    <row r="92" spans="1:7" x14ac:dyDescent="0.2">
      <c r="A92" s="25">
        <v>10</v>
      </c>
      <c r="B92" s="41" t="s">
        <v>213</v>
      </c>
      <c r="C92" s="20" t="s">
        <v>70</v>
      </c>
      <c r="D92" s="16" t="s">
        <v>71</v>
      </c>
      <c r="E92" s="14">
        <v>3</v>
      </c>
      <c r="F92" s="18"/>
      <c r="G92" s="26">
        <f t="shared" si="3"/>
        <v>0</v>
      </c>
    </row>
    <row r="93" spans="1:7" ht="36" x14ac:dyDescent="0.2">
      <c r="A93" s="25">
        <v>11</v>
      </c>
      <c r="B93" s="41" t="s">
        <v>214</v>
      </c>
      <c r="C93" s="20" t="s">
        <v>72</v>
      </c>
      <c r="D93" s="16" t="s">
        <v>33</v>
      </c>
      <c r="E93" s="14">
        <v>0.03</v>
      </c>
      <c r="F93" s="18"/>
      <c r="G93" s="26">
        <f t="shared" si="3"/>
        <v>0</v>
      </c>
    </row>
    <row r="94" spans="1:7" ht="24" x14ac:dyDescent="0.2">
      <c r="A94" s="25">
        <v>12</v>
      </c>
      <c r="B94" s="41" t="s">
        <v>215</v>
      </c>
      <c r="C94" s="20" t="s">
        <v>73</v>
      </c>
      <c r="D94" s="16" t="s">
        <v>33</v>
      </c>
      <c r="E94" s="14">
        <v>0.03</v>
      </c>
      <c r="F94" s="18"/>
      <c r="G94" s="26">
        <f t="shared" si="3"/>
        <v>0</v>
      </c>
    </row>
    <row r="95" spans="1:7" ht="15" customHeight="1" x14ac:dyDescent="0.2">
      <c r="A95" s="10"/>
      <c r="B95" s="42" t="s">
        <v>74</v>
      </c>
      <c r="C95" s="42"/>
      <c r="D95" s="42"/>
      <c r="E95" s="42"/>
      <c r="F95" s="48"/>
      <c r="G95" s="24">
        <f>SUM(G83:G94)</f>
        <v>0</v>
      </c>
    </row>
    <row r="96" spans="1:7" ht="26.25" customHeight="1" x14ac:dyDescent="0.2">
      <c r="C96" s="43" t="s">
        <v>75</v>
      </c>
      <c r="D96" s="43"/>
      <c r="E96" s="43"/>
    </row>
    <row r="97" spans="1:7" ht="53.25" customHeight="1" x14ac:dyDescent="0.2">
      <c r="A97" s="25">
        <v>1</v>
      </c>
      <c r="B97" s="41" t="s">
        <v>205</v>
      </c>
      <c r="C97" s="20" t="s">
        <v>57</v>
      </c>
      <c r="D97" s="16" t="s">
        <v>33</v>
      </c>
      <c r="E97" s="14">
        <v>7.6</v>
      </c>
      <c r="F97" s="18"/>
      <c r="G97" s="26">
        <f>ROUND(E97*F97,2)</f>
        <v>0</v>
      </c>
    </row>
    <row r="98" spans="1:7" ht="24" x14ac:dyDescent="0.2">
      <c r="A98" s="25">
        <v>2</v>
      </c>
      <c r="B98" s="41" t="s">
        <v>193</v>
      </c>
      <c r="C98" s="20" t="s">
        <v>37</v>
      </c>
      <c r="D98" s="16" t="s">
        <v>33</v>
      </c>
      <c r="E98" s="14">
        <v>7.6</v>
      </c>
      <c r="F98" s="18"/>
      <c r="G98" s="26">
        <f>ROUND(E98*F98,2)</f>
        <v>0</v>
      </c>
    </row>
    <row r="99" spans="1:7" ht="36" x14ac:dyDescent="0.2">
      <c r="A99" s="25">
        <v>3</v>
      </c>
      <c r="B99" s="41" t="s">
        <v>192</v>
      </c>
      <c r="C99" s="20" t="s">
        <v>36</v>
      </c>
      <c r="D99" s="16" t="s">
        <v>33</v>
      </c>
      <c r="E99" s="14">
        <v>3</v>
      </c>
      <c r="F99" s="18"/>
      <c r="G99" s="26">
        <f>ROUND(E99*F99,2)</f>
        <v>0</v>
      </c>
    </row>
    <row r="100" spans="1:7" ht="24" x14ac:dyDescent="0.2">
      <c r="A100" s="25">
        <v>4</v>
      </c>
      <c r="B100" s="41" t="s">
        <v>193</v>
      </c>
      <c r="C100" s="20" t="s">
        <v>37</v>
      </c>
      <c r="D100" s="16" t="s">
        <v>33</v>
      </c>
      <c r="E100" s="14">
        <v>3</v>
      </c>
      <c r="F100" s="18"/>
      <c r="G100" s="26">
        <f>ROUND(E100*F100,2)</f>
        <v>0</v>
      </c>
    </row>
    <row r="101" spans="1:7" ht="24" x14ac:dyDescent="0.2">
      <c r="A101" s="25">
        <v>5</v>
      </c>
      <c r="B101" s="41" t="s">
        <v>194</v>
      </c>
      <c r="C101" s="20" t="s">
        <v>216</v>
      </c>
      <c r="D101" s="16" t="s">
        <v>39</v>
      </c>
      <c r="E101" s="14">
        <v>3</v>
      </c>
      <c r="F101" s="18"/>
      <c r="G101" s="26">
        <f>ROUND(E101*F101,2)</f>
        <v>0</v>
      </c>
    </row>
    <row r="102" spans="1:7" ht="23.25" customHeight="1" x14ac:dyDescent="0.2">
      <c r="A102" s="10"/>
      <c r="B102" s="9"/>
      <c r="C102" s="43" t="s">
        <v>76</v>
      </c>
      <c r="D102" s="43"/>
      <c r="E102" s="43"/>
      <c r="F102" s="45"/>
      <c r="G102" s="24">
        <f>SUM(G97:G101)</f>
        <v>0</v>
      </c>
    </row>
    <row r="103" spans="1:7" x14ac:dyDescent="0.2">
      <c r="C103" s="7" t="s">
        <v>77</v>
      </c>
      <c r="D103" s="7"/>
    </row>
    <row r="104" spans="1:7" ht="36" x14ac:dyDescent="0.2">
      <c r="A104" s="25">
        <v>1</v>
      </c>
      <c r="B104" s="41" t="s">
        <v>188</v>
      </c>
      <c r="C104" s="20" t="s">
        <v>30</v>
      </c>
      <c r="D104" s="16" t="s">
        <v>31</v>
      </c>
      <c r="E104" s="14">
        <v>0.45</v>
      </c>
      <c r="F104" s="18"/>
      <c r="G104" s="26">
        <f t="shared" ref="G104:G109" si="4">ROUND(E104*F104,2)</f>
        <v>0</v>
      </c>
    </row>
    <row r="105" spans="1:7" ht="24" x14ac:dyDescent="0.2">
      <c r="A105" s="25">
        <v>2</v>
      </c>
      <c r="B105" s="41" t="s">
        <v>217</v>
      </c>
      <c r="C105" s="20" t="s">
        <v>78</v>
      </c>
      <c r="D105" s="16" t="s">
        <v>31</v>
      </c>
      <c r="E105" s="14">
        <v>0.45</v>
      </c>
      <c r="F105" s="18"/>
      <c r="G105" s="26">
        <f t="shared" si="4"/>
        <v>0</v>
      </c>
    </row>
    <row r="106" spans="1:7" ht="36" x14ac:dyDescent="0.2">
      <c r="A106" s="25">
        <v>3</v>
      </c>
      <c r="B106" s="41" t="s">
        <v>190</v>
      </c>
      <c r="C106" s="20" t="s">
        <v>79</v>
      </c>
      <c r="D106" s="16" t="s">
        <v>33</v>
      </c>
      <c r="E106" s="14">
        <v>1.5</v>
      </c>
      <c r="F106" s="18"/>
      <c r="G106" s="26">
        <f t="shared" si="4"/>
        <v>0</v>
      </c>
    </row>
    <row r="107" spans="1:7" ht="36" x14ac:dyDescent="0.2">
      <c r="A107" s="25">
        <v>4</v>
      </c>
      <c r="B107" s="41" t="s">
        <v>218</v>
      </c>
      <c r="C107" s="20" t="s">
        <v>80</v>
      </c>
      <c r="D107" s="16" t="s">
        <v>33</v>
      </c>
      <c r="E107" s="14">
        <v>1.5</v>
      </c>
      <c r="F107" s="18"/>
      <c r="G107" s="26">
        <f t="shared" si="4"/>
        <v>0</v>
      </c>
    </row>
    <row r="108" spans="1:7" ht="36" x14ac:dyDescent="0.2">
      <c r="A108" s="25">
        <v>5</v>
      </c>
      <c r="B108" s="41" t="s">
        <v>192</v>
      </c>
      <c r="C108" s="20" t="s">
        <v>36</v>
      </c>
      <c r="D108" s="16" t="s">
        <v>33</v>
      </c>
      <c r="E108" s="14">
        <v>0.6</v>
      </c>
      <c r="F108" s="18"/>
      <c r="G108" s="26">
        <f t="shared" si="4"/>
        <v>0</v>
      </c>
    </row>
    <row r="109" spans="1:7" ht="24" x14ac:dyDescent="0.2">
      <c r="A109" s="25">
        <v>6</v>
      </c>
      <c r="B109" s="41" t="s">
        <v>193</v>
      </c>
      <c r="C109" s="20" t="s">
        <v>37</v>
      </c>
      <c r="D109" s="16" t="s">
        <v>33</v>
      </c>
      <c r="E109" s="14">
        <v>0.6</v>
      </c>
      <c r="F109" s="18"/>
      <c r="G109" s="26">
        <f t="shared" si="4"/>
        <v>0</v>
      </c>
    </row>
    <row r="110" spans="1:7" x14ac:dyDescent="0.2">
      <c r="A110" s="10"/>
      <c r="B110" s="9"/>
      <c r="C110" s="22" t="s">
        <v>81</v>
      </c>
      <c r="D110" s="22"/>
      <c r="E110" s="22"/>
      <c r="F110" s="24"/>
      <c r="G110" s="24">
        <f>SUM(G104:G109)</f>
        <v>0</v>
      </c>
    </row>
    <row r="111" spans="1:7" x14ac:dyDescent="0.2">
      <c r="C111" s="7" t="s">
        <v>82</v>
      </c>
      <c r="D111" s="7"/>
    </row>
    <row r="112" spans="1:7" ht="24" x14ac:dyDescent="0.2">
      <c r="A112" s="25">
        <v>1</v>
      </c>
      <c r="B112" s="41" t="s">
        <v>219</v>
      </c>
      <c r="C112" s="20" t="s">
        <v>83</v>
      </c>
      <c r="D112" s="16" t="s">
        <v>48</v>
      </c>
      <c r="E112" s="14">
        <v>45</v>
      </c>
      <c r="F112" s="18"/>
      <c r="G112" s="26">
        <f>ROUND(E112*F112,2)</f>
        <v>0</v>
      </c>
    </row>
    <row r="113" spans="1:7" ht="24" x14ac:dyDescent="0.2">
      <c r="A113" s="25">
        <v>2</v>
      </c>
      <c r="B113" s="41" t="s">
        <v>194</v>
      </c>
      <c r="C113" s="20" t="s">
        <v>216</v>
      </c>
      <c r="D113" s="16" t="s">
        <v>39</v>
      </c>
      <c r="E113" s="14">
        <v>2</v>
      </c>
      <c r="F113" s="18"/>
      <c r="G113" s="26">
        <f>ROUND(E113*F113,2)</f>
        <v>0</v>
      </c>
    </row>
    <row r="114" spans="1:7" x14ac:dyDescent="0.2">
      <c r="A114" s="10"/>
      <c r="B114" s="9"/>
      <c r="C114" s="22" t="s">
        <v>84</v>
      </c>
      <c r="D114" s="22"/>
      <c r="E114" s="22"/>
      <c r="F114" s="24"/>
      <c r="G114" s="24">
        <f>SUM(G112:G113)</f>
        <v>0</v>
      </c>
    </row>
    <row r="115" spans="1:7" x14ac:dyDescent="0.2">
      <c r="C115" s="7" t="s">
        <v>85</v>
      </c>
      <c r="D115" s="7"/>
    </row>
    <row r="116" spans="1:7" ht="53.25" customHeight="1" x14ac:dyDescent="0.2">
      <c r="A116" s="25">
        <v>1</v>
      </c>
      <c r="B116" s="41" t="s">
        <v>220</v>
      </c>
      <c r="C116" s="20" t="s">
        <v>86</v>
      </c>
      <c r="D116" s="16" t="s">
        <v>33</v>
      </c>
      <c r="E116" s="14">
        <v>2.5</v>
      </c>
      <c r="F116" s="18"/>
      <c r="G116" s="26">
        <f>ROUND(E116*F116,2)</f>
        <v>0</v>
      </c>
    </row>
    <row r="117" spans="1:7" ht="24" x14ac:dyDescent="0.2">
      <c r="A117" s="25">
        <v>2</v>
      </c>
      <c r="B117" s="41" t="s">
        <v>193</v>
      </c>
      <c r="C117" s="20" t="s">
        <v>37</v>
      </c>
      <c r="D117" s="16" t="s">
        <v>33</v>
      </c>
      <c r="E117" s="14">
        <v>2.5</v>
      </c>
      <c r="F117" s="18"/>
      <c r="G117" s="26">
        <f>ROUND(E117*F117,2)</f>
        <v>0</v>
      </c>
    </row>
    <row r="118" spans="1:7" x14ac:dyDescent="0.2">
      <c r="A118" s="10"/>
      <c r="B118" s="9"/>
      <c r="C118" s="22" t="s">
        <v>87</v>
      </c>
      <c r="D118" s="22"/>
      <c r="E118" s="22"/>
      <c r="F118" s="23"/>
      <c r="G118" s="24">
        <f>SUM(G116:G117)</f>
        <v>0</v>
      </c>
    </row>
    <row r="119" spans="1:7" x14ac:dyDescent="0.2">
      <c r="C119" s="7" t="s">
        <v>88</v>
      </c>
      <c r="D119" s="7"/>
    </row>
    <row r="120" spans="1:7" ht="24" x14ac:dyDescent="0.2">
      <c r="A120" s="25">
        <v>1</v>
      </c>
      <c r="B120" s="41" t="s">
        <v>219</v>
      </c>
      <c r="C120" s="20" t="s">
        <v>83</v>
      </c>
      <c r="D120" s="16" t="s">
        <v>48</v>
      </c>
      <c r="E120" s="14">
        <v>7</v>
      </c>
      <c r="F120" s="18"/>
      <c r="G120" s="26">
        <f>ROUND(E120*F120,2)</f>
        <v>0</v>
      </c>
    </row>
    <row r="121" spans="1:7" ht="24" x14ac:dyDescent="0.2">
      <c r="A121" s="25">
        <v>2</v>
      </c>
      <c r="B121" s="41" t="s">
        <v>194</v>
      </c>
      <c r="C121" s="20" t="s">
        <v>216</v>
      </c>
      <c r="D121" s="16" t="s">
        <v>39</v>
      </c>
      <c r="E121" s="14">
        <v>0.2</v>
      </c>
      <c r="F121" s="18"/>
      <c r="G121" s="26">
        <f>ROUND(E121*F121,2)</f>
        <v>0</v>
      </c>
    </row>
    <row r="122" spans="1:7" x14ac:dyDescent="0.2">
      <c r="A122" s="10"/>
      <c r="B122" s="9"/>
      <c r="C122" s="22" t="s">
        <v>89</v>
      </c>
      <c r="D122" s="22"/>
      <c r="E122" s="22"/>
      <c r="F122" s="23"/>
      <c r="G122" s="24">
        <f>SUM(G120:G121)</f>
        <v>0</v>
      </c>
    </row>
    <row r="123" spans="1:7" x14ac:dyDescent="0.2">
      <c r="A123" s="7"/>
      <c r="B123" s="7" t="s">
        <v>23</v>
      </c>
      <c r="C123" s="7"/>
      <c r="D123" s="7"/>
      <c r="E123" s="7"/>
      <c r="F123" s="8"/>
      <c r="G123" s="8">
        <f>SUM(G47,G62,G68,G81,G95,G102,G110,G114,G118,G122)</f>
        <v>0</v>
      </c>
    </row>
    <row r="124" spans="1:7" x14ac:dyDescent="0.2">
      <c r="A124" s="21"/>
      <c r="B124" s="22"/>
      <c r="C124" s="22" t="s">
        <v>24</v>
      </c>
      <c r="D124" s="22" t="s">
        <v>25</v>
      </c>
      <c r="E124" s="22"/>
      <c r="F124" s="23"/>
      <c r="G124" s="24">
        <f>ROUND(G123*0.21,2)</f>
        <v>0</v>
      </c>
    </row>
    <row r="125" spans="1:7" x14ac:dyDescent="0.2">
      <c r="A125" s="22"/>
      <c r="B125" s="22" t="s">
        <v>26</v>
      </c>
      <c r="C125" s="22"/>
      <c r="D125" s="22"/>
      <c r="E125" s="22"/>
      <c r="F125" s="23"/>
      <c r="G125" s="23">
        <f>G123+G124</f>
        <v>0</v>
      </c>
    </row>
    <row r="126" spans="1:7" x14ac:dyDescent="0.2">
      <c r="A126" s="7"/>
      <c r="B126" s="7"/>
      <c r="C126" s="7"/>
      <c r="D126" s="7"/>
      <c r="E126" s="7"/>
      <c r="F126" s="8"/>
      <c r="G126" s="8"/>
    </row>
    <row r="131" spans="1:7" x14ac:dyDescent="0.2">
      <c r="A131" s="7" t="s">
        <v>0</v>
      </c>
      <c r="B131" s="7"/>
      <c r="C131" s="7"/>
      <c r="D131" s="7"/>
      <c r="E131" s="7"/>
      <c r="F131" s="8"/>
      <c r="G131" s="6" t="s">
        <v>4</v>
      </c>
    </row>
    <row r="132" spans="1:7" x14ac:dyDescent="0.2">
      <c r="A132" s="1" t="s">
        <v>1</v>
      </c>
      <c r="G132" s="3" t="s">
        <v>1</v>
      </c>
    </row>
    <row r="133" spans="1:7" x14ac:dyDescent="0.2">
      <c r="C133" s="1" t="s">
        <v>2</v>
      </c>
      <c r="G133" s="3"/>
    </row>
    <row r="134" spans="1:7" x14ac:dyDescent="0.2">
      <c r="A134" s="1" t="s">
        <v>3</v>
      </c>
      <c r="G134" s="3" t="s">
        <v>3</v>
      </c>
    </row>
    <row r="136" spans="1:7" ht="18" x14ac:dyDescent="0.25">
      <c r="D136" s="5" t="s">
        <v>185</v>
      </c>
    </row>
    <row r="137" spans="1:7" x14ac:dyDescent="0.2">
      <c r="D137" s="4" t="s">
        <v>16</v>
      </c>
    </row>
    <row r="139" spans="1:7" x14ac:dyDescent="0.2">
      <c r="A139" s="37" t="s">
        <v>5</v>
      </c>
      <c r="B139" s="37"/>
      <c r="C139" s="38" t="s">
        <v>17</v>
      </c>
      <c r="D139" s="38"/>
      <c r="E139" s="38"/>
      <c r="F139" s="39"/>
      <c r="G139" s="39"/>
    </row>
    <row r="140" spans="1:7" x14ac:dyDescent="0.2">
      <c r="A140" s="37" t="s">
        <v>6</v>
      </c>
      <c r="B140" s="37"/>
      <c r="C140" s="38" t="s">
        <v>27</v>
      </c>
      <c r="D140" s="38"/>
      <c r="E140" s="38"/>
      <c r="F140" s="39"/>
      <c r="G140" s="39"/>
    </row>
    <row r="141" spans="1:7" x14ac:dyDescent="0.2">
      <c r="A141" s="37" t="s">
        <v>7</v>
      </c>
      <c r="B141" s="37"/>
      <c r="C141" s="38" t="s">
        <v>90</v>
      </c>
      <c r="D141" s="38"/>
      <c r="E141" s="38"/>
      <c r="F141" s="39"/>
      <c r="G141" s="39"/>
    </row>
    <row r="142" spans="1:7" x14ac:dyDescent="0.2">
      <c r="A142" s="32">
        <v>45776</v>
      </c>
      <c r="B142" s="32"/>
      <c r="F142" s="6" t="s">
        <v>8</v>
      </c>
      <c r="G142" s="6">
        <f>G149</f>
        <v>0</v>
      </c>
    </row>
    <row r="143" spans="1:7" x14ac:dyDescent="0.2">
      <c r="A143" s="33" t="s">
        <v>9</v>
      </c>
      <c r="B143" s="33" t="s">
        <v>10</v>
      </c>
      <c r="C143" s="33" t="s">
        <v>11</v>
      </c>
      <c r="D143" s="33" t="s">
        <v>12</v>
      </c>
      <c r="E143" s="35" t="s">
        <v>13</v>
      </c>
      <c r="F143" s="28" t="s">
        <v>14</v>
      </c>
      <c r="G143" s="30" t="s">
        <v>15</v>
      </c>
    </row>
    <row r="144" spans="1:7" x14ac:dyDescent="0.2">
      <c r="A144" s="34"/>
      <c r="B144" s="34"/>
      <c r="C144" s="34"/>
      <c r="D144" s="34"/>
      <c r="E144" s="36"/>
      <c r="F144" s="29"/>
      <c r="G144" s="31"/>
    </row>
    <row r="145" spans="1:7" ht="24" x14ac:dyDescent="0.2">
      <c r="A145" s="25">
        <v>1</v>
      </c>
      <c r="B145" s="40" t="s">
        <v>221</v>
      </c>
      <c r="C145" s="20" t="s">
        <v>91</v>
      </c>
      <c r="D145" s="16" t="s">
        <v>33</v>
      </c>
      <c r="E145" s="14">
        <v>156</v>
      </c>
      <c r="F145" s="18"/>
      <c r="G145" s="26">
        <f t="shared" ref="G145" si="5">ROUND(E145*F145,2)</f>
        <v>0</v>
      </c>
    </row>
    <row r="146" spans="1:7" x14ac:dyDescent="0.2">
      <c r="A146" s="10"/>
      <c r="B146" s="9"/>
      <c r="C146" s="22" t="s">
        <v>92</v>
      </c>
      <c r="D146" s="22"/>
      <c r="E146" s="22"/>
      <c r="F146" s="23"/>
      <c r="G146" s="24">
        <f>SUM(G145:G145)</f>
        <v>0</v>
      </c>
    </row>
    <row r="147" spans="1:7" x14ac:dyDescent="0.2">
      <c r="A147" s="7"/>
      <c r="B147" s="7" t="s">
        <v>23</v>
      </c>
      <c r="C147" s="7"/>
      <c r="D147" s="7"/>
      <c r="E147" s="7"/>
      <c r="F147" s="8"/>
      <c r="G147" s="8">
        <f>SUM(G146)</f>
        <v>0</v>
      </c>
    </row>
    <row r="148" spans="1:7" x14ac:dyDescent="0.2">
      <c r="A148" s="21"/>
      <c r="B148" s="22"/>
      <c r="C148" s="22" t="s">
        <v>24</v>
      </c>
      <c r="D148" s="22" t="s">
        <v>25</v>
      </c>
      <c r="E148" s="22"/>
      <c r="F148" s="23"/>
      <c r="G148" s="24">
        <f>ROUND(G147*0.21,2)</f>
        <v>0</v>
      </c>
    </row>
    <row r="149" spans="1:7" x14ac:dyDescent="0.2">
      <c r="A149" s="22"/>
      <c r="B149" s="22" t="s">
        <v>26</v>
      </c>
      <c r="C149" s="22"/>
      <c r="D149" s="22"/>
      <c r="E149" s="22"/>
      <c r="F149" s="23"/>
      <c r="G149" s="23">
        <f>G147+G148</f>
        <v>0</v>
      </c>
    </row>
    <row r="150" spans="1:7" x14ac:dyDescent="0.2">
      <c r="A150" s="7"/>
      <c r="B150" s="7"/>
      <c r="C150" s="7"/>
      <c r="D150" s="7"/>
      <c r="E150" s="7"/>
      <c r="F150" s="8"/>
      <c r="G150" s="8"/>
    </row>
    <row r="155" spans="1:7" x14ac:dyDescent="0.2">
      <c r="A155" s="7" t="s">
        <v>0</v>
      </c>
      <c r="B155" s="7"/>
      <c r="C155" s="7"/>
      <c r="D155" s="7"/>
      <c r="E155" s="7"/>
      <c r="F155" s="8"/>
      <c r="G155" s="6" t="s">
        <v>4</v>
      </c>
    </row>
    <row r="156" spans="1:7" x14ac:dyDescent="0.2">
      <c r="A156" s="1" t="s">
        <v>1</v>
      </c>
      <c r="G156" s="3" t="s">
        <v>1</v>
      </c>
    </row>
    <row r="157" spans="1:7" x14ac:dyDescent="0.2">
      <c r="C157" s="1" t="s">
        <v>2</v>
      </c>
      <c r="G157" s="3"/>
    </row>
    <row r="158" spans="1:7" x14ac:dyDescent="0.2">
      <c r="A158" s="1" t="s">
        <v>3</v>
      </c>
      <c r="G158" s="3" t="s">
        <v>3</v>
      </c>
    </row>
    <row r="160" spans="1:7" ht="18" x14ac:dyDescent="0.25">
      <c r="D160" s="5" t="s">
        <v>185</v>
      </c>
    </row>
    <row r="161" spans="1:7" x14ac:dyDescent="0.2">
      <c r="D161" s="4" t="s">
        <v>16</v>
      </c>
    </row>
    <row r="163" spans="1:7" x14ac:dyDescent="0.2">
      <c r="A163" s="37" t="s">
        <v>5</v>
      </c>
      <c r="B163" s="37"/>
      <c r="C163" s="38" t="s">
        <v>17</v>
      </c>
      <c r="D163" s="38"/>
      <c r="E163" s="38"/>
      <c r="F163" s="39"/>
      <c r="G163" s="39"/>
    </row>
    <row r="164" spans="1:7" x14ac:dyDescent="0.2">
      <c r="A164" s="37" t="s">
        <v>6</v>
      </c>
      <c r="B164" s="37"/>
      <c r="C164" s="38" t="s">
        <v>27</v>
      </c>
      <c r="D164" s="38"/>
      <c r="E164" s="38"/>
      <c r="F164" s="39"/>
      <c r="G164" s="39"/>
    </row>
    <row r="165" spans="1:7" x14ac:dyDescent="0.2">
      <c r="A165" s="37" t="s">
        <v>7</v>
      </c>
      <c r="B165" s="37"/>
      <c r="C165" s="38" t="s">
        <v>93</v>
      </c>
      <c r="D165" s="38"/>
      <c r="E165" s="38"/>
      <c r="F165" s="39"/>
      <c r="G165" s="39"/>
    </row>
    <row r="166" spans="1:7" x14ac:dyDescent="0.2">
      <c r="A166" s="32">
        <v>45776</v>
      </c>
      <c r="B166" s="32"/>
      <c r="F166" s="6" t="s">
        <v>8</v>
      </c>
      <c r="G166" s="6">
        <f>G173</f>
        <v>0</v>
      </c>
    </row>
    <row r="167" spans="1:7" x14ac:dyDescent="0.2">
      <c r="A167" s="33" t="s">
        <v>9</v>
      </c>
      <c r="B167" s="33" t="s">
        <v>10</v>
      </c>
      <c r="C167" s="33" t="s">
        <v>11</v>
      </c>
      <c r="D167" s="33" t="s">
        <v>12</v>
      </c>
      <c r="E167" s="35" t="s">
        <v>13</v>
      </c>
      <c r="F167" s="28" t="s">
        <v>14</v>
      </c>
      <c r="G167" s="30" t="s">
        <v>15</v>
      </c>
    </row>
    <row r="168" spans="1:7" x14ac:dyDescent="0.2">
      <c r="A168" s="34"/>
      <c r="B168" s="34"/>
      <c r="C168" s="34"/>
      <c r="D168" s="34"/>
      <c r="E168" s="36"/>
      <c r="F168" s="29"/>
      <c r="G168" s="31"/>
    </row>
    <row r="169" spans="1:7" x14ac:dyDescent="0.2">
      <c r="A169" s="12">
        <v>1</v>
      </c>
      <c r="B169" s="40" t="s">
        <v>222</v>
      </c>
      <c r="C169" s="20" t="s">
        <v>94</v>
      </c>
      <c r="D169" s="16" t="s">
        <v>46</v>
      </c>
      <c r="E169" s="14">
        <v>5</v>
      </c>
      <c r="F169" s="18"/>
      <c r="G169" s="18">
        <f>ROUND(E169*F169,2)</f>
        <v>0</v>
      </c>
    </row>
    <row r="170" spans="1:7" x14ac:dyDescent="0.2">
      <c r="A170" s="10"/>
      <c r="B170" s="9"/>
      <c r="C170" s="22" t="s">
        <v>92</v>
      </c>
      <c r="D170" s="22"/>
      <c r="E170" s="22"/>
      <c r="F170" s="23"/>
      <c r="G170" s="24">
        <f>SUM(G169:G169)</f>
        <v>0</v>
      </c>
    </row>
    <row r="171" spans="1:7" x14ac:dyDescent="0.2">
      <c r="A171" s="7"/>
      <c r="B171" s="7" t="s">
        <v>23</v>
      </c>
      <c r="C171" s="7"/>
      <c r="D171" s="7"/>
      <c r="E171" s="7"/>
      <c r="F171" s="8"/>
      <c r="G171" s="8">
        <f>SUM(G170)</f>
        <v>0</v>
      </c>
    </row>
    <row r="172" spans="1:7" x14ac:dyDescent="0.2">
      <c r="A172" s="21"/>
      <c r="B172" s="22"/>
      <c r="C172" s="22" t="s">
        <v>24</v>
      </c>
      <c r="D172" s="22" t="s">
        <v>25</v>
      </c>
      <c r="E172" s="22"/>
      <c r="F172" s="23"/>
      <c r="G172" s="24">
        <f>ROUND(G171*0.21,2)</f>
        <v>0</v>
      </c>
    </row>
    <row r="173" spans="1:7" x14ac:dyDescent="0.2">
      <c r="A173" s="22"/>
      <c r="B173" s="22" t="s">
        <v>26</v>
      </c>
      <c r="C173" s="22"/>
      <c r="D173" s="22"/>
      <c r="E173" s="22"/>
      <c r="F173" s="23"/>
      <c r="G173" s="23">
        <f>G171+G172</f>
        <v>0</v>
      </c>
    </row>
    <row r="174" spans="1:7" x14ac:dyDescent="0.2">
      <c r="A174" s="7"/>
      <c r="B174" s="7"/>
      <c r="C174" s="7"/>
      <c r="D174" s="7"/>
      <c r="E174" s="7"/>
      <c r="F174" s="8"/>
      <c r="G174" s="8"/>
    </row>
    <row r="179" spans="1:7" x14ac:dyDescent="0.2">
      <c r="A179" s="7" t="s">
        <v>0</v>
      </c>
      <c r="B179" s="7"/>
      <c r="C179" s="7"/>
      <c r="D179" s="7"/>
      <c r="E179" s="7"/>
      <c r="F179" s="8"/>
      <c r="G179" s="6" t="s">
        <v>4</v>
      </c>
    </row>
    <row r="180" spans="1:7" x14ac:dyDescent="0.2">
      <c r="A180" s="1" t="s">
        <v>1</v>
      </c>
      <c r="G180" s="3" t="s">
        <v>1</v>
      </c>
    </row>
    <row r="181" spans="1:7" x14ac:dyDescent="0.2">
      <c r="C181" s="1" t="s">
        <v>2</v>
      </c>
      <c r="G181" s="3"/>
    </row>
    <row r="182" spans="1:7" x14ac:dyDescent="0.2">
      <c r="A182" s="1" t="s">
        <v>3</v>
      </c>
      <c r="G182" s="3" t="s">
        <v>3</v>
      </c>
    </row>
    <row r="184" spans="1:7" ht="18" x14ac:dyDescent="0.25">
      <c r="D184" s="5" t="s">
        <v>185</v>
      </c>
    </row>
    <row r="185" spans="1:7" x14ac:dyDescent="0.2">
      <c r="D185" s="4" t="s">
        <v>16</v>
      </c>
    </row>
    <row r="187" spans="1:7" x14ac:dyDescent="0.2">
      <c r="A187" s="37" t="s">
        <v>5</v>
      </c>
      <c r="B187" s="37"/>
      <c r="C187" s="38" t="s">
        <v>17</v>
      </c>
      <c r="D187" s="38"/>
      <c r="E187" s="38"/>
      <c r="F187" s="39"/>
      <c r="G187" s="39"/>
    </row>
    <row r="188" spans="1:7" x14ac:dyDescent="0.2">
      <c r="A188" s="37" t="s">
        <v>6</v>
      </c>
      <c r="B188" s="37"/>
      <c r="C188" s="38" t="s">
        <v>95</v>
      </c>
      <c r="D188" s="38"/>
      <c r="E188" s="38"/>
      <c r="F188" s="39"/>
      <c r="G188" s="39"/>
    </row>
    <row r="189" spans="1:7" x14ac:dyDescent="0.2">
      <c r="A189" s="37" t="s">
        <v>7</v>
      </c>
      <c r="B189" s="37"/>
      <c r="C189" s="38" t="s">
        <v>96</v>
      </c>
      <c r="D189" s="38"/>
      <c r="E189" s="38"/>
      <c r="F189" s="39"/>
      <c r="G189" s="39"/>
    </row>
    <row r="190" spans="1:7" x14ac:dyDescent="0.2">
      <c r="A190" s="32">
        <v>45776</v>
      </c>
      <c r="B190" s="32"/>
      <c r="F190" s="6" t="s">
        <v>8</v>
      </c>
      <c r="G190" s="6">
        <f>G318</f>
        <v>0</v>
      </c>
    </row>
    <row r="191" spans="1:7" x14ac:dyDescent="0.2">
      <c r="A191" s="33" t="s">
        <v>9</v>
      </c>
      <c r="B191" s="33" t="s">
        <v>10</v>
      </c>
      <c r="C191" s="33" t="s">
        <v>11</v>
      </c>
      <c r="D191" s="33" t="s">
        <v>12</v>
      </c>
      <c r="E191" s="35" t="s">
        <v>13</v>
      </c>
      <c r="F191" s="28" t="s">
        <v>14</v>
      </c>
      <c r="G191" s="30" t="s">
        <v>15</v>
      </c>
    </row>
    <row r="192" spans="1:7" x14ac:dyDescent="0.2">
      <c r="A192" s="34"/>
      <c r="B192" s="34"/>
      <c r="C192" s="34"/>
      <c r="D192" s="34"/>
      <c r="E192" s="36"/>
      <c r="F192" s="29"/>
      <c r="G192" s="31"/>
    </row>
    <row r="193" spans="1:7" x14ac:dyDescent="0.2">
      <c r="C193" s="7" t="s">
        <v>97</v>
      </c>
      <c r="D193" s="7"/>
    </row>
    <row r="194" spans="1:7" ht="24" x14ac:dyDescent="0.2">
      <c r="A194" s="25">
        <v>1</v>
      </c>
      <c r="B194" s="41" t="s">
        <v>223</v>
      </c>
      <c r="C194" s="20" t="s">
        <v>98</v>
      </c>
      <c r="D194" s="16" t="s">
        <v>99</v>
      </c>
      <c r="E194" s="14">
        <v>2</v>
      </c>
      <c r="F194" s="18"/>
      <c r="G194" s="26">
        <f>ROUND(E194*F194,2)</f>
        <v>0</v>
      </c>
    </row>
    <row r="195" spans="1:7" ht="24" x14ac:dyDescent="0.2">
      <c r="A195" s="25">
        <v>2</v>
      </c>
      <c r="B195" s="41" t="s">
        <v>224</v>
      </c>
      <c r="C195" s="20" t="s">
        <v>100</v>
      </c>
      <c r="D195" s="16" t="s">
        <v>43</v>
      </c>
      <c r="E195" s="14">
        <v>0.5</v>
      </c>
      <c r="F195" s="18"/>
      <c r="G195" s="26">
        <f>ROUND(E195*F195,2)</f>
        <v>0</v>
      </c>
    </row>
    <row r="196" spans="1:7" ht="24" x14ac:dyDescent="0.2">
      <c r="A196" s="25">
        <v>3</v>
      </c>
      <c r="B196" s="41" t="s">
        <v>225</v>
      </c>
      <c r="C196" s="20" t="s">
        <v>101</v>
      </c>
      <c r="D196" s="16" t="s">
        <v>48</v>
      </c>
      <c r="E196" s="14">
        <v>0.5</v>
      </c>
      <c r="F196" s="18"/>
      <c r="G196" s="26">
        <f>ROUND(E196*F196,2)</f>
        <v>0</v>
      </c>
    </row>
    <row r="197" spans="1:7" ht="36" x14ac:dyDescent="0.2">
      <c r="A197" s="25">
        <v>4</v>
      </c>
      <c r="B197" s="41" t="s">
        <v>226</v>
      </c>
      <c r="C197" s="20" t="s">
        <v>102</v>
      </c>
      <c r="D197" s="16" t="s">
        <v>43</v>
      </c>
      <c r="E197" s="14">
        <v>3</v>
      </c>
      <c r="F197" s="18"/>
      <c r="G197" s="26">
        <f>ROUND(E197*F197,2)</f>
        <v>0</v>
      </c>
    </row>
    <row r="198" spans="1:7" ht="24" x14ac:dyDescent="0.2">
      <c r="A198" s="25">
        <v>5</v>
      </c>
      <c r="B198" s="41" t="s">
        <v>227</v>
      </c>
      <c r="C198" s="20" t="s">
        <v>103</v>
      </c>
      <c r="D198" s="16" t="s">
        <v>43</v>
      </c>
      <c r="E198" s="14">
        <v>3</v>
      </c>
      <c r="F198" s="18"/>
      <c r="G198" s="26">
        <f>ROUND(E198*F198,2)</f>
        <v>0</v>
      </c>
    </row>
    <row r="199" spans="1:7" x14ac:dyDescent="0.2">
      <c r="A199" s="10"/>
      <c r="B199" s="9"/>
      <c r="C199" s="22" t="s">
        <v>104</v>
      </c>
      <c r="D199" s="22"/>
      <c r="E199" s="22"/>
      <c r="F199" s="23"/>
      <c r="G199" s="24">
        <f>SUM(G194:G198)</f>
        <v>0</v>
      </c>
    </row>
    <row r="200" spans="1:7" x14ac:dyDescent="0.2">
      <c r="C200" s="7" t="s">
        <v>105</v>
      </c>
      <c r="D200" s="7"/>
    </row>
    <row r="201" spans="1:7" ht="36" x14ac:dyDescent="0.2">
      <c r="A201" s="25">
        <v>1</v>
      </c>
      <c r="B201" s="41" t="s">
        <v>188</v>
      </c>
      <c r="C201" s="20" t="s">
        <v>30</v>
      </c>
      <c r="D201" s="16" t="s">
        <v>106</v>
      </c>
      <c r="E201" s="14">
        <v>0.01</v>
      </c>
      <c r="F201" s="18"/>
      <c r="G201" s="26">
        <f t="shared" ref="G201:G210" si="6">ROUND(E201*F201,2)</f>
        <v>0</v>
      </c>
    </row>
    <row r="202" spans="1:7" ht="24" x14ac:dyDescent="0.2">
      <c r="A202" s="25">
        <v>2</v>
      </c>
      <c r="B202" s="41" t="s">
        <v>228</v>
      </c>
      <c r="C202" s="20" t="s">
        <v>107</v>
      </c>
      <c r="D202" s="16" t="s">
        <v>99</v>
      </c>
      <c r="E202" s="14">
        <v>0.432</v>
      </c>
      <c r="F202" s="18"/>
      <c r="G202" s="26">
        <f t="shared" si="6"/>
        <v>0</v>
      </c>
    </row>
    <row r="203" spans="1:7" ht="36" x14ac:dyDescent="0.2">
      <c r="A203" s="25">
        <v>3</v>
      </c>
      <c r="B203" s="41" t="s">
        <v>229</v>
      </c>
      <c r="C203" s="20" t="s">
        <v>108</v>
      </c>
      <c r="D203" s="16" t="s">
        <v>43</v>
      </c>
      <c r="E203" s="14">
        <v>9.0431999999999998E-2</v>
      </c>
      <c r="F203" s="18"/>
      <c r="G203" s="26">
        <f t="shared" si="6"/>
        <v>0</v>
      </c>
    </row>
    <row r="204" spans="1:7" ht="48" x14ac:dyDescent="0.2">
      <c r="A204" s="25">
        <v>4</v>
      </c>
      <c r="B204" s="41" t="s">
        <v>230</v>
      </c>
      <c r="C204" s="20" t="s">
        <v>109</v>
      </c>
      <c r="D204" s="16" t="s">
        <v>99</v>
      </c>
      <c r="E204" s="14">
        <v>0.2</v>
      </c>
      <c r="F204" s="18"/>
      <c r="G204" s="26">
        <f t="shared" si="6"/>
        <v>0</v>
      </c>
    </row>
    <row r="205" spans="1:7" x14ac:dyDescent="0.2">
      <c r="A205" s="25">
        <v>5</v>
      </c>
      <c r="B205" s="41" t="s">
        <v>199</v>
      </c>
      <c r="C205" s="20" t="s">
        <v>47</v>
      </c>
      <c r="D205" s="16" t="s">
        <v>99</v>
      </c>
      <c r="E205" s="14">
        <v>0.2</v>
      </c>
      <c r="F205" s="18"/>
      <c r="G205" s="26">
        <f t="shared" si="6"/>
        <v>0</v>
      </c>
    </row>
    <row r="206" spans="1:7" x14ac:dyDescent="0.2">
      <c r="A206" s="25">
        <v>6</v>
      </c>
      <c r="B206" s="41" t="s">
        <v>213</v>
      </c>
      <c r="C206" s="20" t="s">
        <v>231</v>
      </c>
      <c r="D206" s="16" t="s">
        <v>71</v>
      </c>
      <c r="E206" s="14">
        <v>10.656000000000001</v>
      </c>
      <c r="F206" s="18"/>
      <c r="G206" s="26">
        <f t="shared" si="6"/>
        <v>0</v>
      </c>
    </row>
    <row r="207" spans="1:7" x14ac:dyDescent="0.2">
      <c r="A207" s="25">
        <v>7</v>
      </c>
      <c r="B207" s="41" t="s">
        <v>232</v>
      </c>
      <c r="C207" s="20" t="s">
        <v>111</v>
      </c>
      <c r="D207" s="16" t="s">
        <v>43</v>
      </c>
      <c r="E207" s="14">
        <v>0.3624</v>
      </c>
      <c r="F207" s="18"/>
      <c r="G207" s="26">
        <f t="shared" si="6"/>
        <v>0</v>
      </c>
    </row>
    <row r="208" spans="1:7" x14ac:dyDescent="0.2">
      <c r="A208" s="25">
        <v>8</v>
      </c>
      <c r="B208" s="41" t="s">
        <v>233</v>
      </c>
      <c r="C208" s="20" t="s">
        <v>112</v>
      </c>
      <c r="D208" s="16" t="s">
        <v>43</v>
      </c>
      <c r="E208" s="14">
        <v>0.3624</v>
      </c>
      <c r="F208" s="18"/>
      <c r="G208" s="26">
        <f t="shared" si="6"/>
        <v>0</v>
      </c>
    </row>
    <row r="209" spans="1:7" x14ac:dyDescent="0.2">
      <c r="A209" s="25">
        <v>9</v>
      </c>
      <c r="B209" s="41" t="s">
        <v>234</v>
      </c>
      <c r="C209" s="20" t="s">
        <v>113</v>
      </c>
      <c r="D209" s="16" t="s">
        <v>114</v>
      </c>
      <c r="E209" s="14">
        <v>4.32</v>
      </c>
      <c r="F209" s="18"/>
      <c r="G209" s="26">
        <f t="shared" si="6"/>
        <v>0</v>
      </c>
    </row>
    <row r="210" spans="1:7" ht="24" x14ac:dyDescent="0.2">
      <c r="A210" s="25">
        <v>10</v>
      </c>
      <c r="B210" s="41" t="s">
        <v>235</v>
      </c>
      <c r="C210" s="20" t="s">
        <v>115</v>
      </c>
      <c r="D210" s="16" t="s">
        <v>114</v>
      </c>
      <c r="E210" s="14">
        <v>4.32</v>
      </c>
      <c r="F210" s="18"/>
      <c r="G210" s="26">
        <f t="shared" si="6"/>
        <v>0</v>
      </c>
    </row>
    <row r="211" spans="1:7" x14ac:dyDescent="0.2">
      <c r="A211" s="10"/>
      <c r="B211" s="9"/>
      <c r="C211" s="22" t="s">
        <v>116</v>
      </c>
      <c r="D211" s="22"/>
      <c r="E211" s="22"/>
      <c r="F211" s="23"/>
      <c r="G211" s="24">
        <f>SUM(G201:G210)</f>
        <v>0</v>
      </c>
    </row>
    <row r="212" spans="1:7" x14ac:dyDescent="0.2">
      <c r="C212" s="7" t="s">
        <v>117</v>
      </c>
      <c r="D212" s="7"/>
    </row>
    <row r="213" spans="1:7" ht="36" x14ac:dyDescent="0.2">
      <c r="A213" s="25">
        <v>1</v>
      </c>
      <c r="B213" s="41" t="s">
        <v>236</v>
      </c>
      <c r="C213" s="20" t="s">
        <v>118</v>
      </c>
      <c r="D213" s="16" t="s">
        <v>31</v>
      </c>
      <c r="E213" s="14">
        <v>1.4999999999999999E-2</v>
      </c>
      <c r="F213" s="18"/>
      <c r="G213" s="26">
        <f t="shared" ref="G213:G222" si="7">ROUND(E213*F213,2)</f>
        <v>0</v>
      </c>
    </row>
    <row r="214" spans="1:7" ht="24" x14ac:dyDescent="0.2">
      <c r="A214" s="25">
        <v>2</v>
      </c>
      <c r="B214" s="41" t="s">
        <v>228</v>
      </c>
      <c r="C214" s="20" t="s">
        <v>107</v>
      </c>
      <c r="D214" s="16" t="s">
        <v>99</v>
      </c>
      <c r="E214" s="14">
        <v>0.12</v>
      </c>
      <c r="F214" s="18"/>
      <c r="G214" s="26">
        <f t="shared" si="7"/>
        <v>0</v>
      </c>
    </row>
    <row r="215" spans="1:7" ht="36" x14ac:dyDescent="0.2">
      <c r="A215" s="25">
        <v>3</v>
      </c>
      <c r="B215" s="41" t="s">
        <v>229</v>
      </c>
      <c r="C215" s="20" t="s">
        <v>108</v>
      </c>
      <c r="D215" s="16" t="s">
        <v>43</v>
      </c>
      <c r="E215" s="14">
        <v>1.9782000000000001E-2</v>
      </c>
      <c r="F215" s="18"/>
      <c r="G215" s="26">
        <f t="shared" si="7"/>
        <v>0</v>
      </c>
    </row>
    <row r="216" spans="1:7" ht="48" x14ac:dyDescent="0.2">
      <c r="A216" s="25">
        <v>4</v>
      </c>
      <c r="B216" s="41" t="s">
        <v>230</v>
      </c>
      <c r="C216" s="20" t="s">
        <v>109</v>
      </c>
      <c r="D216" s="16" t="s">
        <v>99</v>
      </c>
      <c r="E216" s="14">
        <v>0.03</v>
      </c>
      <c r="F216" s="18"/>
      <c r="G216" s="26">
        <f t="shared" si="7"/>
        <v>0</v>
      </c>
    </row>
    <row r="217" spans="1:7" x14ac:dyDescent="0.2">
      <c r="A217" s="25">
        <v>5</v>
      </c>
      <c r="B217" s="41" t="s">
        <v>199</v>
      </c>
      <c r="C217" s="20" t="s">
        <v>47</v>
      </c>
      <c r="D217" s="16" t="s">
        <v>99</v>
      </c>
      <c r="E217" s="14">
        <v>0.03</v>
      </c>
      <c r="F217" s="18"/>
      <c r="G217" s="26">
        <f t="shared" si="7"/>
        <v>0</v>
      </c>
    </row>
    <row r="218" spans="1:7" x14ac:dyDescent="0.2">
      <c r="A218" s="25">
        <v>6</v>
      </c>
      <c r="B218" s="41" t="s">
        <v>213</v>
      </c>
      <c r="C218" s="20" t="s">
        <v>231</v>
      </c>
      <c r="D218" s="16" t="s">
        <v>71</v>
      </c>
      <c r="E218" s="14">
        <v>1.0656000000000001</v>
      </c>
      <c r="F218" s="18"/>
      <c r="G218" s="26">
        <f t="shared" si="7"/>
        <v>0</v>
      </c>
    </row>
    <row r="219" spans="1:7" x14ac:dyDescent="0.2">
      <c r="A219" s="25">
        <v>7</v>
      </c>
      <c r="B219" s="41" t="s">
        <v>232</v>
      </c>
      <c r="C219" s="20" t="s">
        <v>111</v>
      </c>
      <c r="D219" s="16" t="s">
        <v>43</v>
      </c>
      <c r="E219" s="14">
        <v>0.105975</v>
      </c>
      <c r="F219" s="18"/>
      <c r="G219" s="26">
        <f t="shared" si="7"/>
        <v>0</v>
      </c>
    </row>
    <row r="220" spans="1:7" x14ac:dyDescent="0.2">
      <c r="A220" s="25">
        <v>8</v>
      </c>
      <c r="B220" s="41" t="s">
        <v>233</v>
      </c>
      <c r="C220" s="20" t="s">
        <v>112</v>
      </c>
      <c r="D220" s="16" t="s">
        <v>43</v>
      </c>
      <c r="E220" s="14">
        <v>0.105975</v>
      </c>
      <c r="F220" s="18"/>
      <c r="G220" s="26">
        <f t="shared" si="7"/>
        <v>0</v>
      </c>
    </row>
    <row r="221" spans="1:7" x14ac:dyDescent="0.2">
      <c r="A221" s="25">
        <v>9</v>
      </c>
      <c r="B221" s="41" t="s">
        <v>234</v>
      </c>
      <c r="C221" s="20" t="s">
        <v>113</v>
      </c>
      <c r="D221" s="16" t="s">
        <v>114</v>
      </c>
      <c r="E221" s="14">
        <v>1.1339999999999999</v>
      </c>
      <c r="F221" s="18"/>
      <c r="G221" s="26">
        <f t="shared" si="7"/>
        <v>0</v>
      </c>
    </row>
    <row r="222" spans="1:7" ht="24" x14ac:dyDescent="0.2">
      <c r="A222" s="25">
        <v>10</v>
      </c>
      <c r="B222" s="41" t="s">
        <v>235</v>
      </c>
      <c r="C222" s="20" t="s">
        <v>115</v>
      </c>
      <c r="D222" s="16" t="s">
        <v>114</v>
      </c>
      <c r="E222" s="14">
        <v>1.1339999999999999</v>
      </c>
      <c r="F222" s="18"/>
      <c r="G222" s="26">
        <f t="shared" si="7"/>
        <v>0</v>
      </c>
    </row>
    <row r="223" spans="1:7" x14ac:dyDescent="0.2">
      <c r="A223" s="10"/>
      <c r="B223" s="9"/>
      <c r="C223" s="22" t="s">
        <v>119</v>
      </c>
      <c r="D223" s="22"/>
      <c r="E223" s="22"/>
      <c r="F223" s="23"/>
      <c r="G223" s="24">
        <f>SUM(G213:G222)</f>
        <v>0</v>
      </c>
    </row>
    <row r="224" spans="1:7" x14ac:dyDescent="0.2">
      <c r="C224" s="7" t="s">
        <v>120</v>
      </c>
      <c r="D224" s="7"/>
    </row>
    <row r="225" spans="1:7" ht="36" x14ac:dyDescent="0.2">
      <c r="A225" s="25">
        <v>1</v>
      </c>
      <c r="B225" s="41" t="s">
        <v>236</v>
      </c>
      <c r="C225" s="20" t="s">
        <v>118</v>
      </c>
      <c r="D225" s="16" t="s">
        <v>31</v>
      </c>
      <c r="E225" s="14">
        <v>5.0000000000000001E-3</v>
      </c>
      <c r="F225" s="18"/>
      <c r="G225" s="26">
        <f t="shared" ref="G225:G236" si="8">ROUND(E225*F225,2)</f>
        <v>0</v>
      </c>
    </row>
    <row r="226" spans="1:7" ht="24" x14ac:dyDescent="0.2">
      <c r="A226" s="25">
        <v>2</v>
      </c>
      <c r="B226" s="41" t="s">
        <v>228</v>
      </c>
      <c r="C226" s="20" t="s">
        <v>107</v>
      </c>
      <c r="D226" s="16" t="s">
        <v>48</v>
      </c>
      <c r="E226" s="14">
        <v>0.216</v>
      </c>
      <c r="F226" s="18"/>
      <c r="G226" s="26">
        <f t="shared" si="8"/>
        <v>0</v>
      </c>
    </row>
    <row r="227" spans="1:7" ht="36" x14ac:dyDescent="0.2">
      <c r="A227" s="25">
        <v>3</v>
      </c>
      <c r="B227" s="41" t="s">
        <v>229</v>
      </c>
      <c r="C227" s="20" t="s">
        <v>108</v>
      </c>
      <c r="D227" s="16" t="s">
        <v>43</v>
      </c>
      <c r="E227" s="14">
        <v>4.5215999999999999E-2</v>
      </c>
      <c r="F227" s="18"/>
      <c r="G227" s="26">
        <f t="shared" si="8"/>
        <v>0</v>
      </c>
    </row>
    <row r="228" spans="1:7" ht="48" x14ac:dyDescent="0.2">
      <c r="A228" s="25">
        <v>4</v>
      </c>
      <c r="B228" s="41" t="s">
        <v>230</v>
      </c>
      <c r="C228" s="20" t="s">
        <v>109</v>
      </c>
      <c r="D228" s="16" t="s">
        <v>48</v>
      </c>
      <c r="E228" s="14">
        <v>0.1</v>
      </c>
      <c r="F228" s="18"/>
      <c r="G228" s="26">
        <f t="shared" si="8"/>
        <v>0</v>
      </c>
    </row>
    <row r="229" spans="1:7" x14ac:dyDescent="0.2">
      <c r="A229" s="25">
        <v>5</v>
      </c>
      <c r="B229" s="41" t="s">
        <v>199</v>
      </c>
      <c r="C229" s="20" t="s">
        <v>47</v>
      </c>
      <c r="D229" s="16" t="s">
        <v>48</v>
      </c>
      <c r="E229" s="14">
        <v>0.1</v>
      </c>
      <c r="F229" s="18"/>
      <c r="G229" s="26">
        <f t="shared" si="8"/>
        <v>0</v>
      </c>
    </row>
    <row r="230" spans="1:7" x14ac:dyDescent="0.2">
      <c r="A230" s="25">
        <v>6</v>
      </c>
      <c r="B230" s="41" t="s">
        <v>213</v>
      </c>
      <c r="C230" s="20" t="s">
        <v>110</v>
      </c>
      <c r="D230" s="16" t="s">
        <v>71</v>
      </c>
      <c r="E230" s="14">
        <v>5.3280000000000003</v>
      </c>
      <c r="F230" s="18"/>
      <c r="G230" s="26">
        <f t="shared" si="8"/>
        <v>0</v>
      </c>
    </row>
    <row r="231" spans="1:7" x14ac:dyDescent="0.2">
      <c r="A231" s="25">
        <v>7</v>
      </c>
      <c r="B231" s="41" t="s">
        <v>232</v>
      </c>
      <c r="C231" s="20" t="s">
        <v>111</v>
      </c>
      <c r="D231" s="16" t="s">
        <v>43</v>
      </c>
      <c r="E231" s="14">
        <v>0.1812</v>
      </c>
      <c r="F231" s="18"/>
      <c r="G231" s="26">
        <f t="shared" si="8"/>
        <v>0</v>
      </c>
    </row>
    <row r="232" spans="1:7" x14ac:dyDescent="0.2">
      <c r="A232" s="25">
        <v>8</v>
      </c>
      <c r="B232" s="41" t="s">
        <v>233</v>
      </c>
      <c r="C232" s="20" t="s">
        <v>112</v>
      </c>
      <c r="D232" s="16" t="s">
        <v>43</v>
      </c>
      <c r="E232" s="14">
        <v>0.1812</v>
      </c>
      <c r="F232" s="18"/>
      <c r="G232" s="26">
        <f t="shared" si="8"/>
        <v>0</v>
      </c>
    </row>
    <row r="233" spans="1:7" x14ac:dyDescent="0.2">
      <c r="A233" s="25">
        <v>9</v>
      </c>
      <c r="B233" s="41" t="s">
        <v>234</v>
      </c>
      <c r="C233" s="20" t="s">
        <v>113</v>
      </c>
      <c r="D233" s="16" t="s">
        <v>53</v>
      </c>
      <c r="E233" s="14">
        <v>2.16</v>
      </c>
      <c r="F233" s="18"/>
      <c r="G233" s="26">
        <f t="shared" si="8"/>
        <v>0</v>
      </c>
    </row>
    <row r="234" spans="1:7" ht="24" x14ac:dyDescent="0.2">
      <c r="A234" s="25">
        <v>10</v>
      </c>
      <c r="B234" s="41" t="s">
        <v>235</v>
      </c>
      <c r="C234" s="20" t="s">
        <v>115</v>
      </c>
      <c r="D234" s="16" t="s">
        <v>53</v>
      </c>
      <c r="E234" s="14">
        <v>2.16</v>
      </c>
      <c r="F234" s="18"/>
      <c r="G234" s="26">
        <f t="shared" si="8"/>
        <v>0</v>
      </c>
    </row>
    <row r="235" spans="1:7" ht="36" x14ac:dyDescent="0.2">
      <c r="A235" s="25">
        <v>11</v>
      </c>
      <c r="B235" s="41" t="s">
        <v>237</v>
      </c>
      <c r="C235" s="20" t="s">
        <v>121</v>
      </c>
      <c r="D235" s="16" t="s">
        <v>53</v>
      </c>
      <c r="E235" s="14">
        <v>2.52</v>
      </c>
      <c r="F235" s="18"/>
      <c r="G235" s="26">
        <f t="shared" si="8"/>
        <v>0</v>
      </c>
    </row>
    <row r="236" spans="1:7" ht="60" x14ac:dyDescent="0.2">
      <c r="A236" s="25">
        <v>12</v>
      </c>
      <c r="B236" s="41" t="s">
        <v>238</v>
      </c>
      <c r="C236" s="20" t="s">
        <v>122</v>
      </c>
      <c r="D236" s="16" t="s">
        <v>53</v>
      </c>
      <c r="E236" s="14">
        <v>2.52</v>
      </c>
      <c r="F236" s="18"/>
      <c r="G236" s="26">
        <f t="shared" si="8"/>
        <v>0</v>
      </c>
    </row>
    <row r="237" spans="1:7" x14ac:dyDescent="0.2">
      <c r="A237" s="10"/>
      <c r="B237" s="9"/>
      <c r="C237" s="22" t="s">
        <v>123</v>
      </c>
      <c r="D237" s="22"/>
      <c r="E237" s="22"/>
      <c r="F237" s="23"/>
      <c r="G237" s="24">
        <f>SUM(G225:G236)</f>
        <v>0</v>
      </c>
    </row>
    <row r="238" spans="1:7" x14ac:dyDescent="0.2">
      <c r="C238" s="7" t="s">
        <v>124</v>
      </c>
      <c r="D238" s="7"/>
    </row>
    <row r="239" spans="1:7" ht="36" x14ac:dyDescent="0.2">
      <c r="A239" s="25">
        <v>1</v>
      </c>
      <c r="B239" s="41" t="s">
        <v>236</v>
      </c>
      <c r="C239" s="20" t="s">
        <v>118</v>
      </c>
      <c r="D239" s="16" t="s">
        <v>31</v>
      </c>
      <c r="E239" s="14">
        <v>3.5000000000000003E-2</v>
      </c>
      <c r="F239" s="18"/>
      <c r="G239" s="26">
        <f t="shared" ref="G239:G246" si="9">ROUND(E239*F239,2)</f>
        <v>0</v>
      </c>
    </row>
    <row r="240" spans="1:7" ht="24" x14ac:dyDescent="0.2">
      <c r="A240" s="25">
        <v>2</v>
      </c>
      <c r="B240" s="41" t="s">
        <v>228</v>
      </c>
      <c r="C240" s="20" t="s">
        <v>107</v>
      </c>
      <c r="D240" s="16" t="s">
        <v>99</v>
      </c>
      <c r="E240" s="14">
        <v>0.378</v>
      </c>
      <c r="F240" s="18"/>
      <c r="G240" s="26">
        <f t="shared" si="9"/>
        <v>0</v>
      </c>
    </row>
    <row r="241" spans="1:7" ht="36" x14ac:dyDescent="0.2">
      <c r="A241" s="25">
        <v>3</v>
      </c>
      <c r="B241" s="41" t="s">
        <v>229</v>
      </c>
      <c r="C241" s="20" t="s">
        <v>108</v>
      </c>
      <c r="D241" s="16" t="s">
        <v>43</v>
      </c>
      <c r="E241" s="14">
        <v>6.5939999999999999E-2</v>
      </c>
      <c r="F241" s="18"/>
      <c r="G241" s="26">
        <f t="shared" si="9"/>
        <v>0</v>
      </c>
    </row>
    <row r="242" spans="1:7" ht="48" x14ac:dyDescent="0.2">
      <c r="A242" s="25">
        <v>4</v>
      </c>
      <c r="B242" s="41" t="s">
        <v>230</v>
      </c>
      <c r="C242" s="20" t="s">
        <v>109</v>
      </c>
      <c r="D242" s="16" t="s">
        <v>99</v>
      </c>
      <c r="E242" s="14">
        <v>0.20019999999999999</v>
      </c>
      <c r="F242" s="18"/>
      <c r="G242" s="26">
        <f t="shared" si="9"/>
        <v>0</v>
      </c>
    </row>
    <row r="243" spans="1:7" x14ac:dyDescent="0.2">
      <c r="A243" s="25">
        <v>5</v>
      </c>
      <c r="B243" s="41" t="s">
        <v>199</v>
      </c>
      <c r="C243" s="20" t="s">
        <v>47</v>
      </c>
      <c r="D243" s="16" t="s">
        <v>99</v>
      </c>
      <c r="E243" s="14">
        <v>0.20019999999999999</v>
      </c>
      <c r="F243" s="18"/>
      <c r="G243" s="26">
        <f t="shared" si="9"/>
        <v>0</v>
      </c>
    </row>
    <row r="244" spans="1:7" x14ac:dyDescent="0.2">
      <c r="A244" s="25">
        <v>6</v>
      </c>
      <c r="B244" s="41" t="s">
        <v>213</v>
      </c>
      <c r="C244" s="20" t="s">
        <v>110</v>
      </c>
      <c r="D244" s="16" t="s">
        <v>71</v>
      </c>
      <c r="E244" s="14">
        <v>18.648</v>
      </c>
      <c r="F244" s="18"/>
      <c r="G244" s="26">
        <f t="shared" si="9"/>
        <v>0</v>
      </c>
    </row>
    <row r="245" spans="1:7" x14ac:dyDescent="0.2">
      <c r="A245" s="25">
        <v>7</v>
      </c>
      <c r="B245" s="41" t="s">
        <v>232</v>
      </c>
      <c r="C245" s="20" t="s">
        <v>111</v>
      </c>
      <c r="D245" s="16" t="s">
        <v>43</v>
      </c>
      <c r="E245" s="14">
        <v>0.148365</v>
      </c>
      <c r="F245" s="18"/>
      <c r="G245" s="26">
        <f t="shared" si="9"/>
        <v>0</v>
      </c>
    </row>
    <row r="246" spans="1:7" x14ac:dyDescent="0.2">
      <c r="A246" s="25">
        <v>8</v>
      </c>
      <c r="B246" s="41" t="s">
        <v>233</v>
      </c>
      <c r="C246" s="20" t="s">
        <v>112</v>
      </c>
      <c r="D246" s="16" t="s">
        <v>43</v>
      </c>
      <c r="E246" s="14">
        <v>0.148365</v>
      </c>
      <c r="F246" s="18"/>
      <c r="G246" s="26">
        <f t="shared" si="9"/>
        <v>0</v>
      </c>
    </row>
    <row r="247" spans="1:7" x14ac:dyDescent="0.2">
      <c r="A247" s="10"/>
      <c r="B247" s="9"/>
      <c r="C247" s="22" t="s">
        <v>125</v>
      </c>
      <c r="D247" s="22"/>
      <c r="E247" s="22"/>
      <c r="F247" s="23"/>
      <c r="G247" s="24">
        <f>SUM(G239:G246)</f>
        <v>0</v>
      </c>
    </row>
    <row r="248" spans="1:7" x14ac:dyDescent="0.2">
      <c r="C248" s="7" t="s">
        <v>126</v>
      </c>
      <c r="D248" s="7"/>
    </row>
    <row r="249" spans="1:7" ht="36" x14ac:dyDescent="0.2">
      <c r="A249" s="25">
        <v>1</v>
      </c>
      <c r="B249" s="41" t="s">
        <v>236</v>
      </c>
      <c r="C249" s="20" t="s">
        <v>118</v>
      </c>
      <c r="D249" s="16" t="s">
        <v>31</v>
      </c>
      <c r="E249" s="14">
        <v>4.4999999999999998E-2</v>
      </c>
      <c r="F249" s="18"/>
      <c r="G249" s="26">
        <f t="shared" ref="G249:G256" si="10">ROUND(E249*F249,2)</f>
        <v>0</v>
      </c>
    </row>
    <row r="250" spans="1:7" ht="24" x14ac:dyDescent="0.2">
      <c r="A250" s="25">
        <v>2</v>
      </c>
      <c r="B250" s="41" t="s">
        <v>228</v>
      </c>
      <c r="C250" s="20" t="s">
        <v>107</v>
      </c>
      <c r="D250" s="16" t="s">
        <v>99</v>
      </c>
      <c r="E250" s="14">
        <v>0.48599999999999999</v>
      </c>
      <c r="F250" s="18"/>
      <c r="G250" s="26">
        <f t="shared" si="10"/>
        <v>0</v>
      </c>
    </row>
    <row r="251" spans="1:7" ht="36" x14ac:dyDescent="0.2">
      <c r="A251" s="25">
        <v>3</v>
      </c>
      <c r="B251" s="41" t="s">
        <v>229</v>
      </c>
      <c r="C251" s="20" t="s">
        <v>108</v>
      </c>
      <c r="D251" s="16" t="s">
        <v>43</v>
      </c>
      <c r="E251" s="14">
        <v>8.4779999999999994E-2</v>
      </c>
      <c r="F251" s="18"/>
      <c r="G251" s="26">
        <f t="shared" si="10"/>
        <v>0</v>
      </c>
    </row>
    <row r="252" spans="1:7" ht="48" x14ac:dyDescent="0.2">
      <c r="A252" s="25">
        <v>4</v>
      </c>
      <c r="B252" s="41" t="s">
        <v>230</v>
      </c>
      <c r="C252" s="20" t="s">
        <v>109</v>
      </c>
      <c r="D252" s="16" t="s">
        <v>99</v>
      </c>
      <c r="E252" s="14">
        <v>0.25740000000000002</v>
      </c>
      <c r="F252" s="18"/>
      <c r="G252" s="26">
        <f t="shared" si="10"/>
        <v>0</v>
      </c>
    </row>
    <row r="253" spans="1:7" x14ac:dyDescent="0.2">
      <c r="A253" s="25">
        <v>5</v>
      </c>
      <c r="B253" s="41" t="s">
        <v>199</v>
      </c>
      <c r="C253" s="20" t="s">
        <v>47</v>
      </c>
      <c r="D253" s="16" t="s">
        <v>99</v>
      </c>
      <c r="E253" s="14">
        <v>0.25740000000000002</v>
      </c>
      <c r="F253" s="18"/>
      <c r="G253" s="26">
        <f t="shared" si="10"/>
        <v>0</v>
      </c>
    </row>
    <row r="254" spans="1:7" x14ac:dyDescent="0.2">
      <c r="A254" s="25">
        <v>6</v>
      </c>
      <c r="B254" s="41" t="s">
        <v>213</v>
      </c>
      <c r="C254" s="20" t="s">
        <v>110</v>
      </c>
      <c r="D254" s="16" t="s">
        <v>71</v>
      </c>
      <c r="E254" s="14">
        <v>27</v>
      </c>
      <c r="F254" s="18"/>
      <c r="G254" s="26">
        <f t="shared" si="10"/>
        <v>0</v>
      </c>
    </row>
    <row r="255" spans="1:7" x14ac:dyDescent="0.2">
      <c r="A255" s="25">
        <v>7</v>
      </c>
      <c r="B255" s="41" t="s">
        <v>232</v>
      </c>
      <c r="C255" s="20" t="s">
        <v>111</v>
      </c>
      <c r="D255" s="16" t="s">
        <v>43</v>
      </c>
      <c r="E255" s="14">
        <v>0.19075500000000001</v>
      </c>
      <c r="F255" s="18"/>
      <c r="G255" s="26">
        <f t="shared" si="10"/>
        <v>0</v>
      </c>
    </row>
    <row r="256" spans="1:7" x14ac:dyDescent="0.2">
      <c r="A256" s="25">
        <v>8</v>
      </c>
      <c r="B256" s="41" t="s">
        <v>233</v>
      </c>
      <c r="C256" s="20" t="s">
        <v>112</v>
      </c>
      <c r="D256" s="16" t="s">
        <v>43</v>
      </c>
      <c r="E256" s="14">
        <v>0.19075500000000001</v>
      </c>
      <c r="F256" s="18"/>
      <c r="G256" s="26">
        <f t="shared" si="10"/>
        <v>0</v>
      </c>
    </row>
    <row r="257" spans="1:7" x14ac:dyDescent="0.2">
      <c r="A257" s="10"/>
      <c r="B257" s="9"/>
      <c r="C257" s="22" t="s">
        <v>127</v>
      </c>
      <c r="D257" s="22"/>
      <c r="E257" s="22"/>
      <c r="F257" s="23"/>
      <c r="G257" s="24">
        <f>SUM(G249:G256)</f>
        <v>0</v>
      </c>
    </row>
    <row r="258" spans="1:7" x14ac:dyDescent="0.2">
      <c r="C258" s="7" t="s">
        <v>128</v>
      </c>
      <c r="D258" s="7"/>
    </row>
    <row r="259" spans="1:7" ht="48" x14ac:dyDescent="0.2">
      <c r="A259" s="12">
        <v>1</v>
      </c>
      <c r="B259" s="41" t="s">
        <v>239</v>
      </c>
      <c r="C259" s="20" t="s">
        <v>129</v>
      </c>
      <c r="D259" s="16" t="s">
        <v>46</v>
      </c>
      <c r="E259" s="14">
        <v>1</v>
      </c>
      <c r="F259" s="18"/>
      <c r="G259" s="18">
        <f>ROUND(E259*F259,2)</f>
        <v>0</v>
      </c>
    </row>
    <row r="260" spans="1:7" x14ac:dyDescent="0.2">
      <c r="A260" s="10"/>
      <c r="B260" s="9"/>
      <c r="C260" s="22" t="s">
        <v>130</v>
      </c>
      <c r="D260" s="22"/>
      <c r="E260" s="22"/>
      <c r="F260" s="23"/>
      <c r="G260" s="24">
        <f>SUM(G259:G259)</f>
        <v>0</v>
      </c>
    </row>
    <row r="261" spans="1:7" x14ac:dyDescent="0.2">
      <c r="C261" s="7" t="s">
        <v>131</v>
      </c>
      <c r="D261" s="7"/>
    </row>
    <row r="262" spans="1:7" ht="36" x14ac:dyDescent="0.2">
      <c r="A262" s="25">
        <v>1</v>
      </c>
      <c r="B262" s="41" t="s">
        <v>240</v>
      </c>
      <c r="C262" s="20" t="s">
        <v>118</v>
      </c>
      <c r="D262" s="16" t="s">
        <v>106</v>
      </c>
      <c r="E262" s="14">
        <v>1.4999999999999999E-2</v>
      </c>
      <c r="F262" s="18"/>
      <c r="G262" s="26">
        <f>ROUND(E262*F262,2)</f>
        <v>0</v>
      </c>
    </row>
    <row r="263" spans="1:7" ht="24" x14ac:dyDescent="0.2">
      <c r="A263" s="25">
        <v>2</v>
      </c>
      <c r="B263" s="41" t="s">
        <v>228</v>
      </c>
      <c r="C263" s="20" t="s">
        <v>107</v>
      </c>
      <c r="D263" s="16" t="s">
        <v>99</v>
      </c>
      <c r="E263" s="14">
        <v>0.45</v>
      </c>
      <c r="F263" s="18"/>
      <c r="G263" s="26">
        <f>ROUND(E263*F263,2)</f>
        <v>0</v>
      </c>
    </row>
    <row r="264" spans="1:7" ht="24" x14ac:dyDescent="0.2">
      <c r="A264" s="25">
        <v>3</v>
      </c>
      <c r="B264" s="41" t="s">
        <v>242</v>
      </c>
      <c r="C264" s="20" t="s">
        <v>132</v>
      </c>
      <c r="D264" s="16" t="s">
        <v>43</v>
      </c>
      <c r="E264" s="14">
        <v>5.0790000000000002E-2</v>
      </c>
      <c r="F264" s="18"/>
      <c r="G264" s="26">
        <f>ROUND(E264*F264,2)</f>
        <v>0</v>
      </c>
    </row>
    <row r="265" spans="1:7" ht="24" x14ac:dyDescent="0.2">
      <c r="A265" s="25">
        <v>4</v>
      </c>
      <c r="B265" s="41" t="s">
        <v>212</v>
      </c>
      <c r="C265" s="20" t="s">
        <v>133</v>
      </c>
      <c r="D265" s="16" t="s">
        <v>43</v>
      </c>
      <c r="E265" s="14">
        <v>5.0790000000000002E-2</v>
      </c>
      <c r="F265" s="18"/>
      <c r="G265" s="26">
        <f>ROUND(E265*F265,2)</f>
        <v>0</v>
      </c>
    </row>
    <row r="266" spans="1:7" x14ac:dyDescent="0.2">
      <c r="A266" s="10"/>
      <c r="B266" s="9"/>
      <c r="C266" s="22" t="s">
        <v>134</v>
      </c>
      <c r="D266" s="22"/>
      <c r="E266" s="22"/>
      <c r="F266" s="23"/>
      <c r="G266" s="24">
        <f>SUM(G262:G265)</f>
        <v>0</v>
      </c>
    </row>
    <row r="267" spans="1:7" x14ac:dyDescent="0.2">
      <c r="C267" s="7" t="s">
        <v>135</v>
      </c>
      <c r="D267" s="7"/>
    </row>
    <row r="268" spans="1:7" ht="36" x14ac:dyDescent="0.2">
      <c r="A268" s="25">
        <v>1</v>
      </c>
      <c r="B268" s="41" t="s">
        <v>241</v>
      </c>
      <c r="C268" s="20" t="s">
        <v>118</v>
      </c>
      <c r="D268" s="16" t="s">
        <v>106</v>
      </c>
      <c r="E268" s="14">
        <v>0.05</v>
      </c>
      <c r="F268" s="18"/>
      <c r="G268" s="26">
        <f>ROUND(E268*F268,2)</f>
        <v>0</v>
      </c>
    </row>
    <row r="269" spans="1:7" ht="24" x14ac:dyDescent="0.2">
      <c r="A269" s="25">
        <v>2</v>
      </c>
      <c r="B269" s="41" t="s">
        <v>243</v>
      </c>
      <c r="C269" s="20" t="s">
        <v>136</v>
      </c>
      <c r="D269" s="16" t="s">
        <v>99</v>
      </c>
      <c r="E269" s="14">
        <v>3.5</v>
      </c>
      <c r="F269" s="18"/>
      <c r="G269" s="26">
        <f>ROUND(E269*F269,2)</f>
        <v>0</v>
      </c>
    </row>
    <row r="270" spans="1:7" x14ac:dyDescent="0.2">
      <c r="A270" s="25">
        <v>3</v>
      </c>
      <c r="B270" s="41" t="s">
        <v>244</v>
      </c>
      <c r="C270" s="20" t="s">
        <v>137</v>
      </c>
      <c r="D270" s="16" t="s">
        <v>99</v>
      </c>
      <c r="E270" s="14">
        <v>9.5</v>
      </c>
      <c r="F270" s="18"/>
      <c r="G270" s="26">
        <f>ROUND(E270*F270,2)</f>
        <v>0</v>
      </c>
    </row>
    <row r="271" spans="1:7" x14ac:dyDescent="0.2">
      <c r="A271" s="10"/>
      <c r="B271" s="9"/>
      <c r="C271" s="22" t="s">
        <v>138</v>
      </c>
      <c r="D271" s="22"/>
      <c r="E271" s="22"/>
      <c r="F271" s="23"/>
      <c r="G271" s="24">
        <f>SUM(G268:G270)</f>
        <v>0</v>
      </c>
    </row>
    <row r="272" spans="1:7" x14ac:dyDescent="0.2">
      <c r="C272" s="7" t="s">
        <v>139</v>
      </c>
      <c r="D272" s="7"/>
    </row>
    <row r="273" spans="1:7" ht="36" x14ac:dyDescent="0.2">
      <c r="A273" s="25">
        <v>1</v>
      </c>
      <c r="B273" s="41" t="s">
        <v>236</v>
      </c>
      <c r="C273" s="20" t="s">
        <v>118</v>
      </c>
      <c r="D273" s="16" t="s">
        <v>31</v>
      </c>
      <c r="E273" s="14">
        <v>0.05</v>
      </c>
      <c r="F273" s="18"/>
      <c r="G273" s="26">
        <f t="shared" ref="G273:G279" si="11">ROUND(E273*F273,2)</f>
        <v>0</v>
      </c>
    </row>
    <row r="274" spans="1:7" ht="24" x14ac:dyDescent="0.2">
      <c r="A274" s="25">
        <v>2</v>
      </c>
      <c r="B274" s="41" t="s">
        <v>228</v>
      </c>
      <c r="C274" s="20" t="s">
        <v>107</v>
      </c>
      <c r="D274" s="16" t="s">
        <v>99</v>
      </c>
      <c r="E274" s="14">
        <v>1</v>
      </c>
      <c r="F274" s="18"/>
      <c r="G274" s="26">
        <f t="shared" si="11"/>
        <v>0</v>
      </c>
    </row>
    <row r="275" spans="1:7" ht="36" x14ac:dyDescent="0.2">
      <c r="A275" s="25">
        <v>3</v>
      </c>
      <c r="B275" s="41" t="s">
        <v>245</v>
      </c>
      <c r="C275" s="20" t="s">
        <v>140</v>
      </c>
      <c r="D275" s="16" t="s">
        <v>43</v>
      </c>
      <c r="E275" s="14">
        <v>0.68140000000000001</v>
      </c>
      <c r="F275" s="18"/>
      <c r="G275" s="26">
        <f t="shared" si="11"/>
        <v>0</v>
      </c>
    </row>
    <row r="276" spans="1:7" x14ac:dyDescent="0.2">
      <c r="A276" s="25">
        <v>4</v>
      </c>
      <c r="B276" s="41" t="s">
        <v>246</v>
      </c>
      <c r="C276" s="20" t="s">
        <v>112</v>
      </c>
      <c r="D276" s="16" t="s">
        <v>43</v>
      </c>
      <c r="E276" s="14">
        <v>0.35160000000000002</v>
      </c>
      <c r="F276" s="18"/>
      <c r="G276" s="26">
        <f t="shared" si="11"/>
        <v>0</v>
      </c>
    </row>
    <row r="277" spans="1:7" x14ac:dyDescent="0.2">
      <c r="A277" s="25">
        <v>5</v>
      </c>
      <c r="B277" s="41" t="s">
        <v>247</v>
      </c>
      <c r="C277" s="20" t="s">
        <v>141</v>
      </c>
      <c r="D277" s="16" t="s">
        <v>43</v>
      </c>
      <c r="E277" s="14">
        <v>0.32979999999999998</v>
      </c>
      <c r="F277" s="18"/>
      <c r="G277" s="26">
        <f t="shared" si="11"/>
        <v>0</v>
      </c>
    </row>
    <row r="278" spans="1:7" ht="48" x14ac:dyDescent="0.2">
      <c r="A278" s="25">
        <v>6</v>
      </c>
      <c r="B278" s="41" t="s">
        <v>230</v>
      </c>
      <c r="C278" s="20" t="s">
        <v>142</v>
      </c>
      <c r="D278" s="16" t="s">
        <v>99</v>
      </c>
      <c r="E278" s="14">
        <v>1.9</v>
      </c>
      <c r="F278" s="18"/>
      <c r="G278" s="26">
        <f t="shared" si="11"/>
        <v>0</v>
      </c>
    </row>
    <row r="279" spans="1:7" x14ac:dyDescent="0.2">
      <c r="A279" s="25">
        <v>7</v>
      </c>
      <c r="B279" s="41" t="s">
        <v>199</v>
      </c>
      <c r="C279" s="20" t="s">
        <v>47</v>
      </c>
      <c r="D279" s="16" t="s">
        <v>99</v>
      </c>
      <c r="E279" s="14">
        <v>1.9</v>
      </c>
      <c r="F279" s="18"/>
      <c r="G279" s="26">
        <f t="shared" si="11"/>
        <v>0</v>
      </c>
    </row>
    <row r="280" spans="1:7" x14ac:dyDescent="0.2">
      <c r="A280" s="10"/>
      <c r="B280" s="9"/>
      <c r="C280" s="22" t="s">
        <v>143</v>
      </c>
      <c r="D280" s="22"/>
      <c r="E280" s="22"/>
      <c r="F280" s="23"/>
      <c r="G280" s="24">
        <f>SUM(G273:G279)</f>
        <v>0</v>
      </c>
    </row>
    <row r="281" spans="1:7" x14ac:dyDescent="0.2">
      <c r="C281" s="7" t="s">
        <v>144</v>
      </c>
      <c r="D281" s="7"/>
    </row>
    <row r="282" spans="1:7" ht="36" x14ac:dyDescent="0.2">
      <c r="A282" s="25">
        <v>1</v>
      </c>
      <c r="B282" s="41" t="s">
        <v>236</v>
      </c>
      <c r="C282" s="20" t="s">
        <v>118</v>
      </c>
      <c r="D282" s="16" t="s">
        <v>31</v>
      </c>
      <c r="E282" s="14">
        <v>5.0000000000000001E-3</v>
      </c>
      <c r="F282" s="18"/>
      <c r="G282" s="26">
        <f>ROUND(E282*F282,2)</f>
        <v>0</v>
      </c>
    </row>
    <row r="283" spans="1:7" ht="24" x14ac:dyDescent="0.2">
      <c r="A283" s="25">
        <v>2</v>
      </c>
      <c r="B283" s="41" t="s">
        <v>228</v>
      </c>
      <c r="C283" s="20" t="s">
        <v>107</v>
      </c>
      <c r="D283" s="16" t="s">
        <v>99</v>
      </c>
      <c r="E283" s="14">
        <v>0.24</v>
      </c>
      <c r="F283" s="18"/>
      <c r="G283" s="26">
        <f>ROUND(E283*F283,2)</f>
        <v>0</v>
      </c>
    </row>
    <row r="284" spans="1:7" ht="24" x14ac:dyDescent="0.2">
      <c r="A284" s="25">
        <v>3</v>
      </c>
      <c r="B284" s="41" t="s">
        <v>248</v>
      </c>
      <c r="C284" s="20" t="s">
        <v>145</v>
      </c>
      <c r="D284" s="16" t="s">
        <v>43</v>
      </c>
      <c r="E284" s="14">
        <v>0.14344000000000001</v>
      </c>
      <c r="F284" s="18"/>
      <c r="G284" s="26">
        <f>ROUND(E284*F284,2)</f>
        <v>0</v>
      </c>
    </row>
    <row r="285" spans="1:7" x14ac:dyDescent="0.2">
      <c r="A285" s="10"/>
      <c r="B285" s="9"/>
      <c r="C285" s="22" t="s">
        <v>146</v>
      </c>
      <c r="D285" s="22"/>
      <c r="E285" s="22"/>
      <c r="F285" s="23"/>
      <c r="G285" s="24">
        <f>SUM(G282:G284)</f>
        <v>0</v>
      </c>
    </row>
    <row r="286" spans="1:7" x14ac:dyDescent="0.2">
      <c r="C286" s="7" t="s">
        <v>147</v>
      </c>
      <c r="D286" s="7"/>
    </row>
    <row r="287" spans="1:7" ht="36" x14ac:dyDescent="0.2">
      <c r="A287" s="25">
        <v>1</v>
      </c>
      <c r="B287" s="41" t="s">
        <v>236</v>
      </c>
      <c r="C287" s="20" t="s">
        <v>118</v>
      </c>
      <c r="D287" s="16" t="s">
        <v>31</v>
      </c>
      <c r="E287" s="14">
        <v>0.01</v>
      </c>
      <c r="F287" s="18"/>
      <c r="G287" s="26">
        <f>ROUND(E287*F287,2)</f>
        <v>0</v>
      </c>
    </row>
    <row r="288" spans="1:7" ht="24" x14ac:dyDescent="0.2">
      <c r="A288" s="25">
        <v>2</v>
      </c>
      <c r="B288" s="41" t="s">
        <v>249</v>
      </c>
      <c r="C288" s="20" t="s">
        <v>148</v>
      </c>
      <c r="D288" s="16" t="s">
        <v>48</v>
      </c>
      <c r="E288" s="14">
        <v>2.5</v>
      </c>
      <c r="F288" s="18"/>
      <c r="G288" s="26">
        <f>ROUND(E288*F288,2)</f>
        <v>0</v>
      </c>
    </row>
    <row r="289" spans="1:7" ht="36" x14ac:dyDescent="0.2">
      <c r="A289" s="25">
        <v>3</v>
      </c>
      <c r="B289" s="41" t="s">
        <v>250</v>
      </c>
      <c r="C289" s="20" t="s">
        <v>149</v>
      </c>
      <c r="D289" s="16" t="s">
        <v>50</v>
      </c>
      <c r="E289" s="14">
        <v>0.1</v>
      </c>
      <c r="F289" s="18"/>
      <c r="G289" s="26">
        <f>ROUND(E289*F289,2)</f>
        <v>0</v>
      </c>
    </row>
    <row r="290" spans="1:7" ht="24" x14ac:dyDescent="0.2">
      <c r="A290" s="25">
        <v>4</v>
      </c>
      <c r="B290" s="41" t="s">
        <v>251</v>
      </c>
      <c r="C290" s="20" t="s">
        <v>150</v>
      </c>
      <c r="D290" s="16" t="s">
        <v>43</v>
      </c>
      <c r="E290" s="14">
        <v>2E-3</v>
      </c>
      <c r="F290" s="18"/>
      <c r="G290" s="26">
        <f>ROUND(E290*F290,2)</f>
        <v>0</v>
      </c>
    </row>
    <row r="291" spans="1:7" ht="24" x14ac:dyDescent="0.2">
      <c r="A291" s="25">
        <v>5</v>
      </c>
      <c r="B291" s="41" t="s">
        <v>252</v>
      </c>
      <c r="C291" s="20" t="s">
        <v>151</v>
      </c>
      <c r="D291" s="16" t="s">
        <v>152</v>
      </c>
      <c r="E291" s="14">
        <v>0.1</v>
      </c>
      <c r="F291" s="18"/>
      <c r="G291" s="26">
        <f>ROUND(E291*F291,2)</f>
        <v>0</v>
      </c>
    </row>
    <row r="292" spans="1:7" x14ac:dyDescent="0.2">
      <c r="A292" s="10"/>
      <c r="B292" s="9"/>
      <c r="C292" s="22" t="s">
        <v>153</v>
      </c>
      <c r="D292" s="22"/>
      <c r="E292" s="22"/>
      <c r="F292" s="23"/>
      <c r="G292" s="24">
        <f>SUM(G287:G291)</f>
        <v>0</v>
      </c>
    </row>
    <row r="293" spans="1:7" x14ac:dyDescent="0.2">
      <c r="C293" s="7" t="s">
        <v>154</v>
      </c>
      <c r="D293" s="7"/>
    </row>
    <row r="294" spans="1:7" ht="36" x14ac:dyDescent="0.2">
      <c r="A294" s="25">
        <v>1</v>
      </c>
      <c r="B294" s="41" t="s">
        <v>236</v>
      </c>
      <c r="C294" s="20" t="s">
        <v>118</v>
      </c>
      <c r="D294" s="16" t="s">
        <v>31</v>
      </c>
      <c r="E294" s="14">
        <v>0.05</v>
      </c>
      <c r="F294" s="18"/>
      <c r="G294" s="26">
        <f>ROUND(E294*F294,2)</f>
        <v>0</v>
      </c>
    </row>
    <row r="295" spans="1:7" ht="24" x14ac:dyDescent="0.2">
      <c r="A295" s="25">
        <v>2</v>
      </c>
      <c r="B295" s="41" t="s">
        <v>249</v>
      </c>
      <c r="C295" s="20" t="s">
        <v>155</v>
      </c>
      <c r="D295" s="16" t="s">
        <v>48</v>
      </c>
      <c r="E295" s="14">
        <v>6.3</v>
      </c>
      <c r="F295" s="18"/>
      <c r="G295" s="26">
        <f>ROUND(E295*F295,2)</f>
        <v>0</v>
      </c>
    </row>
    <row r="296" spans="1:7" ht="24" x14ac:dyDescent="0.2">
      <c r="A296" s="25">
        <v>3</v>
      </c>
      <c r="B296" s="41" t="s">
        <v>252</v>
      </c>
      <c r="C296" s="20" t="s">
        <v>151</v>
      </c>
      <c r="D296" s="16" t="s">
        <v>152</v>
      </c>
      <c r="E296" s="14">
        <v>1.2</v>
      </c>
      <c r="F296" s="18"/>
      <c r="G296" s="26">
        <f>ROUND(E296*F296,2)</f>
        <v>0</v>
      </c>
    </row>
    <row r="297" spans="1:7" x14ac:dyDescent="0.2">
      <c r="A297" s="10"/>
      <c r="B297" s="9"/>
      <c r="C297" s="22" t="s">
        <v>156</v>
      </c>
      <c r="D297" s="22"/>
      <c r="E297" s="22"/>
      <c r="F297" s="23"/>
      <c r="G297" s="24">
        <f>SUM(G294:G296)</f>
        <v>0</v>
      </c>
    </row>
    <row r="298" spans="1:7" x14ac:dyDescent="0.2">
      <c r="C298" s="7" t="s">
        <v>157</v>
      </c>
      <c r="D298" s="7"/>
    </row>
    <row r="299" spans="1:7" ht="36" x14ac:dyDescent="0.2">
      <c r="A299" s="25">
        <v>1</v>
      </c>
      <c r="B299" s="41" t="s">
        <v>253</v>
      </c>
      <c r="C299" s="20" t="s">
        <v>158</v>
      </c>
      <c r="D299" s="16" t="s">
        <v>33</v>
      </c>
      <c r="E299" s="14">
        <v>7.3</v>
      </c>
      <c r="F299" s="18"/>
      <c r="G299" s="26">
        <f>ROUND(E299*F299,2)</f>
        <v>0</v>
      </c>
    </row>
    <row r="300" spans="1:7" ht="60" x14ac:dyDescent="0.2">
      <c r="A300" s="25">
        <v>2</v>
      </c>
      <c r="B300" s="41" t="s">
        <v>220</v>
      </c>
      <c r="C300" s="20" t="s">
        <v>86</v>
      </c>
      <c r="D300" s="16" t="s">
        <v>33</v>
      </c>
      <c r="E300" s="14">
        <v>4.2</v>
      </c>
      <c r="F300" s="18"/>
      <c r="G300" s="26">
        <f>ROUND(E300*F300,2)</f>
        <v>0</v>
      </c>
    </row>
    <row r="301" spans="1:7" ht="24" x14ac:dyDescent="0.2">
      <c r="A301" s="25">
        <v>3</v>
      </c>
      <c r="B301" s="41" t="s">
        <v>193</v>
      </c>
      <c r="C301" s="20" t="s">
        <v>37</v>
      </c>
      <c r="D301" s="16" t="s">
        <v>33</v>
      </c>
      <c r="E301" s="14">
        <v>4.2</v>
      </c>
      <c r="F301" s="18"/>
      <c r="G301" s="26">
        <f>ROUND(E301*F301,2)</f>
        <v>0</v>
      </c>
    </row>
    <row r="302" spans="1:7" x14ac:dyDescent="0.2">
      <c r="A302" s="10"/>
      <c r="B302" s="9"/>
      <c r="C302" s="22" t="s">
        <v>159</v>
      </c>
      <c r="D302" s="22"/>
      <c r="E302" s="22"/>
      <c r="F302" s="23"/>
      <c r="G302" s="24">
        <f>SUM(G299:G301)</f>
        <v>0</v>
      </c>
    </row>
    <row r="303" spans="1:7" x14ac:dyDescent="0.2">
      <c r="C303" s="7" t="s">
        <v>160</v>
      </c>
      <c r="D303" s="7"/>
    </row>
    <row r="304" spans="1:7" ht="48" x14ac:dyDescent="0.2">
      <c r="A304" s="12">
        <v>1</v>
      </c>
      <c r="B304" s="41" t="s">
        <v>254</v>
      </c>
      <c r="C304" s="20" t="s">
        <v>161</v>
      </c>
      <c r="D304" s="16" t="s">
        <v>46</v>
      </c>
      <c r="E304" s="14">
        <v>1</v>
      </c>
      <c r="F304" s="18"/>
      <c r="G304" s="18">
        <f>ROUND(E304*F304,2)</f>
        <v>0</v>
      </c>
    </row>
    <row r="305" spans="1:7" x14ac:dyDescent="0.2">
      <c r="A305" s="10"/>
      <c r="B305" s="9"/>
      <c r="C305" s="22" t="s">
        <v>162</v>
      </c>
      <c r="D305" s="22"/>
      <c r="E305" s="22"/>
      <c r="F305" s="23"/>
      <c r="G305" s="24">
        <f>SUM(G304:G304)</f>
        <v>0</v>
      </c>
    </row>
    <row r="306" spans="1:7" x14ac:dyDescent="0.2">
      <c r="C306" s="7" t="s">
        <v>163</v>
      </c>
      <c r="D306" s="7"/>
    </row>
    <row r="307" spans="1:7" ht="24" x14ac:dyDescent="0.2">
      <c r="A307" s="25">
        <v>1</v>
      </c>
      <c r="B307" s="41" t="s">
        <v>255</v>
      </c>
      <c r="C307" s="20" t="s">
        <v>32</v>
      </c>
      <c r="D307" s="16" t="s">
        <v>33</v>
      </c>
      <c r="E307" s="14">
        <v>0.5</v>
      </c>
      <c r="F307" s="18"/>
      <c r="G307" s="26">
        <f t="shared" ref="G307:G314" si="12">ROUND(E307*F307,2)</f>
        <v>0</v>
      </c>
    </row>
    <row r="308" spans="1:7" ht="24" x14ac:dyDescent="0.2">
      <c r="A308" s="25">
        <v>2</v>
      </c>
      <c r="B308" s="41" t="s">
        <v>256</v>
      </c>
      <c r="C308" s="20" t="s">
        <v>164</v>
      </c>
      <c r="D308" s="16" t="s">
        <v>33</v>
      </c>
      <c r="E308" s="14">
        <v>0.5</v>
      </c>
      <c r="F308" s="18"/>
      <c r="G308" s="26">
        <f t="shared" si="12"/>
        <v>0</v>
      </c>
    </row>
    <row r="309" spans="1:7" ht="36" x14ac:dyDescent="0.2">
      <c r="A309" s="25">
        <v>3</v>
      </c>
      <c r="B309" s="41" t="s">
        <v>257</v>
      </c>
      <c r="C309" s="20" t="s">
        <v>165</v>
      </c>
      <c r="D309" s="16" t="s">
        <v>33</v>
      </c>
      <c r="E309" s="14">
        <v>1.44E-2</v>
      </c>
      <c r="F309" s="18"/>
      <c r="G309" s="26">
        <f t="shared" si="12"/>
        <v>0</v>
      </c>
    </row>
    <row r="310" spans="1:7" ht="24" x14ac:dyDescent="0.2">
      <c r="A310" s="25">
        <v>4</v>
      </c>
      <c r="B310" s="41" t="s">
        <v>211</v>
      </c>
      <c r="C310" s="20" t="s">
        <v>166</v>
      </c>
      <c r="D310" s="16" t="s">
        <v>48</v>
      </c>
      <c r="E310" s="14">
        <v>1.33</v>
      </c>
      <c r="F310" s="18"/>
      <c r="G310" s="26">
        <f t="shared" si="12"/>
        <v>0</v>
      </c>
    </row>
    <row r="311" spans="1:7" x14ac:dyDescent="0.2">
      <c r="A311" s="25">
        <v>5</v>
      </c>
      <c r="B311" s="41" t="s">
        <v>199</v>
      </c>
      <c r="C311" s="20" t="s">
        <v>47</v>
      </c>
      <c r="D311" s="16" t="s">
        <v>48</v>
      </c>
      <c r="E311" s="14">
        <v>1.33</v>
      </c>
      <c r="F311" s="18"/>
      <c r="G311" s="26">
        <f t="shared" si="12"/>
        <v>0</v>
      </c>
    </row>
    <row r="312" spans="1:7" ht="24" x14ac:dyDescent="0.2">
      <c r="A312" s="25">
        <v>6</v>
      </c>
      <c r="B312" s="41" t="s">
        <v>251</v>
      </c>
      <c r="C312" s="20" t="s">
        <v>167</v>
      </c>
      <c r="D312" s="16" t="s">
        <v>43</v>
      </c>
      <c r="E312" s="14">
        <v>0.01</v>
      </c>
      <c r="F312" s="18"/>
      <c r="G312" s="26">
        <f t="shared" si="12"/>
        <v>0</v>
      </c>
    </row>
    <row r="313" spans="1:7" ht="36" x14ac:dyDescent="0.2">
      <c r="A313" s="25">
        <v>7</v>
      </c>
      <c r="B313" s="41" t="s">
        <v>258</v>
      </c>
      <c r="C313" s="20" t="s">
        <v>168</v>
      </c>
      <c r="D313" s="16" t="s">
        <v>33</v>
      </c>
      <c r="E313" s="14">
        <v>0.05</v>
      </c>
      <c r="F313" s="18"/>
      <c r="G313" s="26">
        <f t="shared" si="12"/>
        <v>0</v>
      </c>
    </row>
    <row r="314" spans="1:7" x14ac:dyDescent="0.2">
      <c r="A314" s="25">
        <v>8</v>
      </c>
      <c r="B314" s="41" t="s">
        <v>259</v>
      </c>
      <c r="C314" s="20" t="s">
        <v>169</v>
      </c>
      <c r="D314" s="16" t="s">
        <v>48</v>
      </c>
      <c r="E314" s="14">
        <v>5</v>
      </c>
      <c r="F314" s="18"/>
      <c r="G314" s="26">
        <f t="shared" si="12"/>
        <v>0</v>
      </c>
    </row>
    <row r="315" spans="1:7" x14ac:dyDescent="0.2">
      <c r="A315" s="10"/>
      <c r="B315" s="9"/>
      <c r="C315" s="22" t="s">
        <v>170</v>
      </c>
      <c r="D315" s="22"/>
      <c r="E315" s="22"/>
      <c r="F315" s="23"/>
      <c r="G315" s="24">
        <f>SUM(G307:G314)</f>
        <v>0</v>
      </c>
    </row>
    <row r="316" spans="1:7" x14ac:dyDescent="0.2">
      <c r="A316" s="7"/>
      <c r="B316" s="7" t="s">
        <v>23</v>
      </c>
      <c r="C316" s="7"/>
      <c r="D316" s="7"/>
      <c r="E316" s="7"/>
      <c r="F316" s="8"/>
      <c r="G316" s="8">
        <f>SUM(G199,G211,G223,G237,G247,G257,G260,G266,G271,G280,G285,G292,G297,G302,G305,G315)</f>
        <v>0</v>
      </c>
    </row>
    <row r="317" spans="1:7" x14ac:dyDescent="0.2">
      <c r="A317" s="21"/>
      <c r="B317" s="22"/>
      <c r="C317" s="22" t="s">
        <v>24</v>
      </c>
      <c r="D317" s="22" t="s">
        <v>25</v>
      </c>
      <c r="E317" s="22"/>
      <c r="F317" s="23"/>
      <c r="G317" s="24">
        <f>ROUND(G316*0.21,2)</f>
        <v>0</v>
      </c>
    </row>
    <row r="318" spans="1:7" x14ac:dyDescent="0.2">
      <c r="A318" s="22"/>
      <c r="B318" s="22" t="s">
        <v>26</v>
      </c>
      <c r="C318" s="22"/>
      <c r="D318" s="22"/>
      <c r="E318" s="22"/>
      <c r="F318" s="23"/>
      <c r="G318" s="23">
        <f>G316+G317</f>
        <v>0</v>
      </c>
    </row>
    <row r="319" spans="1:7" x14ac:dyDescent="0.2">
      <c r="A319" s="7"/>
      <c r="B319" s="7"/>
      <c r="C319" s="7"/>
      <c r="D319" s="7"/>
      <c r="E319" s="7"/>
      <c r="F319" s="8"/>
      <c r="G319" s="8"/>
    </row>
    <row r="324" spans="1:7" x14ac:dyDescent="0.2">
      <c r="A324" s="7" t="s">
        <v>0</v>
      </c>
      <c r="B324" s="7"/>
      <c r="C324" s="7"/>
      <c r="D324" s="7"/>
      <c r="E324" s="7"/>
      <c r="F324" s="8"/>
      <c r="G324" s="6" t="s">
        <v>4</v>
      </c>
    </row>
    <row r="325" spans="1:7" x14ac:dyDescent="0.2">
      <c r="A325" s="1" t="s">
        <v>1</v>
      </c>
      <c r="G325" s="3" t="s">
        <v>1</v>
      </c>
    </row>
    <row r="326" spans="1:7" x14ac:dyDescent="0.2">
      <c r="C326" s="1" t="s">
        <v>2</v>
      </c>
      <c r="G326" s="3"/>
    </row>
    <row r="327" spans="1:7" x14ac:dyDescent="0.2">
      <c r="A327" s="1" t="s">
        <v>3</v>
      </c>
      <c r="G327" s="3" t="s">
        <v>3</v>
      </c>
    </row>
    <row r="329" spans="1:7" ht="18" x14ac:dyDescent="0.25">
      <c r="D329" s="5" t="s">
        <v>185</v>
      </c>
    </row>
    <row r="330" spans="1:7" x14ac:dyDescent="0.2">
      <c r="D330" s="4" t="s">
        <v>16</v>
      </c>
    </row>
    <row r="332" spans="1:7" x14ac:dyDescent="0.2">
      <c r="A332" s="37" t="s">
        <v>5</v>
      </c>
      <c r="B332" s="37"/>
      <c r="C332" s="38" t="s">
        <v>17</v>
      </c>
      <c r="D332" s="38"/>
      <c r="E332" s="38"/>
      <c r="F332" s="39"/>
      <c r="G332" s="39"/>
    </row>
    <row r="333" spans="1:7" x14ac:dyDescent="0.2">
      <c r="A333" s="37" t="s">
        <v>6</v>
      </c>
      <c r="B333" s="37"/>
      <c r="C333" s="38" t="s">
        <v>95</v>
      </c>
      <c r="D333" s="38"/>
      <c r="E333" s="38"/>
      <c r="F333" s="39"/>
      <c r="G333" s="39"/>
    </row>
    <row r="334" spans="1:7" x14ac:dyDescent="0.2">
      <c r="A334" s="37" t="s">
        <v>7</v>
      </c>
      <c r="B334" s="37"/>
      <c r="C334" s="38" t="s">
        <v>171</v>
      </c>
      <c r="D334" s="38"/>
      <c r="E334" s="38"/>
      <c r="F334" s="39"/>
      <c r="G334" s="39"/>
    </row>
    <row r="335" spans="1:7" x14ac:dyDescent="0.2">
      <c r="A335" s="32">
        <v>45776</v>
      </c>
      <c r="B335" s="32"/>
      <c r="F335" s="6" t="s">
        <v>8</v>
      </c>
      <c r="G335" s="6">
        <f>G352</f>
        <v>0</v>
      </c>
    </row>
    <row r="336" spans="1:7" x14ac:dyDescent="0.2">
      <c r="A336" s="33" t="s">
        <v>9</v>
      </c>
      <c r="B336" s="33" t="s">
        <v>10</v>
      </c>
      <c r="C336" s="33" t="s">
        <v>11</v>
      </c>
      <c r="D336" s="33" t="s">
        <v>12</v>
      </c>
      <c r="E336" s="35" t="s">
        <v>13</v>
      </c>
      <c r="F336" s="28" t="s">
        <v>14</v>
      </c>
      <c r="G336" s="30" t="s">
        <v>15</v>
      </c>
    </row>
    <row r="337" spans="1:7" x14ac:dyDescent="0.2">
      <c r="A337" s="34"/>
      <c r="B337" s="34"/>
      <c r="C337" s="34"/>
      <c r="D337" s="34"/>
      <c r="E337" s="36"/>
      <c r="F337" s="29"/>
      <c r="G337" s="31"/>
    </row>
    <row r="338" spans="1:7" x14ac:dyDescent="0.2">
      <c r="C338" s="7" t="s">
        <v>172</v>
      </c>
      <c r="D338" s="7"/>
    </row>
    <row r="339" spans="1:7" ht="24" x14ac:dyDescent="0.2">
      <c r="A339" s="25">
        <v>1</v>
      </c>
      <c r="B339" s="41" t="s">
        <v>256</v>
      </c>
      <c r="C339" s="20" t="s">
        <v>164</v>
      </c>
      <c r="D339" s="16" t="s">
        <v>33</v>
      </c>
      <c r="E339" s="14">
        <v>5</v>
      </c>
      <c r="F339" s="18"/>
      <c r="G339" s="26">
        <f>ROUND(E339*F339,2)</f>
        <v>0</v>
      </c>
    </row>
    <row r="340" spans="1:7" ht="24" x14ac:dyDescent="0.2">
      <c r="A340" s="25">
        <v>2</v>
      </c>
      <c r="B340" s="41" t="s">
        <v>260</v>
      </c>
      <c r="C340" s="20" t="s">
        <v>173</v>
      </c>
      <c r="D340" s="16" t="s">
        <v>33</v>
      </c>
      <c r="E340" s="14">
        <v>5</v>
      </c>
      <c r="F340" s="18"/>
      <c r="G340" s="26">
        <f>ROUND(E340*F340,2)</f>
        <v>0</v>
      </c>
    </row>
    <row r="341" spans="1:7" x14ac:dyDescent="0.2">
      <c r="A341" s="10"/>
      <c r="B341" s="9"/>
      <c r="C341" s="22" t="s">
        <v>174</v>
      </c>
      <c r="D341" s="22"/>
      <c r="E341" s="22"/>
      <c r="F341" s="23"/>
      <c r="G341" s="24">
        <f>SUM(G339:G340)</f>
        <v>0</v>
      </c>
    </row>
    <row r="342" spans="1:7" x14ac:dyDescent="0.2">
      <c r="C342" s="7" t="s">
        <v>175</v>
      </c>
      <c r="D342" s="7"/>
    </row>
    <row r="343" spans="1:7" ht="24" x14ac:dyDescent="0.2">
      <c r="A343" s="25">
        <v>1</v>
      </c>
      <c r="B343" s="41" t="s">
        <v>256</v>
      </c>
      <c r="C343" s="20" t="s">
        <v>164</v>
      </c>
      <c r="D343" s="16" t="s">
        <v>33</v>
      </c>
      <c r="E343" s="14">
        <v>1</v>
      </c>
      <c r="F343" s="18"/>
      <c r="G343" s="26">
        <f>ROUND(E343*F343,2)</f>
        <v>0</v>
      </c>
    </row>
    <row r="344" spans="1:7" ht="24" x14ac:dyDescent="0.2">
      <c r="A344" s="25">
        <v>2</v>
      </c>
      <c r="B344" s="41" t="s">
        <v>260</v>
      </c>
      <c r="C344" s="20" t="s">
        <v>173</v>
      </c>
      <c r="D344" s="16" t="s">
        <v>33</v>
      </c>
      <c r="E344" s="14">
        <v>1</v>
      </c>
      <c r="F344" s="18"/>
      <c r="G344" s="26">
        <f>ROUND(E344*F344,2)</f>
        <v>0</v>
      </c>
    </row>
    <row r="345" spans="1:7" x14ac:dyDescent="0.2">
      <c r="A345" s="10"/>
      <c r="B345" s="9"/>
      <c r="C345" s="22" t="s">
        <v>176</v>
      </c>
      <c r="D345" s="22"/>
      <c r="E345" s="22"/>
      <c r="F345" s="23"/>
      <c r="G345" s="24">
        <f>SUM(G343:G344)</f>
        <v>0</v>
      </c>
    </row>
    <row r="346" spans="1:7" x14ac:dyDescent="0.2">
      <c r="C346" s="7" t="s">
        <v>177</v>
      </c>
      <c r="D346" s="7"/>
    </row>
    <row r="347" spans="1:7" x14ac:dyDescent="0.2">
      <c r="A347" s="25">
        <v>1</v>
      </c>
      <c r="B347" s="41" t="s">
        <v>261</v>
      </c>
      <c r="C347" s="20" t="s">
        <v>178</v>
      </c>
      <c r="D347" s="16" t="s">
        <v>179</v>
      </c>
      <c r="E347" s="14">
        <v>20</v>
      </c>
      <c r="F347" s="18"/>
      <c r="G347" s="26">
        <f>ROUND(E347*F347,2)</f>
        <v>0</v>
      </c>
    </row>
    <row r="348" spans="1:7" ht="28.5" customHeight="1" x14ac:dyDescent="0.2">
      <c r="A348" s="25">
        <v>2</v>
      </c>
      <c r="B348" s="41" t="s">
        <v>262</v>
      </c>
      <c r="C348" s="20" t="s">
        <v>180</v>
      </c>
      <c r="D348" s="16" t="s">
        <v>33</v>
      </c>
      <c r="E348" s="14">
        <v>2</v>
      </c>
      <c r="F348" s="18"/>
      <c r="G348" s="26">
        <f>ROUND(E348*F348,2)</f>
        <v>0</v>
      </c>
    </row>
    <row r="349" spans="1:7" x14ac:dyDescent="0.2">
      <c r="A349" s="10"/>
      <c r="B349" s="9"/>
      <c r="C349" s="22" t="s">
        <v>181</v>
      </c>
      <c r="D349" s="22"/>
      <c r="E349" s="22"/>
      <c r="F349" s="23"/>
      <c r="G349" s="24">
        <f>SUM(G347:G348)</f>
        <v>0</v>
      </c>
    </row>
    <row r="350" spans="1:7" x14ac:dyDescent="0.2">
      <c r="A350" s="7"/>
      <c r="B350" s="7" t="s">
        <v>23</v>
      </c>
      <c r="C350" s="7"/>
      <c r="D350" s="7"/>
      <c r="E350" s="7"/>
      <c r="F350" s="8"/>
      <c r="G350" s="8">
        <f>SUM(G341,G345,G349)</f>
        <v>0</v>
      </c>
    </row>
    <row r="351" spans="1:7" x14ac:dyDescent="0.2">
      <c r="A351" s="21"/>
      <c r="B351" s="22"/>
      <c r="C351" s="22" t="s">
        <v>24</v>
      </c>
      <c r="D351" s="22" t="s">
        <v>25</v>
      </c>
      <c r="E351" s="22"/>
      <c r="F351" s="23"/>
      <c r="G351" s="24">
        <f>ROUND(G350*0.21,2)</f>
        <v>0</v>
      </c>
    </row>
    <row r="352" spans="1:7" x14ac:dyDescent="0.2">
      <c r="A352" s="22"/>
      <c r="B352" s="22" t="s">
        <v>26</v>
      </c>
      <c r="C352" s="22"/>
      <c r="D352" s="22"/>
      <c r="E352" s="22"/>
      <c r="F352" s="23"/>
      <c r="G352" s="23">
        <f>G350+G351</f>
        <v>0</v>
      </c>
    </row>
    <row r="353" spans="1:7" x14ac:dyDescent="0.2">
      <c r="A353" s="7"/>
      <c r="B353" s="7"/>
      <c r="C353" s="7"/>
      <c r="D353" s="7"/>
      <c r="E353" s="7"/>
      <c r="F353" s="8"/>
      <c r="G353" s="8"/>
    </row>
    <row r="358" spans="1:7" x14ac:dyDescent="0.2">
      <c r="A358" s="7" t="s">
        <v>0</v>
      </c>
      <c r="B358" s="7"/>
      <c r="C358" s="7"/>
      <c r="D358" s="7"/>
      <c r="E358" s="7"/>
      <c r="F358" s="8"/>
      <c r="G358" s="6" t="s">
        <v>4</v>
      </c>
    </row>
    <row r="359" spans="1:7" x14ac:dyDescent="0.2">
      <c r="A359" s="1" t="s">
        <v>1</v>
      </c>
      <c r="G359" s="3" t="s">
        <v>1</v>
      </c>
    </row>
    <row r="360" spans="1:7" x14ac:dyDescent="0.2">
      <c r="C360" s="1" t="s">
        <v>2</v>
      </c>
      <c r="G360" s="3"/>
    </row>
    <row r="361" spans="1:7" x14ac:dyDescent="0.2">
      <c r="A361" s="1" t="s">
        <v>3</v>
      </c>
      <c r="G361" s="3" t="s">
        <v>3</v>
      </c>
    </row>
    <row r="363" spans="1:7" ht="18" x14ac:dyDescent="0.25">
      <c r="D363" s="5" t="s">
        <v>185</v>
      </c>
    </row>
    <row r="364" spans="1:7" x14ac:dyDescent="0.2">
      <c r="D364" s="4" t="s">
        <v>16</v>
      </c>
    </row>
    <row r="366" spans="1:7" x14ac:dyDescent="0.2">
      <c r="A366" s="37" t="s">
        <v>5</v>
      </c>
      <c r="B366" s="37"/>
      <c r="C366" s="38" t="s">
        <v>17</v>
      </c>
      <c r="D366" s="38"/>
      <c r="E366" s="38"/>
      <c r="F366" s="39"/>
      <c r="G366" s="39"/>
    </row>
    <row r="367" spans="1:7" x14ac:dyDescent="0.2">
      <c r="A367" s="37" t="s">
        <v>6</v>
      </c>
      <c r="B367" s="37"/>
      <c r="C367" s="38" t="s">
        <v>182</v>
      </c>
      <c r="D367" s="38"/>
      <c r="E367" s="38"/>
      <c r="F367" s="39"/>
      <c r="G367" s="39"/>
    </row>
    <row r="368" spans="1:7" x14ac:dyDescent="0.2">
      <c r="A368" s="37" t="s">
        <v>7</v>
      </c>
      <c r="B368" s="37"/>
      <c r="C368" s="38" t="s">
        <v>182</v>
      </c>
      <c r="D368" s="38"/>
      <c r="E368" s="38"/>
      <c r="F368" s="39"/>
      <c r="G368" s="39"/>
    </row>
    <row r="369" spans="1:7" x14ac:dyDescent="0.2">
      <c r="A369" s="32">
        <v>45776</v>
      </c>
      <c r="B369" s="32"/>
      <c r="F369" s="6" t="s">
        <v>8</v>
      </c>
      <c r="G369" s="6">
        <f>G375</f>
        <v>0</v>
      </c>
    </row>
    <row r="370" spans="1:7" x14ac:dyDescent="0.2">
      <c r="A370" s="33" t="s">
        <v>9</v>
      </c>
      <c r="B370" s="33" t="s">
        <v>10</v>
      </c>
      <c r="C370" s="33" t="s">
        <v>11</v>
      </c>
      <c r="D370" s="33" t="s">
        <v>12</v>
      </c>
      <c r="E370" s="35" t="s">
        <v>13</v>
      </c>
      <c r="F370" s="28" t="s">
        <v>14</v>
      </c>
      <c r="G370" s="30" t="s">
        <v>15</v>
      </c>
    </row>
    <row r="371" spans="1:7" x14ac:dyDescent="0.2">
      <c r="A371" s="34"/>
      <c r="B371" s="34"/>
      <c r="C371" s="34"/>
      <c r="D371" s="34"/>
      <c r="E371" s="36"/>
      <c r="F371" s="29"/>
      <c r="G371" s="31"/>
    </row>
    <row r="372" spans="1:7" ht="24" x14ac:dyDescent="0.2">
      <c r="A372" s="11">
        <v>1</v>
      </c>
      <c r="B372" s="46" t="s">
        <v>222</v>
      </c>
      <c r="C372" s="19" t="s">
        <v>182</v>
      </c>
      <c r="D372" s="15" t="s">
        <v>184</v>
      </c>
      <c r="E372" s="13">
        <v>22</v>
      </c>
      <c r="F372" s="17"/>
      <c r="G372" s="17">
        <f>ROUND(E372*F372,2)</f>
        <v>0</v>
      </c>
    </row>
    <row r="373" spans="1:7" x14ac:dyDescent="0.2">
      <c r="A373" s="21"/>
      <c r="B373" s="22" t="s">
        <v>23</v>
      </c>
      <c r="C373" s="22"/>
      <c r="D373" s="22"/>
      <c r="E373" s="22"/>
      <c r="F373" s="23"/>
      <c r="G373" s="24">
        <f>SUM(G372:G372)</f>
        <v>0</v>
      </c>
    </row>
    <row r="374" spans="1:7" x14ac:dyDescent="0.2">
      <c r="A374" s="21"/>
      <c r="B374" s="22"/>
      <c r="C374" s="22" t="s">
        <v>24</v>
      </c>
      <c r="D374" s="22" t="s">
        <v>25</v>
      </c>
      <c r="E374" s="22"/>
      <c r="F374" s="23"/>
      <c r="G374" s="24">
        <f>ROUND(G373*0.21,2)</f>
        <v>0</v>
      </c>
    </row>
    <row r="375" spans="1:7" x14ac:dyDescent="0.2">
      <c r="A375" s="22"/>
      <c r="B375" s="22" t="s">
        <v>26</v>
      </c>
      <c r="C375" s="22"/>
      <c r="D375" s="22"/>
      <c r="E375" s="22"/>
      <c r="F375" s="23"/>
      <c r="G375" s="23">
        <f>G373+G374</f>
        <v>0</v>
      </c>
    </row>
    <row r="376" spans="1:7" x14ac:dyDescent="0.2">
      <c r="A376" s="7"/>
      <c r="B376" s="7"/>
      <c r="C376" s="7"/>
      <c r="D376" s="7"/>
      <c r="E376" s="7"/>
      <c r="F376" s="8"/>
      <c r="G376" s="8"/>
    </row>
    <row r="379" spans="1:7" ht="15" x14ac:dyDescent="0.2">
      <c r="A379" s="27" t="s">
        <v>183</v>
      </c>
    </row>
  </sheetData>
  <mergeCells count="106">
    <mergeCell ref="B62:F62"/>
    <mergeCell ref="B68:F68"/>
    <mergeCell ref="B81:F81"/>
    <mergeCell ref="B95:F95"/>
    <mergeCell ref="C102:F102"/>
    <mergeCell ref="C96:E96"/>
    <mergeCell ref="B47:F47"/>
    <mergeCell ref="C48:G48"/>
    <mergeCell ref="A9:B9"/>
    <mergeCell ref="C9:G9"/>
    <mergeCell ref="A10:B10"/>
    <mergeCell ref="C10:G10"/>
    <mergeCell ref="A11:B11"/>
    <mergeCell ref="C11:G11"/>
    <mergeCell ref="A12:B12"/>
    <mergeCell ref="A13:A14"/>
    <mergeCell ref="B13:B14"/>
    <mergeCell ref="C13:C14"/>
    <mergeCell ref="D13:D14"/>
    <mergeCell ref="F13:F14"/>
    <mergeCell ref="G13:G14"/>
    <mergeCell ref="A33:B33"/>
    <mergeCell ref="C33:G33"/>
    <mergeCell ref="A34:B34"/>
    <mergeCell ref="C34:G34"/>
    <mergeCell ref="E13:E14"/>
    <mergeCell ref="A141:B141"/>
    <mergeCell ref="C141:G141"/>
    <mergeCell ref="A35:B35"/>
    <mergeCell ref="C35:G35"/>
    <mergeCell ref="A36:B36"/>
    <mergeCell ref="A37:A38"/>
    <mergeCell ref="B37:B38"/>
    <mergeCell ref="C37:C38"/>
    <mergeCell ref="D37:D38"/>
    <mergeCell ref="E37:E38"/>
    <mergeCell ref="F37:F38"/>
    <mergeCell ref="G37:G38"/>
    <mergeCell ref="A139:B139"/>
    <mergeCell ref="C139:G139"/>
    <mergeCell ref="A140:B140"/>
    <mergeCell ref="C140:G140"/>
    <mergeCell ref="A142:B142"/>
    <mergeCell ref="A143:A144"/>
    <mergeCell ref="B143:B144"/>
    <mergeCell ref="C143:C144"/>
    <mergeCell ref="D143:D144"/>
    <mergeCell ref="F143:F144"/>
    <mergeCell ref="G143:G144"/>
    <mergeCell ref="A163:B163"/>
    <mergeCell ref="C163:G163"/>
    <mergeCell ref="A164:B164"/>
    <mergeCell ref="C164:G164"/>
    <mergeCell ref="E143:E144"/>
    <mergeCell ref="A189:B189"/>
    <mergeCell ref="C189:G189"/>
    <mergeCell ref="A165:B165"/>
    <mergeCell ref="C165:G165"/>
    <mergeCell ref="A166:B166"/>
    <mergeCell ref="A167:A168"/>
    <mergeCell ref="B167:B168"/>
    <mergeCell ref="C167:C168"/>
    <mergeCell ref="D167:D168"/>
    <mergeCell ref="E167:E168"/>
    <mergeCell ref="F167:F168"/>
    <mergeCell ref="G167:G168"/>
    <mergeCell ref="A187:B187"/>
    <mergeCell ref="C187:G187"/>
    <mergeCell ref="A188:B188"/>
    <mergeCell ref="C188:G188"/>
    <mergeCell ref="A190:B190"/>
    <mergeCell ref="A191:A192"/>
    <mergeCell ref="B191:B192"/>
    <mergeCell ref="C191:C192"/>
    <mergeCell ref="D191:D192"/>
    <mergeCell ref="F191:F192"/>
    <mergeCell ref="G191:G192"/>
    <mergeCell ref="A332:B332"/>
    <mergeCell ref="C332:G332"/>
    <mergeCell ref="A333:B333"/>
    <mergeCell ref="C333:G333"/>
    <mergeCell ref="E191:E192"/>
    <mergeCell ref="A368:B368"/>
    <mergeCell ref="C368:G368"/>
    <mergeCell ref="A334:B334"/>
    <mergeCell ref="C334:G334"/>
    <mergeCell ref="A335:B335"/>
    <mergeCell ref="A336:A337"/>
    <mergeCell ref="B336:B337"/>
    <mergeCell ref="C336:C337"/>
    <mergeCell ref="D336:D337"/>
    <mergeCell ref="E336:E337"/>
    <mergeCell ref="F336:F337"/>
    <mergeCell ref="G336:G337"/>
    <mergeCell ref="A366:B366"/>
    <mergeCell ref="C366:G366"/>
    <mergeCell ref="A367:B367"/>
    <mergeCell ref="C367:G367"/>
    <mergeCell ref="F370:F371"/>
    <mergeCell ref="G370:G371"/>
    <mergeCell ref="A369:B369"/>
    <mergeCell ref="A370:A371"/>
    <mergeCell ref="B370:B371"/>
    <mergeCell ref="C370:C371"/>
    <mergeCell ref="D370:D371"/>
    <mergeCell ref="E370:E371"/>
  </mergeCells>
  <pageMargins left="0.54166666666666663" right="0.1388888888888889" top="0.54166666666666663" bottom="0.54166666666666663" header="0.3" footer="0.3"/>
  <pageSetup paperSize="9" orientation="landscape" verticalDpi="4294967293" r:id="rId1"/>
  <rowBreaks count="7" manualBreakCount="7">
    <brk id="23" max="16383" man="1"/>
    <brk id="129" max="16383" man="1"/>
    <brk id="153" max="16383" man="1"/>
    <brk id="177" max="16383" man="1"/>
    <brk id="322" max="16383" man="1"/>
    <brk id="356" max="16383" man="1"/>
    <brk id="3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Sonata Šmatauskienė</cp:lastModifiedBy>
  <dcterms:created xsi:type="dcterms:W3CDTF">2025-04-29T10:20:34Z</dcterms:created>
  <dcterms:modified xsi:type="dcterms:W3CDTF">2025-04-29T16:34:49Z</dcterms:modified>
</cp:coreProperties>
</file>