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p.valuckis\Desktop\Pirkimai\1. Inicijuoti\22. 15139_Traumatologiniai implantai ir instrumentai\4. Pirkimo dokumentai\Derinimui\"/>
    </mc:Choice>
  </mc:AlternateContent>
  <xr:revisionPtr revIDLastSave="0" documentId="13_ncr:1_{648268D7-5144-474E-9527-C89CE6B40585}" xr6:coauthVersionLast="47" xr6:coauthVersionMax="47" xr10:uidLastSave="{00000000-0000-0000-0000-000000000000}"/>
  <bookViews>
    <workbookView xWindow="-108" yWindow="-108" windowWidth="23256" windowHeight="12576" xr2:uid="{00000000-000D-0000-FFFF-FFFF00000000}"/>
  </bookViews>
  <sheets>
    <sheet name="Pasiūlymas" sheetId="1" r:id="rId1"/>
    <sheet name="Bendrieji reikalavimai" sheetId="4" r:id="rId2"/>
    <sheet name="Subtiekėjai ir priedai"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9" i="1" l="1"/>
  <c r="F445" i="1"/>
  <c r="F442" i="1"/>
  <c r="F439" i="1"/>
  <c r="G448" i="1" s="1"/>
  <c r="G429" i="1"/>
  <c r="F426" i="1"/>
  <c r="F422" i="1"/>
  <c r="F409" i="1"/>
  <c r="G428" i="1" s="1"/>
  <c r="G399" i="1"/>
  <c r="F395" i="1"/>
  <c r="G398" i="1" s="1"/>
  <c r="G385" i="1"/>
  <c r="G384" i="1"/>
  <c r="F382" i="1"/>
  <c r="F380" i="1"/>
  <c r="F378" i="1"/>
  <c r="F384" i="1" s="1"/>
  <c r="F385" i="1" s="1"/>
  <c r="F386" i="1" s="1"/>
  <c r="G368" i="1"/>
  <c r="F365" i="1"/>
  <c r="F363" i="1"/>
  <c r="F361" i="1"/>
  <c r="F359" i="1"/>
  <c r="G349" i="1"/>
  <c r="F345" i="1"/>
  <c r="F336" i="1"/>
  <c r="F327" i="1"/>
  <c r="G317" i="1"/>
  <c r="F305" i="1"/>
  <c r="G316" i="1" s="1"/>
  <c r="G295" i="1"/>
  <c r="F285" i="1"/>
  <c r="G294" i="1" s="1"/>
  <c r="G275" i="1"/>
  <c r="G274" i="1"/>
  <c r="F266" i="1"/>
  <c r="F274" i="1" s="1"/>
  <c r="F275" i="1" s="1"/>
  <c r="F276" i="1" s="1"/>
  <c r="G256" i="1"/>
  <c r="F252" i="1"/>
  <c r="G255" i="1" s="1"/>
  <c r="G242" i="1"/>
  <c r="F231" i="1"/>
  <c r="G241" i="1" s="1"/>
  <c r="G221" i="1"/>
  <c r="F217" i="1"/>
  <c r="F214" i="1"/>
  <c r="G220" i="1" s="1"/>
  <c r="G204" i="1"/>
  <c r="F199" i="1"/>
  <c r="F203" i="1" s="1"/>
  <c r="F204" i="1" s="1"/>
  <c r="F205" i="1" s="1"/>
  <c r="G189" i="1"/>
  <c r="F185" i="1"/>
  <c r="F182" i="1"/>
  <c r="F180" i="1"/>
  <c r="F178" i="1"/>
  <c r="F174" i="1"/>
  <c r="G188" i="1" s="1"/>
  <c r="G164" i="1"/>
  <c r="F159" i="1"/>
  <c r="F163" i="1" s="1"/>
  <c r="F164" i="1" s="1"/>
  <c r="F165" i="1" s="1"/>
  <c r="G149" i="1"/>
  <c r="F145" i="1"/>
  <c r="F142" i="1"/>
  <c r="F139" i="1"/>
  <c r="G148" i="1" s="1"/>
  <c r="G129" i="1"/>
  <c r="F125" i="1"/>
  <c r="F122" i="1"/>
  <c r="F119" i="1"/>
  <c r="F115" i="1"/>
  <c r="F111" i="1"/>
  <c r="F107" i="1"/>
  <c r="G97" i="1"/>
  <c r="F91" i="1"/>
  <c r="F86" i="1"/>
  <c r="G96" i="1" s="1"/>
  <c r="F81" i="1"/>
  <c r="F96" i="1" s="1"/>
  <c r="F97" i="1" s="1"/>
  <c r="F98" i="1" s="1"/>
  <c r="G71" i="1"/>
  <c r="F64" i="1"/>
  <c r="F58" i="1"/>
  <c r="F52" i="1"/>
  <c r="G70" i="1" s="1"/>
  <c r="F45" i="1"/>
  <c r="F38" i="1"/>
  <c r="G21" i="1"/>
  <c r="G163" i="1" l="1"/>
  <c r="G203" i="1"/>
  <c r="F294" i="1"/>
  <c r="F295" i="1" s="1"/>
  <c r="F296" i="1" s="1"/>
  <c r="F70" i="1"/>
  <c r="F71" i="1" s="1"/>
  <c r="F72" i="1" s="1"/>
  <c r="F367" i="1"/>
  <c r="F368" i="1" s="1"/>
  <c r="F369" i="1" s="1"/>
  <c r="G128" i="1"/>
  <c r="F220" i="1"/>
  <c r="F221" i="1" s="1"/>
  <c r="F222" i="1" s="1"/>
  <c r="G348" i="1"/>
  <c r="G367" i="1"/>
  <c r="F128" i="1"/>
  <c r="F129" i="1" s="1"/>
  <c r="F130" i="1" s="1"/>
  <c r="F148" i="1"/>
  <c r="F149" i="1" s="1"/>
  <c r="F150" i="1" s="1"/>
  <c r="F188" i="1"/>
  <c r="F189" i="1" s="1"/>
  <c r="F190" i="1" s="1"/>
  <c r="F255" i="1"/>
  <c r="F256" i="1" s="1"/>
  <c r="F257" i="1" s="1"/>
  <c r="F398" i="1"/>
  <c r="F399" i="1" s="1"/>
  <c r="F400" i="1" s="1"/>
  <c r="F428" i="1"/>
  <c r="F429" i="1" s="1"/>
  <c r="F430" i="1" s="1"/>
  <c r="F448" i="1"/>
  <c r="F449" i="1" s="1"/>
  <c r="F450" i="1" s="1"/>
  <c r="F241" i="1"/>
  <c r="F242" i="1" s="1"/>
  <c r="F243" i="1" s="1"/>
  <c r="F316" i="1"/>
  <c r="F317" i="1" s="1"/>
  <c r="F318" i="1" s="1"/>
  <c r="F348" i="1"/>
  <c r="F349" i="1" s="1"/>
  <c r="F350" i="1" s="1"/>
</calcChain>
</file>

<file path=xl/sharedStrings.xml><?xml version="1.0" encoding="utf-8"?>
<sst xmlns="http://schemas.openxmlformats.org/spreadsheetml/2006/main" count="869" uniqueCount="529">
  <si>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</si>
  <si>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</si>
  <si>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</si>
  <si>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</si>
  <si>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</si>
  <si>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</si>
  <si>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</si>
  <si>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</si>
  <si>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</si>
  <si>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</si>
  <si>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</si>
  <si>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</si>
  <si>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</si>
  <si>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</si>
  <si>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</si>
  <si>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</si>
  <si>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</si>
  <si>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</si>
  <si>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</si>
  <si>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</si>
  <si>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</si>
  <si>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</si>
  <si>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</si>
  <si>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</si>
  <si>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VIENKARTINIAI, ARTROSKOPINIO ŠEIVERIO PEILIUKAI (ANTGALIAI)</t>
  </si>
  <si>
    <t>Tiekėjo pasiūlymas:</t>
  </si>
  <si>
    <t>Nr.</t>
  </si>
  <si>
    <t>Pavadinimas</t>
  </si>
  <si>
    <t>Kiekis</t>
  </si>
  <si>
    <t>Mato vienetas</t>
  </si>
  <si>
    <t>Kaina be PVM, Eur</t>
  </si>
  <si>
    <t>Suma be PVM, Eur</t>
  </si>
  <si>
    <t>Gamintojas, modelis/prekės kodas</t>
  </si>
  <si>
    <t>Siūlomos techninės charakteristikos ir atitikimo techniniams reikalavimams patvirtinimas su nuoroda į kartu su pasiūlymu pateikto dokumento puslapį</t>
  </si>
  <si>
    <t>1.</t>
  </si>
  <si>
    <t>Vienkartiniai, artroskopinio šeiverio peiliukai (antgaliai)</t>
  </si>
  <si>
    <t>1.1.</t>
  </si>
  <si>
    <t>Šeiverio peiliuko dydis 3,6 mm +/- 0,1 mm</t>
  </si>
  <si>
    <t>vnt.</t>
  </si>
  <si>
    <t>1.1.1.</t>
  </si>
  <si>
    <t xml:space="preserve"> Turi tikti Linvatec kompanijos  REF 9924 ar REF 4240 šeiverio rankenai (su pjovimo antgalių automatiniu atpažinimu)</t>
  </si>
  <si>
    <t>1.1.2.</t>
  </si>
  <si>
    <t>Turi būti pilno spindulio rezektorius su tiesia pjovimo briauna</t>
  </si>
  <si>
    <t>1.1.3.</t>
  </si>
  <si>
    <t>Turi būti galimybė palenkti peiliuką iki 30° kampo</t>
  </si>
  <si>
    <t>1.1.4.</t>
  </si>
  <si>
    <t>Darbinis peiliuko ilgis turi būti ne mažesnis 13 cm</t>
  </si>
  <si>
    <t>1.1.5.</t>
  </si>
  <si>
    <t>Maksimalus pjovimo greitis turi būti ne mažiau 6000 aps./min.</t>
  </si>
  <si>
    <t>1.1.6.</t>
  </si>
  <si>
    <t>Dydis turi būti 3,6 mm +/- 0,1 mm</t>
  </si>
  <si>
    <t>1.2.</t>
  </si>
  <si>
    <t>Šeiverio peiliuko dydis 4,2 mm +/- 0,1 mm</t>
  </si>
  <si>
    <t>1.2.1.</t>
  </si>
  <si>
    <t>1.2.2.</t>
  </si>
  <si>
    <t>1.2.3.</t>
  </si>
  <si>
    <t>1.2.4.</t>
  </si>
  <si>
    <t>1.2.5.</t>
  </si>
  <si>
    <t>1.2.6.</t>
  </si>
  <si>
    <t>Dydis turi būti 4,2 mm +/- 0,1 mm</t>
  </si>
  <si>
    <t>1.3.</t>
  </si>
  <si>
    <t>1.3.1.</t>
  </si>
  <si>
    <t>1.3.2.</t>
  </si>
  <si>
    <t>Turi būti rezektorius ekstensyvių audinių šalinimui su dantyta pjovimo briauna</t>
  </si>
  <si>
    <t>1.3.3.</t>
  </si>
  <si>
    <t>1.3.4.</t>
  </si>
  <si>
    <t>1.3.5.</t>
  </si>
  <si>
    <t>1.4.</t>
  </si>
  <si>
    <t>Šeiverio peiliuko dydis 4,8 mm +/- 0,1 mm</t>
  </si>
  <si>
    <t>1.4.1.</t>
  </si>
  <si>
    <t>1.4.2.</t>
  </si>
  <si>
    <t>1.4.3.</t>
  </si>
  <si>
    <t>1.4.4.</t>
  </si>
  <si>
    <t>1.4.5.</t>
  </si>
  <si>
    <t>Dydis turi būti 4,8 mm +/- 0,1 mm</t>
  </si>
  <si>
    <t>1.5.</t>
  </si>
  <si>
    <t>Boro peiliukas dydis 6,0 mm +/- 0,1 mm</t>
  </si>
  <si>
    <t>1.5.1.</t>
  </si>
  <si>
    <t>Turi tikti Linvatec kompanijos  REF 9924 ar REF 4240 šeiverio rankenai (su  antgalių automatiniu atpažinimu).</t>
  </si>
  <si>
    <t>1.5.2.</t>
  </si>
  <si>
    <t>Boro antgalis turi būti kūgio formos</t>
  </si>
  <si>
    <t>1.5.3.</t>
  </si>
  <si>
    <t>1.5.4.</t>
  </si>
  <si>
    <t>Maksimalus pjovimo greitis turi būti ne mažiau 10 000 aps./min.</t>
  </si>
  <si>
    <t>1.5.5.</t>
  </si>
  <si>
    <t>Dydis turi būti 6,0 mm +/- 0,1mm</t>
  </si>
  <si>
    <t>Suma be PVM</t>
  </si>
  <si>
    <t>Taikomas PVM dydis (%)</t>
  </si>
  <si>
    <t>PVM suma</t>
  </si>
  <si>
    <t>Suma su PVM</t>
  </si>
  <si>
    <t>Dalies biudžetas su PVM: 12348 Eur</t>
  </si>
  <si>
    <t>2. DALIS</t>
  </si>
  <si>
    <t>2.</t>
  </si>
  <si>
    <t>2.1.</t>
  </si>
  <si>
    <t>Spec. boro dydis nuo 4,0 mm iki 4,2 mm</t>
  </si>
  <si>
    <t>2.1.1.</t>
  </si>
  <si>
    <t>Turi tikti Stryker kompanijos Formula šeiverio rankenai 10D027464 (375-704-500) su antgalių automatiniu atpažinimu</t>
  </si>
  <si>
    <t>2.1.2.</t>
  </si>
  <si>
    <t>Turi būti spec. boras - subchondralinis grąžtas</t>
  </si>
  <si>
    <t>2.1.3.</t>
  </si>
  <si>
    <t>Dydis turi būti nuo 4,0 mm iki 4,2 mm +/- 0,1 mm</t>
  </si>
  <si>
    <t>2.1.4.</t>
  </si>
  <si>
    <t>Gręžiančioji dalis turi būti Ø 1,5 mm +/- 0,1 mm </t>
  </si>
  <si>
    <t>2.2.</t>
  </si>
  <si>
    <t>Šeiverio peiliuko dydis nuo 3,5 mm iki 5,0 mm</t>
  </si>
  <si>
    <t>2.2.1.</t>
  </si>
  <si>
    <t>2.2.2.</t>
  </si>
  <si>
    <t>2.2.3.</t>
  </si>
  <si>
    <t>2.2.4.</t>
  </si>
  <si>
    <t>Dydis turi būti nuo 3,5 mm iki 5,0 mm +/- 0,1 mm</t>
  </si>
  <si>
    <t>2.3.</t>
  </si>
  <si>
    <t>Boro peiliukas dydis turi būti nuo 4,0 mm iki 5,5 mm</t>
  </si>
  <si>
    <t>2.3.1.</t>
  </si>
  <si>
    <t>Turi tikti Stryker kompanijos šeiverio rankenai 10D027464 (375-704-500) su antgalių automatiniu atpažinimu</t>
  </si>
  <si>
    <t>2.3.2.</t>
  </si>
  <si>
    <t>2.3.3.</t>
  </si>
  <si>
    <t>2.3.4.</t>
  </si>
  <si>
    <t>Dydis turi būti nuo 4,0 mm iki 5,5 mm +/- 0,1 mm</t>
  </si>
  <si>
    <t>Dalies biudžetas su PVM: 7392 Eur</t>
  </si>
  <si>
    <t>3. DALIS</t>
  </si>
  <si>
    <t>JĖGOS INSTRUMENTO PJŪKLELIAI</t>
  </si>
  <si>
    <t>3.</t>
  </si>
  <si>
    <t>Jėgos instrumento pjūkleliai</t>
  </si>
  <si>
    <t>3.1.</t>
  </si>
  <si>
    <t>Jėgos instrumento pjūklelis plotis-ilgis-storis 10,0x25,0x0,4 mm</t>
  </si>
  <si>
    <t>3.1.1.</t>
  </si>
  <si>
    <t>Turi tikti kompanijos Linvatec sagitalinio pjovimo  rankenai Micro 100 ir priedui PRO2043</t>
  </si>
  <si>
    <t>3.1.2.</t>
  </si>
  <si>
    <t>Turi būti smulkūs pjovimo dantukai</t>
  </si>
  <si>
    <t>3.1.3.</t>
  </si>
  <si>
    <t>plotis-ilgis-storis turi būti 10,0x25,0x0,4 mm paklaida ilgiui ir pločiui ne daugiau kaip 2 mm, storiui ne daugiau kaip 0,1mm</t>
  </si>
  <si>
    <t>3.2.</t>
  </si>
  <si>
    <t>3.2.1.</t>
  </si>
  <si>
    <t>3.2.2.</t>
  </si>
  <si>
    <t>Turi būti vidutinio stambumo pjovimo dantukai</t>
  </si>
  <si>
    <t>3.2.3.</t>
  </si>
  <si>
    <t>Plotis-ilgis-storis turi būti 10,0x25,0x0,4 mm paklaida ilgiui ir pločiui ne daugiau kaip 2 mm, storiui ne daugiau kaip 0,1mm</t>
  </si>
  <si>
    <t>3.3.</t>
  </si>
  <si>
    <t>Jėgos instrumento pjūklelis plotis-ilgis-storis 5,0x35,0x0,4 mm</t>
  </si>
  <si>
    <t>3.3.1.</t>
  </si>
  <si>
    <t>3.3.2.</t>
  </si>
  <si>
    <t>3.3.3.</t>
  </si>
  <si>
    <t>Plotis-ilgis-storis turi būti 5,0x35,0x0,4 mm paklaida ilgiui ir pločiui ne daugiau kaip 2 mm, storiui ne daugiau kaip 0,2 mm</t>
  </si>
  <si>
    <t>3.4.</t>
  </si>
  <si>
    <t xml:space="preserve">Jėgos instrumento pjūklelis plotis-ilgis-storis 25,4x95,0x1,27 mm </t>
  </si>
  <si>
    <t>3.4.1.</t>
  </si>
  <si>
    <t>Turi tikti kompanijos Linvatec  pjovimo  rankenai PRO6125</t>
  </si>
  <si>
    <t>3.4.2.</t>
  </si>
  <si>
    <t xml:space="preserve">Plotis-ilgis -storis turi būti 25,4x95,0x1,27mm paklaida ilgiui ir pločiui ne daugiau kaip 2 mm, storiui ne daugiau kaip 0,1mm </t>
  </si>
  <si>
    <t>3.5.</t>
  </si>
  <si>
    <t>Jėgos instrumento pjūklelis plotis-ilgis-storis 10,0x85,0x1,27 mm</t>
  </si>
  <si>
    <t>3.5.1.</t>
  </si>
  <si>
    <t>3.5.2.</t>
  </si>
  <si>
    <t>Plotis-ilgis -storis turi būti 10,0x85,0x1,27 mm (paklaida ilgiui nedaugiau kaip 10 mm ir pločiui ne daugiau kaip 2 mm, storiui ne daugiau kaip 0,1mm</t>
  </si>
  <si>
    <t>3.6.</t>
  </si>
  <si>
    <t>Jėgos instrumento pjūklelis plotis-ilgis-storis 25,4x90,0x1,2 mm</t>
  </si>
  <si>
    <t>3.6.1.</t>
  </si>
  <si>
    <t>3.6.2.</t>
  </si>
  <si>
    <t>Plotis-ilgis -storis turi būti 25,4x90,0x1,2 mm (paklaida ilgiui ne daugiau kaip 10 mm ir pločiui ne daugiau kaip 2 mm, storiui ne daugiau kaip 0,1mm</t>
  </si>
  <si>
    <t>Dalies biudžetas su PVM: 2520 Eur</t>
  </si>
  <si>
    <t>4. DALIS</t>
  </si>
  <si>
    <t>4.</t>
  </si>
  <si>
    <t>4.1.</t>
  </si>
  <si>
    <t>Jėgos instrumento pjūklelis plotis 25,0 mm, pjovimo gylis 100,0 mm, dantelio gylis 1,27 mm</t>
  </si>
  <si>
    <t>4.1.1.</t>
  </si>
  <si>
    <t>Turi tikti kompanijos „Stryke System 6 „ ostiliuojančiai pjovimo rankenai</t>
  </si>
  <si>
    <t>4.1.2.</t>
  </si>
  <si>
    <t>Turi būti pločio 25,0 mm, pjovimo gylio 100,0 mm, dantelio gylio 1,27 mm (paklaida pjovimo gyliui ir pločiui ne daugiau kaip 2 mm, storiui ne daugiau kaip 0,1mm)</t>
  </si>
  <si>
    <t>4.2.</t>
  </si>
  <si>
    <t>Jėgos instrumento pjūklelis plotis 18,0 mm, pjovimo gylis 100,0 mm, dantelio gylis 1,27 mm</t>
  </si>
  <si>
    <t>4.2.1.</t>
  </si>
  <si>
    <t>4.2.2.</t>
  </si>
  <si>
    <t>Turi būti pločio 18,0 mm, pjovimo gylio 100,0 mm, dantelio gylio 1,27 mm (paklaida pjovimo gyliui ir pločiui ne daugiau kaip 2 mm, storiui ne daugiau kaip 0,1mm)</t>
  </si>
  <si>
    <t>4.3.</t>
  </si>
  <si>
    <t>Jėgos instrumento pjūklelis plotis 15,0 mm, pjovimo gylis 81,5 mm, dantelio gylis 1,27 mm</t>
  </si>
  <si>
    <t>4.3.1.</t>
  </si>
  <si>
    <t>4.3.2.</t>
  </si>
  <si>
    <t>Turi būti pločio 15,0 mm, pjovimo gylio 90 mm, dantelio gylio 1,27 mm (paklaida pjovimo gyliui ir pločiui ne daugiau kaip 2 mm, storiui ne daugiau kaip 0,1mm)</t>
  </si>
  <si>
    <t>Dalies biudžetas su PVM: 6865,43 Eur</t>
  </si>
  <si>
    <t>5. DALIS</t>
  </si>
  <si>
    <t>ARTROSKOPINIŲ VAMZDELIŲ RINKINYS</t>
  </si>
  <si>
    <t>5.</t>
  </si>
  <si>
    <t>Artroskopinių vamzdelių rinkinys</t>
  </si>
  <si>
    <t>5.1.</t>
  </si>
  <si>
    <t xml:space="preserve">Artroskopinių vamzdelių rinkinys </t>
  </si>
  <si>
    <t>5.1.1.</t>
  </si>
  <si>
    <t>Artroskopinių vamzdelių rinkinys turi tikti kompanijos Linvatec artroskopinei pompai modelis 10K</t>
  </si>
  <si>
    <t>5.1.2.</t>
  </si>
  <si>
    <t>Turi būti sterilūs vamzdeliai</t>
  </si>
  <si>
    <t>5.1.3.</t>
  </si>
  <si>
    <t>Rinkinį turi sudaryti: siurbimo vamzdelis, irigacijos vamzdelis su specialia kasete irigacijos slėgio monitoringui, spaustukas sistemai uždaryti</t>
  </si>
  <si>
    <t>Dalies biudžetas su PVM: 12100 Eur</t>
  </si>
  <si>
    <t>6. DALIS</t>
  </si>
  <si>
    <t>ELEKTROKAUSTIKOS PRIEDAI</t>
  </si>
  <si>
    <t>6.</t>
  </si>
  <si>
    <t>Elektrokaustikos priedai</t>
  </si>
  <si>
    <t>6.1.</t>
  </si>
  <si>
    <t>Elektrochirurginiai monopoliariniai peiliai</t>
  </si>
  <si>
    <t>6.1.1.</t>
  </si>
  <si>
    <t xml:space="preserve">Turi būti monopoliarino elektrodo rankenėlė, su dviem mygtukais (pjovimas ir koaguliacija ), elektrodų rankena su neatjungiamu laidu 4-5 m. Europinio tipo jungtis prijungimo pusėje ir Valleylab Forse 2 generatoriaus pusėje </t>
  </si>
  <si>
    <t>6.1.2.</t>
  </si>
  <si>
    <t>Turi būti autoklavuojama, 134°C temperatūroje, daugkartinio naudojimo, ne mažiau kaip 100 autoklavavimo ciklų</t>
  </si>
  <si>
    <t>6.1.3.</t>
  </si>
  <si>
    <t>Ilgis turi būti 130 -170 mm</t>
  </si>
  <si>
    <t>6.2.</t>
  </si>
  <si>
    <t xml:space="preserve">Pjovimo ir koaguliacijos elektrodai </t>
  </si>
  <si>
    <t>6.2.1.</t>
  </si>
  <si>
    <t>Diametras turi būti 2,4 mm ± 0,1 mm </t>
  </si>
  <si>
    <t>6.3.</t>
  </si>
  <si>
    <t>Elektrochirurginis prailgintojas, vienpolis, tinkantis 2,4 mm ± 0,1 mm  pjovimo ir koaguliacijos elektrodui</t>
  </si>
  <si>
    <t>6.3.1.</t>
  </si>
  <si>
    <t>Ilgis turi būti 150 ± 10 mm</t>
  </si>
  <si>
    <t>6.4.</t>
  </si>
  <si>
    <t>Bipoliarinis pincetas</t>
  </si>
  <si>
    <t>6.4.1.</t>
  </si>
  <si>
    <t>Bipoliarinis pincetas, turi būti darbinis pinceto koaguliacijos paviršius ne mažiau 7 mm x 1,5 mm, europinio tipo jungtis. Sterilizuojamas autoklavuojant 134°C temperatūroje</t>
  </si>
  <si>
    <t>6.4.2.</t>
  </si>
  <si>
    <t>Ilgis turi būti 180 - 200 mm</t>
  </si>
  <si>
    <t>6.5.</t>
  </si>
  <si>
    <t>Bipoliarinis laidas pinceto pajungimui</t>
  </si>
  <si>
    <t>6.5.1.</t>
  </si>
  <si>
    <t>Turi būti bipoliarinis laidas pinceto pajungimui, europinio tipo jungtis pinceto prijungimo pusėje ir Volleylab Forse 2 generatoriaus pusėje. Sterilizuojamas autoklavuojant 134°C temperatūroje</t>
  </si>
  <si>
    <t>6.5.2.</t>
  </si>
  <si>
    <t xml:space="preserve">Ilgis turi būti 4 - 4,5 m </t>
  </si>
  <si>
    <t>Dalies biudžetas su PVM: 7685,92 Eur</t>
  </si>
  <si>
    <t>7. DALIS</t>
  </si>
  <si>
    <t>ELEKTRINIO JĖGOS INSTRUMENTO KABELIS</t>
  </si>
  <si>
    <t>7.</t>
  </si>
  <si>
    <t>Elektrinio jėgos instrumento kabelis</t>
  </si>
  <si>
    <t>7.1.</t>
  </si>
  <si>
    <t>Elektrinio jėgos instrumento pajungimo kabelis</t>
  </si>
  <si>
    <t>7.1.1.</t>
  </si>
  <si>
    <t>Turi būti elektrinio jėgos instrumento pajungimo kabelis, tinkantis, Linvatec kompanijos elektrinei jėgos instrumentų konsolei PRO6100</t>
  </si>
  <si>
    <t>7.1.2.</t>
  </si>
  <si>
    <t>Turi būti netrumpesnis kaip 3,5 m</t>
  </si>
  <si>
    <t>7.1.3.</t>
  </si>
  <si>
    <t>Turi būti autoklavuojama 134º</t>
  </si>
  <si>
    <t>8. DALIS</t>
  </si>
  <si>
    <t>PETIES SĄNARIO ARTROSKOPINIAI INSTRUMENTAI</t>
  </si>
  <si>
    <t>8.</t>
  </si>
  <si>
    <t>Peties sąnario artroskopiniai instrumentai</t>
  </si>
  <si>
    <t>8.1.</t>
  </si>
  <si>
    <t>Artroskopinis kabliukas</t>
  </si>
  <si>
    <t>8.1.1.</t>
  </si>
  <si>
    <t>Artroskopinis kabliukas turi būti „Cleverhook“ tipo arba lygiavertis.Specialios formos darbinė dalis mažiau traumuojanti audinius</t>
  </si>
  <si>
    <t>8.1.2.</t>
  </si>
  <si>
    <t>Turi būti su nedidele darbine rankenėle lengvesniam ir preciziškesniam darbui. Instrumento darbinė dalis su kabliuku, kurio pagalba galimas siūlo pravedimas ir ištraukimas per audinius be specialių instrumentų. Instrumentas turi tikti darbui su 6 mm ± 0,1 mm  kaniule. Instrumentas gali sugriebtą siūlą laikyti tiek fiksuotoje padėtyje, tiek slankiojančioje padėtyje (siūlas slankioja ąselėje). Ramybės būsenoje instrumento darbinė dalis visada uždaryta spyruoklinio mechanizmo dėka. Instrumentas turi būti indikuojamas rotatorių operacijoms. Instrumentas lenktas į dešinę.</t>
  </si>
  <si>
    <t>8.2.</t>
  </si>
  <si>
    <t>8.2.1.</t>
  </si>
  <si>
    <t>8.2.2.</t>
  </si>
  <si>
    <t>Turi būti su nedidele darbine rankenėle lengvesniam ir preciziškesniam darbui. Instrumento darbinė dalis su kabliuku, kurio pagalba galimas siūlo pravedimas ir ištraukimas per audinius be specialių instrumentų. Instrumentas turi tikti darbui su 6 mm ± 0,1 mm  kaniule. Instrumentas gali sugriebtą siūlą laikyti tiek fiksuotoje padėtyje, tiek slankiojančioje padėtyje (siūlas slankioja ąselėje). Ramybės būsenoje instrumento darbinė dalis visada uždaryta spyruoklinio mechanizmo dėka. Instrumentas turi būti indikuojamas rotatorių operacijoms. Instrumentas lenktas į kairę</t>
  </si>
  <si>
    <t>9. DALIS</t>
  </si>
  <si>
    <t>ŠLAUNIES RAUMENŲ SAUSGYSLIŲ IMPLANTAI  ( REIKALINGA PATEIKTI PANAUDAI INSTRUMENTŲ RINKINĮ TINKAMĄ IMPLANTŲ NAUDOJIMUI)</t>
  </si>
  <si>
    <t>9.</t>
  </si>
  <si>
    <t>Šlaunies raumenų sausgyslių implantai  ( Reikalinga pateikti panaudai instrumentų rinkinį tinkamą implantų naudojimui)</t>
  </si>
  <si>
    <t>9.1.</t>
  </si>
  <si>
    <t>Besirezorbuojantys sraigtai tibialinei fiksacijai</t>
  </si>
  <si>
    <t>9.1.1.</t>
  </si>
  <si>
    <t xml:space="preserve"> Turi tikti šlaunies raumenų sausgyslių transplanto fiksacijai</t>
  </si>
  <si>
    <t>9.1.2.</t>
  </si>
  <si>
    <t>Turi susidėti iš movos ir sraigto</t>
  </si>
  <si>
    <t>9.1.3.</t>
  </si>
  <si>
    <t>Turi būti sraigtas ir įmova pilnai besirezorbuojantys, pagaminti iš 70% polilaktatinės rūgšties (PLA) ir 30% trikalcio fosfato (TCA)</t>
  </si>
  <si>
    <t>9.1.4.</t>
  </si>
  <si>
    <t>Turi būti atsuktuvas į sraigtą panardinamas per visą sraigto ilgį</t>
  </si>
  <si>
    <t>9.1.5.</t>
  </si>
  <si>
    <t>Turi būti fiksacija tibialinėje dalyje</t>
  </si>
  <si>
    <t>9.1.6.</t>
  </si>
  <si>
    <t>Fiksacijos stiprumas turi būti ne mažiau 1060 N</t>
  </si>
  <si>
    <t>9.1.7.</t>
  </si>
  <si>
    <t>Turi būti steriliame įpakavime</t>
  </si>
  <si>
    <t>9.1.8.</t>
  </si>
  <si>
    <t>Sraigto dydžiai turi būti: 6-8 mm x 30 mm, 7-9 mm x 30 mm, 8-10 mm x 30 mm</t>
  </si>
  <si>
    <t>9.1.9.</t>
  </si>
  <si>
    <t>Movos dydžiai turi būti: maža, didelė</t>
  </si>
  <si>
    <t>Dalies biudžetas su PVM: 7087,5 Eur</t>
  </si>
  <si>
    <t>10. DALIS</t>
  </si>
  <si>
    <t>ŠLAUNIES SAUSGYSLIŲ IMPLANTŲ PRAVEDANČIOJI – NUKREIPIANČIOJI VIELA</t>
  </si>
  <si>
    <t>10.</t>
  </si>
  <si>
    <t>Šlaunies sausgyslių implantų pravedančioji – nukreipiančioji viela</t>
  </si>
  <si>
    <t>10.1.</t>
  </si>
  <si>
    <t>10.1.1.</t>
  </si>
  <si>
    <t>Turi būti vielos 2,4 mm ± 0,1 mm  storis, 38,1 cm ilgis ±1 mm vienas galas su sriegiu, kitas su ausele (siūlui įverti)</t>
  </si>
  <si>
    <t>10.1.2.</t>
  </si>
  <si>
    <t>Turi būti pagaminta iš medicininio plieno, autoklavuojama</t>
  </si>
  <si>
    <t>Dalies biudžetas su PVM: 1059,96 Eur</t>
  </si>
  <si>
    <t>11. DALIS</t>
  </si>
  <si>
    <t>REVIZINIAI BESIREZORBUOJANTYS SRAIGTAI ŠLAUNIES RAUMENŲ SAUSGYSLIŲ TRANSPLANTO FIKSACIJAI</t>
  </si>
  <si>
    <t>11.</t>
  </si>
  <si>
    <t>Reviziniai besirezorbuojantys sraigtai šlaunies raumenų sausgyslių transplanto fiksacijai</t>
  </si>
  <si>
    <t>11.1.</t>
  </si>
  <si>
    <t>11.1.1.</t>
  </si>
  <si>
    <t>Turi būti besirezorbuojantys</t>
  </si>
  <si>
    <t>11.1.2.</t>
  </si>
  <si>
    <t>Turi būti kanuliuoti sraigtai be galvutės, sriegis bukas</t>
  </si>
  <si>
    <t>11.1.3.</t>
  </si>
  <si>
    <t>Turi būti cheminė sudėtis – 30 %ß TCP ir 70 % PLGA.Abi medžiagos homogeniškai sumaišytos MPD technologija, osteokondukcinės</t>
  </si>
  <si>
    <t>11.1.4.</t>
  </si>
  <si>
    <t>Turi būti sterilioje pakuotėje</t>
  </si>
  <si>
    <t>11.1.5.</t>
  </si>
  <si>
    <t>Turi būti sraigtų Ø7-12 mm, kas 1 mm (ne mažiau 6 skirtingų diametrų)</t>
  </si>
  <si>
    <t>11.1.6.</t>
  </si>
  <si>
    <t>Ilgis turi būti nuo 23-35 mm (galimybė pasirinkti skirtingus dydžius, nuo mažiausio iki didžiausio)</t>
  </si>
  <si>
    <t>11.1.7.</t>
  </si>
  <si>
    <t>Tarpas tarp sriegio gijų turi būti nuo 3,5 iki 4,5 mm</t>
  </si>
  <si>
    <t>Dalies biudžetas su PVM: 1680 Eur</t>
  </si>
  <si>
    <t>12. DALIS</t>
  </si>
  <si>
    <t>12.</t>
  </si>
  <si>
    <t>12.1.</t>
  </si>
  <si>
    <t>Artroskopiniai bipoliariniai elektrodai minkštųjų audinių elektrochirurgijai (Būtina panaudai pateikti elektrokaustikos aparatą tinkantį elektrodams)</t>
  </si>
  <si>
    <t>12.1.1.</t>
  </si>
  <si>
    <t>Elektrodai turi būti vienkartinio naudojimo, tinkami naudoti artroskopinių procedūrų metu kelio, peties sąnariuose</t>
  </si>
  <si>
    <t>12.1.2.</t>
  </si>
  <si>
    <t>Turi būti veikiantys bipolinės elektrochirurgijos principu elektrolito terpėje, atliekantys audinių abliaciją (išgarinimą), kontūravimą, pjovimą ir koaguliaciją</t>
  </si>
  <si>
    <t>12.1.3.</t>
  </si>
  <si>
    <t>Turi būti grįžtamasis elektrodo polius – ant elektrodo ašies. Pacientui nereikalingas įžeminantis elektrodas</t>
  </si>
  <si>
    <t>12.1.4.</t>
  </si>
  <si>
    <t>Turi būti įeinantis radiodažnuminis impulsas sinusoidės formos, amplitudė nuo 340kHz iki 450 kHz</t>
  </si>
  <si>
    <t>12.1.5.</t>
  </si>
  <si>
    <t>Elektrodas turi turėti vidinį klasifikacijos kodą, kuris leistų generatoriui automatiškai parinkti optimalius režimo galios nustatymus</t>
  </si>
  <si>
    <t>12.1.6.</t>
  </si>
  <si>
    <t>Elektrodai turi turėti automatinę galios reguliavimo funkciją saugumui užtikrinti, kuri automatiškai sumažintų galią ir išjungtų elektrodą, priartėjus prie metalinių objektų. Atitolus per saugų atstumą, elektrodas vėl automatiškai įsijungtų</t>
  </si>
  <si>
    <t>12.1.7.</t>
  </si>
  <si>
    <t>Elektrodas turi turėti atsiurbimo funkciją</t>
  </si>
  <si>
    <t>12.1.8.</t>
  </si>
  <si>
    <t>Ilgis turi būti 4 mm ± 0,1 mm </t>
  </si>
  <si>
    <t>Dalies biudžetas su PVM: 5244,75 Eur</t>
  </si>
  <si>
    <t>13. DALIS</t>
  </si>
  <si>
    <t>13.</t>
  </si>
  <si>
    <t>13.1.</t>
  </si>
  <si>
    <t>13.1.1.</t>
  </si>
  <si>
    <t>13.1.2.</t>
  </si>
  <si>
    <t>Turi veikti bipolinės elektrochirurgijos principu elektrolito terpėje, atlieka audinių abliaciją (išgarinimą), pjovimą ir koaguliaciją</t>
  </si>
  <si>
    <t>13.1.3.</t>
  </si>
  <si>
    <t>Grįžtamasis elektrodo polius turi būti ant elektrodo ašies. Jo nereikia orientuoti, kad darbo metu jis liestųsi su audiniais. Pacientui nereikalingas įžeminantis elektrodas</t>
  </si>
  <si>
    <t>13.1.4.</t>
  </si>
  <si>
    <t>Turi būti penki darbo rėžimai – vaporizacija (abliacija), koaguliacija, impulsinė vaporizacija (abliacija), vaporizacija (abliacija) su hemostaze, koaguliacija su temperatūros kontrole</t>
  </si>
  <si>
    <t>13.1.5.</t>
  </si>
  <si>
    <t>Turi būti platus elektrodų pasirinkimas</t>
  </si>
  <si>
    <t>13.1.6.</t>
  </si>
  <si>
    <t>Elektrodų diametras turi būti: 4 ± 0,1 mm (ne mažiau 3 tipų)</t>
  </si>
  <si>
    <t>13.1.7.</t>
  </si>
  <si>
    <t>Elektrodų diametras turi būti: 3,5 ± 0,1 mm (ne mažiau 9 tipų, ≥ 2 iš jų lankstūs)</t>
  </si>
  <si>
    <t>13.1.8.</t>
  </si>
  <si>
    <t>Elektrodų diametras turi būti: 3,5 ± 0,1 mm (terminiai, temperatūros matavimas ir kontrolė židinyje ne mažiau 5 tipų, ≥ 2 iš jų lankstūs)</t>
  </si>
  <si>
    <t>13.1.9.</t>
  </si>
  <si>
    <t>Elektrodų diametras turi būti: 2,3 ± 0,1 mm (smulkiems sąnariams, ne mažiau 5 tipų)</t>
  </si>
  <si>
    <t>13.1.10.</t>
  </si>
  <si>
    <t>Elektrodas turi būti diametro 2,7 ± 0,1 mm trijų polių</t>
  </si>
  <si>
    <t>Dalies biudžetas su PVM: 17482,5 Eur</t>
  </si>
  <si>
    <t>14. DALIS</t>
  </si>
  <si>
    <t>ARTROSKOPINĖ OPTIKA 4 MM ± 0,1 MM  IR JAI TINKANTYS ŠVIESOLAIDŽIAI</t>
  </si>
  <si>
    <t>14.</t>
  </si>
  <si>
    <t>Artroskopinė optika 4 mm ± 0,1 mm  ir jai tinkantys šviesolaidžiai</t>
  </si>
  <si>
    <t>14.1.</t>
  </si>
  <si>
    <t>Artroskopinė optika su trokaru</t>
  </si>
  <si>
    <t>14.1.1.</t>
  </si>
  <si>
    <t>Išorinis diametras turi būti – 4 mm ± 0,1 mm </t>
  </si>
  <si>
    <t>14.1.2.</t>
  </si>
  <si>
    <t>Darbinis ilgis turi būti 160mm ± 4 mm</t>
  </si>
  <si>
    <t>14.1.3.</t>
  </si>
  <si>
    <t>Apžvalgos kryptis turi būti -30° +/- 1 laipsnis</t>
  </si>
  <si>
    <t>14.1.4.</t>
  </si>
  <si>
    <t>Apžvalgos laukas turi būti ne mažesnis kaip 115°</t>
  </si>
  <si>
    <t>14.1.5.</t>
  </si>
  <si>
    <t xml:space="preserve">Geriausias fokusavimo atstumas turi būti – 10-15 mm </t>
  </si>
  <si>
    <t>14.1.6.</t>
  </si>
  <si>
    <t>Turi būti trokaras su dviem kraneliais, smeigas bukas</t>
  </si>
  <si>
    <t>14.1.7.</t>
  </si>
  <si>
    <t>Turi būti autoklavuojama 134°</t>
  </si>
  <si>
    <t>14.1.8.</t>
  </si>
  <si>
    <t>Šviesolaidžio adapteris privalo tikti Aeskulap, Dionics, Olympus firmų šviesolaidžių jungtims</t>
  </si>
  <si>
    <t>14.2.</t>
  </si>
  <si>
    <t>Artroskopinė optika</t>
  </si>
  <si>
    <t>14.2.1.</t>
  </si>
  <si>
    <t>Išorinis diametras turi būti – 4 mm ± 0,1 </t>
  </si>
  <si>
    <t>14.2.2.</t>
  </si>
  <si>
    <t>14.2.3.</t>
  </si>
  <si>
    <t>14.2.4.</t>
  </si>
  <si>
    <t>Apžvalgos laukas turi būti  ne mažesnis kaip 115°</t>
  </si>
  <si>
    <t>14.2.5.</t>
  </si>
  <si>
    <t>14.2.6.</t>
  </si>
  <si>
    <t>14.2.7.</t>
  </si>
  <si>
    <t>14.2.8.</t>
  </si>
  <si>
    <t>Turi tikti Olympus ar lygiaverčiui trokarui</t>
  </si>
  <si>
    <t>14.3.</t>
  </si>
  <si>
    <t xml:space="preserve">Šviesolaidis </t>
  </si>
  <si>
    <t>14.3.1.</t>
  </si>
  <si>
    <t>Turi tikti teleskopui , ilgis ≥3m</t>
  </si>
  <si>
    <t>14.3.2.</t>
  </si>
  <si>
    <t>Turi būti autoklavuojamas 134°</t>
  </si>
  <si>
    <t>15. DALIS</t>
  </si>
  <si>
    <t>GRĘŽIMO RANKENAI STRYKER SYSTEM 6 TINKANTYS PRIEDAI</t>
  </si>
  <si>
    <t>15.</t>
  </si>
  <si>
    <t>Gręžimo rankenai Stryker System 6 tinkantys priedai</t>
  </si>
  <si>
    <t>15.1.</t>
  </si>
  <si>
    <t xml:space="preserve">Baterija </t>
  </si>
  <si>
    <t>15.1.1.</t>
  </si>
  <si>
    <t>Akumuliatorius-baterija turi tikti gręžimo rankenai, nesterilizuojama (9,6 V srovės stiprumas)</t>
  </si>
  <si>
    <t>15.2.</t>
  </si>
  <si>
    <t xml:space="preserve">Dėklas turi tikti baterijai </t>
  </si>
  <si>
    <t>15.2.1.</t>
  </si>
  <si>
    <t>Turi būti sterilizuojamas</t>
  </si>
  <si>
    <t>15.3.</t>
  </si>
  <si>
    <t>Įrankis skirtas baterijai įdėti</t>
  </si>
  <si>
    <t>15.3.1.</t>
  </si>
  <si>
    <t>15.4.</t>
  </si>
  <si>
    <t>Antgaliai frezavimui</t>
  </si>
  <si>
    <t>15.4.1.</t>
  </si>
  <si>
    <t>Rimerio antgalis turi būti AO tipo (tinkantis  gręžimo Stryker System 6 rankenai)</t>
  </si>
  <si>
    <t>16. DALIS</t>
  </si>
  <si>
    <t>SUSPAUSTO ORO TIEKIMO PRIEDAI:</t>
  </si>
  <si>
    <t>16.</t>
  </si>
  <si>
    <t>Suspausto oro tiekimo priedai:</t>
  </si>
  <si>
    <t>16.1.</t>
  </si>
  <si>
    <t>Pneumatinė oro žarna</t>
  </si>
  <si>
    <t>16.1.1.</t>
  </si>
  <si>
    <t>Prailginančioji suspausto oro tiekimo žarna turi būti ne trumpesnė kaip 6 m, iš vyr. jungties, į mot. jungtį, autoklavuojama</t>
  </si>
  <si>
    <t>16.2.</t>
  </si>
  <si>
    <t>Suspausto oro jungtis</t>
  </si>
  <si>
    <t>16.2.1.</t>
  </si>
  <si>
    <t>Turi būti DISS jungtis į/iš šraderio adapterį</t>
  </si>
  <si>
    <t>16.3.</t>
  </si>
  <si>
    <t>16.3.1.</t>
  </si>
  <si>
    <t>Turi būti šraderio jungtis</t>
  </si>
  <si>
    <t>17. DALIS</t>
  </si>
  <si>
    <t>VIELOS ADAPTERIS</t>
  </si>
  <si>
    <t>17.</t>
  </si>
  <si>
    <t>Vielos adapteris</t>
  </si>
  <si>
    <t>17.1.</t>
  </si>
  <si>
    <t>17.1.1.</t>
  </si>
  <si>
    <t>Turi būti tinkantis PRO6100Power Pro Electric II rankenai. Fiksuojantis vielą Ø 0,7 - 1,6 mm</t>
  </si>
  <si>
    <t>17.1.2.</t>
  </si>
  <si>
    <t>18. DALIS</t>
  </si>
  <si>
    <t>STAMBIŲ IR VIDUTINIŲ KAULŲ JĖGOS INSTRUMENTAS</t>
  </si>
  <si>
    <t>18.</t>
  </si>
  <si>
    <t>Stambių ir vidutinių kaulų jėgos instrumentas</t>
  </si>
  <si>
    <t>18.1.</t>
  </si>
  <si>
    <t>Universali rankena</t>
  </si>
  <si>
    <t>18.1.1.</t>
  </si>
  <si>
    <t>Turi būti jėgos instrumento įjungimas – valdymas</t>
  </si>
  <si>
    <t>18.1.2.</t>
  </si>
  <si>
    <t>Valdymas turi būti rankinis – mygtuku esančiu rankenoje</t>
  </si>
  <si>
    <t>18.1.3.</t>
  </si>
  <si>
    <t>Turi būti pjovimo įrankio judėjimo greičio keitimas valdymo mygtuku</t>
  </si>
  <si>
    <t>18.1.4.</t>
  </si>
  <si>
    <t>Turi būti pjovimo įrankio judėjimo kryptys</t>
  </si>
  <si>
    <t>18.1.5.</t>
  </si>
  <si>
    <t>Kryptys turi būti valdomos (valdymo mygtuku ir/ar svirtele)</t>
  </si>
  <si>
    <t>18.1.6.</t>
  </si>
  <si>
    <t>Turi būti skirta modulinei sistemai</t>
  </si>
  <si>
    <t>18.1.7.</t>
  </si>
  <si>
    <t>Turi būti kanuliuota, ne mažiau kaip 5 mm diametru</t>
  </si>
  <si>
    <t>18.1.8.</t>
  </si>
  <si>
    <t>Turi būti tolygiai keičiamo greičio</t>
  </si>
  <si>
    <t>18.1.9.</t>
  </si>
  <si>
    <t>Greičio keitimo ribos turi būti nuo 0 iki 1300+/-50 k/min</t>
  </si>
  <si>
    <t>18.1.10.</t>
  </si>
  <si>
    <t>Turi būti keičiamos sukimosi krypties</t>
  </si>
  <si>
    <t>18.1.11.</t>
  </si>
  <si>
    <t>Turi būti autoklavuojama 134 º</t>
  </si>
  <si>
    <t>18.1.12.</t>
  </si>
  <si>
    <t>Svoris turi būti ne daugiau nei 610 g</t>
  </si>
  <si>
    <t>18.2.</t>
  </si>
  <si>
    <t>Antgalis Jakobs tipo</t>
  </si>
  <si>
    <t>18.2.1.</t>
  </si>
  <si>
    <t>Turi būti kanuliuotas, ne mažiau kaip 5 mm diametru</t>
  </si>
  <si>
    <t>18.2.2.</t>
  </si>
  <si>
    <t>Naudojamų instrumentų diametras turi būti ne mažiau kaip 1,0 – 6,0 mm ribose</t>
  </si>
  <si>
    <t>18.2.3.</t>
  </si>
  <si>
    <t>Turi būti autoklavuojamas 134 º</t>
  </si>
  <si>
    <t>18.3.</t>
  </si>
  <si>
    <t>Antgalio Jacobs tipo priveržimo raktelis</t>
  </si>
  <si>
    <t>18.3.1.</t>
  </si>
  <si>
    <t>19. DALIS</t>
  </si>
  <si>
    <t>TRAUMATOLOGINIAI INSTRUMENTAI</t>
  </si>
  <si>
    <t>19.</t>
  </si>
  <si>
    <t>Traumatologiniai instrumentai</t>
  </si>
  <si>
    <t>19.1.</t>
  </si>
  <si>
    <t>Kabliukas ekstraktorius</t>
  </si>
  <si>
    <t>19.1.1.</t>
  </si>
  <si>
    <t>Varady tipo arba lygiavertis, venoekstraktorius turi būti ilgio 180 mm ± 10 mm, dvipusis, vienoje pusėje aštrus vašelio tipo kabliukas, kitoje siaura, lenkta lopetėlė, instrumento rankena su rievelėmis</t>
  </si>
  <si>
    <t>19.1.2.</t>
  </si>
  <si>
    <t>Turi būti pagamintas iš medicininio plieno</t>
  </si>
  <si>
    <t>19.2.</t>
  </si>
  <si>
    <t>Žaizdos plėtiklis</t>
  </si>
  <si>
    <t>19.2.1.</t>
  </si>
  <si>
    <t>Turi būti Alm tipo arba lygiavertis, U formos, su pusiau aštriais dantukais viršuje, apačioje plėtimas reguliuojamas sraigtu, ilgis 100 mm ±10 mm</t>
  </si>
  <si>
    <t>19.2.2.</t>
  </si>
  <si>
    <t>19.3.</t>
  </si>
  <si>
    <t>Kabliukai, žaizdos plėtėjai</t>
  </si>
  <si>
    <t>19.3.1.</t>
  </si>
  <si>
    <t>Turi būti Senn – Miller tipo arba lygiavertis, ilgis 160 mm ± 10 mm, vienoje pusėje 3 aštrūs dantukai, kitoje buka vienos dalies lopetėlė</t>
  </si>
  <si>
    <t>19.3.2.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</si>
  <si>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</si>
  <si>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</si>
  <si>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</si>
  <si>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</si>
  <si>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</si>
  <si>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</si>
  <si>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</si>
  <si>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</si>
  <si>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</si>
  <si>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</si>
  <si>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</si>
  <si>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Jungtinės veiklos kopija (jei taikoma)</t>
  </si>
  <si>
    <t>Europos bendrasis viešųjų pirkimų dokumentas</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</si>
  <si>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</si>
  <si>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</si>
  <si>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</si>
  <si>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</si>
  <si>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</si>
  <si>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15139 2025-05-21 14:44:09</t>
  </si>
  <si>
    <t>PIRKIMO SĄLYGŲ PRIEDAS "PASIŪLYMO FORMA IR TECHNINĖ SPECIFIKACIJA"</t>
  </si>
  <si>
    <t>MEDICINOS PRIEMONĖS IR INSTRUMENTAI</t>
  </si>
  <si>
    <t>VšĮ CPO LT</t>
  </si>
  <si>
    <t>ARTROSKOPINIAI BIPOLIARINIAI ELEKTRODAI MINKŠTŲJŲ AUDINIŲ ELEKTROCHIRURGIJAI (BŪTINA PANAUDAI PATEIKTI ELEKTROKAUSTIKOS APARATĄ TINKANTĮ ELEKTRODAMS)</t>
  </si>
  <si>
    <t>ARTROSKOPINIAI BIPOLIARINIAI ELEKTRODAI MINKŠTŲJŲ AUDINIŲ ELEKTROCHIRURGIJAI (BŪTINA PANDAUDAI PATEIKTI ELEKTROKAUSTIKOS APARATĄ TINKANTĮ ELEKTRODAMS)</t>
  </si>
  <si>
    <t>Įgaliojimas teikti ir pasirašyti pasiūlymą (jei taikoma)</t>
  </si>
  <si>
    <t>Tiekėjo deklaracija dėl atitikties Reglamento nuostatoms</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</si>
  <si>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</si>
  <si>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r>
      <t xml:space="preserve">Siūlomos prekės turi būti pažymėtos CE ženklu, kuris nurodo atitikimą svarbiausiems reikalavimams, keliamiems  pagal Europos Parlamento ir Tarybos Reglamento (ES) 2017/745 ir/ar (ES) 2017/746 nuostatas. Tiekėjas </t>
    </r>
    <r>
      <rPr>
        <b/>
        <sz val="12"/>
        <color theme="1"/>
        <rFont val="Times New Roman"/>
        <family val="1"/>
      </rPr>
      <t>kartu su pristatoma preke</t>
    </r>
    <r>
      <rPr>
        <sz val="12"/>
        <color theme="1"/>
        <rFont val="Times New Roman"/>
        <family val="1"/>
      </rPr>
      <t xml:space="preserv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r>
  </si>
  <si>
    <t>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</si>
  <si>
    <t>BENDRIEJI REIKALAVIMAI:</t>
  </si>
  <si>
    <t>PREKIŲ PRISTATYMO TERMINAI (pristatymo adresas: Ligoninės g. 12, 62114 Alytus):</t>
  </si>
  <si>
    <t>1) 1-8, 10, 12-13 dalys - 10 darbo dienų nuo atskiro užsakymo pateikimo dienos;</t>
  </si>
  <si>
    <t>2) 9 ir 11 dalys - 20 darbo dienų nuo atskiro užsakymo pateikimo dienos;</t>
  </si>
  <si>
    <t>3) 14-19 pirkimo dalys - 40 darbo dienų nuo atskiro užsakymo pateikimo dienos;</t>
  </si>
  <si>
    <t>4) Pagal panaudą perduodama įranga turi būti pristatyta ne vėliau kaip per 20 darbo dienų nuo atskiro užsakymo pateikimo dienos;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</si>
</sst>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4"/>
      <color theme="1"/>
      <name val="Times New Roman"/>
      <family val="1"/>
    </font>
    <font>
      <sz val="12"/>
      <color theme="1"/>
      <name val="Times New Roman"/>
      <family val="1"/>
    </font>
    <font>
      <sz val="12"/>
      <name val="Times New Roman"/>
      <family val="1"/>
    </font>
    <font>
      <b/>
      <sz val="12"/>
      <color theme="1"/>
      <name val="Times New Roman"/>
      <family val="1"/>
    </font>
    <font>
      <b/>
      <u/>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cellStyleXfs>
  <cellXfs count="102">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5" fillId="4" borderId="0" xfId="0" applyFont="1" applyFill="1"/>
    <xf numFmtId="0" fontId="4" fillId="5" borderId="1" xfId="0" applyFont="1" applyFill="1" applyBorder="1" applyProtection="1">
      <protection locked="0"/>
    </xf>
    <xf numFmtId="0" fontId="4" fillId="4" borderId="0" xfId="0" applyFont="1" applyFill="1"/>
    <xf numFmtId="0" fontId="4" fillId="5" borderId="0" xfId="0" applyFont="1" applyFill="1" applyProtection="1">
      <protection locked="0"/>
    </xf>
    <xf numFmtId="0" fontId="5" fillId="4" borderId="21" xfId="0" applyFont="1" applyFill="1" applyBorder="1"/>
    <xf numFmtId="0" fontId="4" fillId="4" borderId="21" xfId="0" applyFont="1" applyFill="1" applyBorder="1"/>
    <xf numFmtId="0" fontId="4" fillId="6" borderId="21" xfId="0" applyFont="1" applyFill="1" applyBorder="1" applyProtection="1">
      <protection locked="0"/>
    </xf>
    <xf numFmtId="0" fontId="4" fillId="5" borderId="21"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5" fillId="4" borderId="21" xfId="0" applyFont="1" applyFill="1" applyBorder="1" applyAlignment="1">
      <alignment wrapText="1"/>
    </xf>
    <xf numFmtId="0" fontId="4" fillId="4" borderId="21" xfId="0" applyFont="1" applyFill="1" applyBorder="1" applyAlignment="1">
      <alignment wrapText="1"/>
    </xf>
    <xf numFmtId="0" fontId="5" fillId="4" borderId="21" xfId="0" applyFont="1" applyFill="1" applyBorder="1" applyAlignment="1">
      <alignment horizontal="center" vertical="center" wrapText="1"/>
    </xf>
    <xf numFmtId="0" fontId="4" fillId="4" borderId="21" xfId="0" applyFont="1" applyFill="1" applyBorder="1" applyAlignment="1">
      <alignment horizontal="left" vertical="center" wrapText="1"/>
    </xf>
    <xf numFmtId="0" fontId="4" fillId="5" borderId="21" xfId="0" applyFont="1" applyFill="1" applyBorder="1" applyAlignment="1" applyProtection="1">
      <alignment horizontal="left" vertical="center" wrapText="1"/>
      <protection locked="0"/>
    </xf>
    <xf numFmtId="0" fontId="5" fillId="4" borderId="21" xfId="0" applyFont="1" applyFill="1" applyBorder="1" applyAlignment="1">
      <alignment wrapText="1"/>
      <extLst>
        <ext xmlns:xfpb="http://schemas.microsoft.com/office/spreadsheetml/2022/featurepropertybag" uri="{C7286773-470A-42A8-94C5-96B5CB345126}">
          <xfpb:xfComplement i="0"/>
        </ext>
      </extLst>
    </xf>
    <xf numFmtId="0" fontId="3" fillId="4" borderId="21" xfId="0" applyFont="1" applyFill="1" applyBorder="1" applyAlignment="1">
      <alignment wrapText="1"/>
    </xf>
    <xf numFmtId="0" fontId="4" fillId="5" borderId="22" xfId="0" applyFont="1" applyFill="1" applyBorder="1" applyAlignment="1" applyProtection="1">
      <alignment horizontal="center" vertical="center" wrapText="1"/>
      <protection locked="0"/>
    </xf>
    <xf numFmtId="0" fontId="4" fillId="5" borderId="14" xfId="0" applyFont="1" applyFill="1" applyBorder="1" applyAlignment="1" applyProtection="1">
      <alignment horizontal="center" vertical="center" wrapText="1"/>
      <protection locked="0"/>
    </xf>
    <xf numFmtId="0" fontId="4" fillId="7" borderId="7" xfId="0" applyFont="1" applyFill="1" applyBorder="1" applyAlignment="1" applyProtection="1">
      <alignment horizontal="center" vertical="center" wrapText="1"/>
      <protection locked="0"/>
    </xf>
    <xf numFmtId="0" fontId="4" fillId="4" borderId="7" xfId="0" applyFont="1" applyFill="1" applyBorder="1" applyAlignment="1">
      <alignment horizontal="center" vertical="center" wrapText="1"/>
    </xf>
    <xf numFmtId="0" fontId="2" fillId="4" borderId="0" xfId="0" applyFont="1" applyFill="1"/>
    <xf numFmtId="0" fontId="9" fillId="8" borderId="0" xfId="1" applyFont="1" applyFill="1"/>
    <xf numFmtId="0" fontId="9" fillId="8" borderId="0" xfId="1" applyFont="1" applyFill="1" applyAlignment="1">
      <alignment horizontal="center" vertical="top"/>
    </xf>
    <xf numFmtId="0" fontId="1" fillId="8" borderId="0" xfId="1" applyFill="1"/>
    <xf numFmtId="0" fontId="5" fillId="2" borderId="25" xfId="0" applyFont="1" applyFill="1" applyBorder="1"/>
    <xf numFmtId="0" fontId="5" fillId="2" borderId="27" xfId="0" applyFont="1" applyFill="1" applyBorder="1"/>
    <xf numFmtId="0" fontId="5" fillId="2" borderId="28" xfId="0" applyFont="1" applyFill="1" applyBorder="1"/>
    <xf numFmtId="0" fontId="12" fillId="2" borderId="23" xfId="0" applyFont="1" applyFill="1" applyBorder="1" applyAlignment="1">
      <alignment horizontal="left"/>
    </xf>
    <xf numFmtId="0" fontId="5" fillId="2" borderId="25" xfId="0" applyFont="1" applyFill="1" applyBorder="1" applyAlignment="1">
      <alignment horizontal="left"/>
    </xf>
    <xf numFmtId="0" fontId="4" fillId="2" borderId="0" xfId="0" applyFont="1" applyFill="1"/>
    <xf numFmtId="0" fontId="4"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6" fillId="2" borderId="2" xfId="0" applyNumberFormat="1" applyFont="1" applyFill="1" applyBorder="1" applyAlignment="1">
      <alignment horizontal="left" vertical="center" wrapText="1"/>
    </xf>
    <xf numFmtId="0" fontId="0" fillId="0" borderId="20" xfId="0" applyBorder="1"/>
    <xf numFmtId="0" fontId="5" fillId="2" borderId="0" xfId="0" applyFont="1" applyFill="1"/>
    <xf numFmtId="0" fontId="4" fillId="2" borderId="1" xfId="0" applyFont="1" applyFill="1" applyBorder="1" applyAlignment="1">
      <alignment vertical="center" wrapText="1"/>
    </xf>
    <xf numFmtId="0" fontId="0" fillId="0" borderId="13" xfId="0" applyBorder="1"/>
    <xf numFmtId="0" fontId="4" fillId="4" borderId="21" xfId="0" applyFont="1" applyFill="1" applyBorder="1" applyAlignment="1">
      <alignment vertical="center" wrapText="1"/>
    </xf>
    <xf numFmtId="0" fontId="0" fillId="0" borderId="21"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8" fillId="8" borderId="0" xfId="1" applyFont="1" applyFill="1" applyAlignment="1">
      <alignment horizontal="center"/>
    </xf>
    <xf numFmtId="0" fontId="9" fillId="8" borderId="0" xfId="1" applyFont="1" applyFill="1" applyAlignment="1">
      <alignment horizontal="justify" vertical="top" wrapText="1"/>
    </xf>
    <xf numFmtId="0" fontId="10" fillId="8" borderId="0" xfId="1" applyFont="1" applyFill="1" applyAlignment="1">
      <alignment horizontal="justify" vertical="top" wrapText="1"/>
    </xf>
    <xf numFmtId="0" fontId="10" fillId="8" borderId="0" xfId="1" applyFont="1" applyFill="1" applyAlignment="1">
      <alignment horizontal="justify" wrapText="1"/>
    </xf>
    <xf numFmtId="0" fontId="4" fillId="2" borderId="4" xfId="0" applyFont="1" applyFill="1" applyBorder="1" applyAlignment="1">
      <alignment horizontal="center" vertical="center" wrapText="1"/>
    </xf>
    <xf numFmtId="0" fontId="0" fillId="0" borderId="10" xfId="0" applyBorder="1"/>
    <xf numFmtId="0" fontId="4" fillId="2" borderId="0" xfId="0" applyFont="1" applyFill="1" applyAlignment="1">
      <alignment horizontal="right"/>
    </xf>
    <xf numFmtId="0" fontId="4" fillId="3" borderId="1" xfId="0" applyFont="1" applyFill="1" applyBorder="1" applyAlignment="1" applyProtection="1">
      <alignment horizontal="center" vertical="center" wrapText="1"/>
      <protection locked="0"/>
    </xf>
    <xf numFmtId="0" fontId="4" fillId="7" borderId="22" xfId="0"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3" xfId="0" applyFont="1" applyFill="1" applyBorder="1" applyAlignment="1" applyProtection="1">
      <alignment horizontal="left" vertical="center" wrapText="1"/>
      <protection locked="0"/>
    </xf>
    <xf numFmtId="0" fontId="4" fillId="2" borderId="10" xfId="0" applyFont="1" applyFill="1" applyBorder="1" applyAlignment="1">
      <alignment horizontal="center" vertical="center" wrapText="1"/>
    </xf>
    <xf numFmtId="0" fontId="0" fillId="0" borderId="11" xfId="0" applyBorder="1"/>
    <xf numFmtId="0" fontId="4" fillId="2" borderId="12" xfId="0" applyFont="1" applyFill="1" applyBorder="1" applyAlignment="1">
      <alignment horizontal="center" vertical="center" wrapText="1"/>
    </xf>
    <xf numFmtId="0" fontId="0" fillId="0" borderId="12" xfId="0" applyBorder="1"/>
    <xf numFmtId="0" fontId="0" fillId="0" borderId="14" xfId="0" applyBorder="1"/>
    <xf numFmtId="0" fontId="4" fillId="4" borderId="1" xfId="0" applyFont="1" applyFill="1" applyBorder="1" applyAlignment="1">
      <alignment horizontal="left" vertical="center" wrapText="1"/>
    </xf>
    <xf numFmtId="0" fontId="4" fillId="5" borderId="1" xfId="0" applyFont="1" applyFill="1" applyBorder="1" applyAlignment="1" applyProtection="1">
      <alignment horizontal="left" vertical="center" wrapText="1"/>
      <protection locked="0"/>
    </xf>
    <xf numFmtId="0" fontId="5" fillId="2" borderId="0" xfId="0" applyFont="1" applyFill="1" applyAlignment="1">
      <alignment horizontal="left" vertical="center" wrapText="1"/>
    </xf>
    <xf numFmtId="0" fontId="4" fillId="5" borderId="15" xfId="0" applyFont="1" applyFill="1" applyBorder="1" applyAlignment="1" applyProtection="1">
      <alignment horizontal="center" vertical="center" wrapText="1"/>
      <protection locked="0"/>
    </xf>
    <xf numFmtId="0" fontId="0" fillId="0" borderId="15" xfId="0" applyBorder="1"/>
    <xf numFmtId="0" fontId="4" fillId="3" borderId="8" xfId="0" applyFont="1" applyFill="1" applyBorder="1" applyAlignment="1" applyProtection="1">
      <alignment horizontal="center" vertical="center" wrapText="1"/>
      <protection locked="0"/>
    </xf>
    <xf numFmtId="0" fontId="4" fillId="3" borderId="0" xfId="0" applyFont="1" applyFill="1" applyProtection="1">
      <protection locked="0"/>
    </xf>
    <xf numFmtId="0" fontId="5" fillId="2" borderId="0" xfId="0" applyFont="1" applyFill="1" applyAlignment="1">
      <alignment horizontal="left"/>
    </xf>
    <xf numFmtId="0" fontId="7" fillId="2" borderId="0" xfId="0" applyFont="1" applyFill="1" applyAlignment="1">
      <alignment horizontal="left" vertical="top" wrapText="1"/>
    </xf>
    <xf numFmtId="0" fontId="4"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4"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4" fillId="2" borderId="6" xfId="0" applyFont="1" applyFill="1" applyBorder="1" applyAlignment="1">
      <alignment horizontal="center" vertical="center" wrapText="1"/>
    </xf>
    <xf numFmtId="0" fontId="5" fillId="2" borderId="0" xfId="0" applyFont="1" applyFill="1" applyAlignment="1">
      <alignment horizontal="left" wrapText="1"/>
    </xf>
    <xf numFmtId="0" fontId="4" fillId="3" borderId="7"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5" fillId="2" borderId="0" xfId="0" applyFont="1" applyFill="1" applyBorder="1" applyAlignment="1">
      <alignment horizontal="left"/>
    </xf>
    <xf numFmtId="0" fontId="5" fillId="2" borderId="0" xfId="0" applyFont="1" applyFill="1" applyBorder="1"/>
    <xf numFmtId="0" fontId="12" fillId="2" borderId="29" xfId="0" applyFont="1" applyFill="1" applyBorder="1" applyAlignment="1">
      <alignment horizontal="left"/>
    </xf>
    <xf numFmtId="0" fontId="4" fillId="2" borderId="29" xfId="0" applyFont="1" applyFill="1" applyBorder="1"/>
    <xf numFmtId="0" fontId="4" fillId="2" borderId="24" xfId="0" applyFont="1" applyFill="1" applyBorder="1"/>
    <xf numFmtId="0" fontId="4" fillId="2" borderId="0" xfId="0" applyFont="1" applyFill="1" applyBorder="1"/>
    <xf numFmtId="0" fontId="4" fillId="2" borderId="26" xfId="0" applyFont="1" applyFill="1" applyBorder="1"/>
    <xf numFmtId="0" fontId="5" fillId="2" borderId="30" xfId="0" applyFont="1" applyFill="1" applyBorder="1"/>
  </cellXfs>
  <cellStyles count="2">
    <cellStyle name="Normal" xfId="0" builtinId="0"/>
    <cellStyle name="Normal 2" xfId="1" xr:uid="{211CF228-E18C-4624-9858-475A939AC6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56"/>
  <sheetViews>
    <sheetView tabSelected="1" zoomScale="80" zoomScaleNormal="80" workbookViewId="0">
      <selection activeCell="C459" sqref="C459"/>
    </sheetView>
  </sheetViews>
  <sheetFormatPr defaultColWidth="10.796875" defaultRowHeight="14.4" x14ac:dyDescent="0.3"/>
  <cols>
    <col min="1" max="1" width="9.19921875" style="1" customWidth="1"/>
    <col min="2" max="2" width="78" style="1" customWidth="1"/>
    <col min="3" max="3" width="11.8984375" style="1" customWidth="1"/>
    <col min="4" max="4" width="13.5" style="1" customWidth="1"/>
    <col min="5" max="5" width="16.3984375" style="1" customWidth="1"/>
    <col min="6" max="6" width="16.8984375" style="1" customWidth="1"/>
    <col min="7" max="7" width="20.5" style="1" customWidth="1"/>
    <col min="8" max="8" width="65.5" style="1" customWidth="1"/>
    <col min="9" max="15" width="25" style="1" customWidth="1"/>
    <col min="16" max="16" width="10.796875" style="1" customWidth="1"/>
    <col min="17" max="16384" width="10.796875" style="1"/>
  </cols>
  <sheetData>
    <row r="2" spans="1:6" x14ac:dyDescent="0.3">
      <c r="A2" s="12" t="s">
        <v>513</v>
      </c>
      <c r="B2" s="2"/>
    </row>
    <row r="3" spans="1:6" x14ac:dyDescent="0.3">
      <c r="B3" s="3"/>
    </row>
    <row r="4" spans="1:6" x14ac:dyDescent="0.3">
      <c r="A4" s="12" t="s">
        <v>514</v>
      </c>
      <c r="B4" s="2"/>
    </row>
    <row r="5" spans="1:6" x14ac:dyDescent="0.3">
      <c r="A5" s="2"/>
      <c r="B5" s="2"/>
    </row>
    <row r="6" spans="1:6" x14ac:dyDescent="0.3">
      <c r="A6" s="1" t="s">
        <v>0</v>
      </c>
      <c r="B6" s="12" t="s">
        <v>515</v>
      </c>
    </row>
    <row r="7" spans="1:6" x14ac:dyDescent="0.3">
      <c r="B7" s="2"/>
    </row>
    <row r="8" spans="1:6" x14ac:dyDescent="0.3">
      <c r="A8" s="4" t="s">
        <v>1</v>
      </c>
      <c r="B8" s="13"/>
    </row>
    <row r="9" spans="1:6" x14ac:dyDescent="0.3">
      <c r="A9" s="4" t="s">
        <v>2</v>
      </c>
      <c r="B9" s="13"/>
    </row>
    <row r="10" spans="1:6" x14ac:dyDescent="0.3">
      <c r="A10" s="4" t="s">
        <v>3</v>
      </c>
      <c r="B10" s="13"/>
    </row>
    <row r="12" spans="1:6" ht="15.6" x14ac:dyDescent="0.3">
      <c r="A12" s="51" t="s">
        <v>4</v>
      </c>
      <c r="B12" s="52"/>
      <c r="C12" s="45"/>
      <c r="D12" s="46"/>
      <c r="E12" s="46"/>
      <c r="F12" s="47"/>
    </row>
    <row r="13" spans="1:6" ht="16.05" customHeight="1" x14ac:dyDescent="0.3">
      <c r="A13" s="56" t="s">
        <v>5</v>
      </c>
      <c r="B13" s="49"/>
      <c r="C13" s="45"/>
      <c r="D13" s="46"/>
      <c r="E13" s="46"/>
      <c r="F13" s="47"/>
    </row>
    <row r="14" spans="1:6" ht="16.05" customHeight="1" x14ac:dyDescent="0.3">
      <c r="A14" s="56" t="s">
        <v>6</v>
      </c>
      <c r="B14" s="49"/>
      <c r="C14" s="45"/>
      <c r="D14" s="46"/>
      <c r="E14" s="46"/>
      <c r="F14" s="47"/>
    </row>
    <row r="15" spans="1:6" ht="16.05" customHeight="1" x14ac:dyDescent="0.3">
      <c r="A15" s="51" t="s">
        <v>7</v>
      </c>
      <c r="B15" s="52"/>
      <c r="C15" s="45"/>
      <c r="D15" s="46"/>
      <c r="E15" s="46"/>
      <c r="F15" s="47"/>
    </row>
    <row r="16" spans="1:6" ht="63" customHeight="1" x14ac:dyDescent="0.3">
      <c r="A16" s="48" t="s">
        <v>8</v>
      </c>
      <c r="B16" s="49"/>
      <c r="C16" s="45"/>
      <c r="D16" s="46"/>
      <c r="E16" s="46"/>
      <c r="F16" s="47"/>
    </row>
    <row r="17" spans="1:7" ht="16.05" customHeight="1" x14ac:dyDescent="0.3">
      <c r="A17" s="51" t="s">
        <v>9</v>
      </c>
      <c r="B17" s="52"/>
      <c r="C17" s="45"/>
      <c r="D17" s="46"/>
      <c r="E17" s="46"/>
      <c r="F17" s="47"/>
    </row>
    <row r="18" spans="1:7" ht="16.05" customHeight="1" x14ac:dyDescent="0.3">
      <c r="A18" s="51" t="s">
        <v>10</v>
      </c>
      <c r="B18" s="52"/>
      <c r="C18" s="45"/>
      <c r="D18" s="46"/>
      <c r="E18" s="46"/>
      <c r="F18" s="47"/>
    </row>
    <row r="19" spans="1:7" ht="48" customHeight="1" x14ac:dyDescent="0.3">
      <c r="A19" s="51" t="s">
        <v>11</v>
      </c>
      <c r="B19" s="52"/>
      <c r="C19" s="45"/>
      <c r="D19" s="46"/>
      <c r="E19" s="46"/>
      <c r="F19" s="47"/>
    </row>
    <row r="20" spans="1:7" ht="55.05" customHeight="1" x14ac:dyDescent="0.3">
      <c r="A20" s="51" t="s">
        <v>12</v>
      </c>
      <c r="B20" s="52"/>
      <c r="C20" s="45"/>
      <c r="D20" s="46"/>
      <c r="E20" s="46"/>
      <c r="F20" s="47"/>
    </row>
    <row r="21" spans="1:7" ht="70.95" customHeight="1" x14ac:dyDescent="0.3">
      <c r="A21" s="53" t="s">
        <v>13</v>
      </c>
      <c r="B21" s="54"/>
      <c r="C21" s="57"/>
      <c r="D21" s="58"/>
      <c r="E21" s="58"/>
      <c r="F21" s="58"/>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50" t="s">
        <v>14</v>
      </c>
      <c r="B23" s="44"/>
      <c r="C23" s="44"/>
      <c r="D23" s="44"/>
      <c r="E23" s="44"/>
      <c r="F23" s="44"/>
    </row>
    <row r="24" spans="1:7" x14ac:dyDescent="0.3">
      <c r="A24" s="44" t="s">
        <v>15</v>
      </c>
      <c r="B24" s="44"/>
      <c r="C24" s="44"/>
      <c r="D24" s="44"/>
      <c r="E24" s="44"/>
      <c r="F24" s="44"/>
    </row>
    <row r="25" spans="1:7" x14ac:dyDescent="0.3">
      <c r="A25" s="44" t="s">
        <v>16</v>
      </c>
      <c r="B25" s="44"/>
      <c r="C25" s="44"/>
      <c r="D25" s="44"/>
      <c r="E25" s="44"/>
      <c r="F25" s="44"/>
    </row>
    <row r="26" spans="1:7" x14ac:dyDescent="0.3">
      <c r="A26" s="44" t="s">
        <v>17</v>
      </c>
      <c r="B26" s="44"/>
      <c r="C26" s="44"/>
      <c r="D26" s="44"/>
      <c r="E26" s="44"/>
      <c r="F26" s="44"/>
    </row>
    <row r="27" spans="1:7" x14ac:dyDescent="0.3">
      <c r="A27" s="44" t="s">
        <v>18</v>
      </c>
      <c r="B27" s="44"/>
      <c r="C27" s="44"/>
      <c r="D27" s="44"/>
      <c r="E27" s="44"/>
      <c r="F27" s="44"/>
    </row>
    <row r="28" spans="1:7" ht="31.95" customHeight="1" x14ac:dyDescent="0.3">
      <c r="A28" s="55" t="s">
        <v>19</v>
      </c>
      <c r="B28" s="44"/>
      <c r="C28" s="44"/>
      <c r="D28" s="44"/>
      <c r="E28" s="44"/>
      <c r="F28" s="44"/>
    </row>
    <row r="29" spans="1:7" x14ac:dyDescent="0.3">
      <c r="A29" s="44" t="s">
        <v>20</v>
      </c>
      <c r="B29" s="44"/>
      <c r="C29" s="44"/>
      <c r="D29" s="44"/>
      <c r="E29" s="44"/>
      <c r="F29" s="44"/>
    </row>
    <row r="30" spans="1:7" x14ac:dyDescent="0.3">
      <c r="A30" s="14" t="s">
        <v>21</v>
      </c>
      <c r="D30" s="15"/>
    </row>
    <row r="31" spans="1:7" x14ac:dyDescent="0.3">
      <c r="A31" s="14" t="s">
        <v>22</v>
      </c>
    </row>
    <row r="32" spans="1:7" x14ac:dyDescent="0.3">
      <c r="A32" s="14"/>
    </row>
    <row r="33" spans="1:8" x14ac:dyDescent="0.3">
      <c r="A33" s="12" t="s">
        <v>23</v>
      </c>
      <c r="B33" s="12" t="s">
        <v>24</v>
      </c>
    </row>
    <row r="35" spans="1:8" x14ac:dyDescent="0.3">
      <c r="A35" s="12" t="s">
        <v>25</v>
      </c>
    </row>
    <row r="36" spans="1:8" ht="28.8" x14ac:dyDescent="0.3">
      <c r="A36" s="16" t="s">
        <v>26</v>
      </c>
      <c r="B36" s="26" t="s">
        <v>27</v>
      </c>
      <c r="C36" s="26" t="s">
        <v>28</v>
      </c>
      <c r="D36" s="26" t="s">
        <v>29</v>
      </c>
      <c r="E36" s="26" t="s">
        <v>30</v>
      </c>
      <c r="F36" s="26" t="s">
        <v>31</v>
      </c>
      <c r="G36" s="26" t="s">
        <v>32</v>
      </c>
      <c r="H36" s="26" t="s">
        <v>33</v>
      </c>
    </row>
    <row r="37" spans="1:8" x14ac:dyDescent="0.3">
      <c r="A37" s="16" t="s">
        <v>34</v>
      </c>
      <c r="B37" s="24" t="s">
        <v>35</v>
      </c>
      <c r="C37" s="17"/>
      <c r="D37" s="17"/>
      <c r="E37" s="17"/>
      <c r="F37" s="17"/>
      <c r="G37" s="27"/>
      <c r="H37" s="27"/>
    </row>
    <row r="38" spans="1:8" x14ac:dyDescent="0.3">
      <c r="A38" s="17" t="s">
        <v>36</v>
      </c>
      <c r="B38" s="25" t="s">
        <v>37</v>
      </c>
      <c r="C38" s="17">
        <v>24</v>
      </c>
      <c r="D38" s="17" t="s">
        <v>38</v>
      </c>
      <c r="E38" s="18"/>
      <c r="F38" s="17" t="str">
        <f>IF(ISBLANK(E38),"", PRODUCT(C38,E38))</f>
        <v/>
      </c>
      <c r="G38" s="28"/>
      <c r="H38" s="27"/>
    </row>
    <row r="39" spans="1:8" ht="28.8" x14ac:dyDescent="0.3">
      <c r="A39" s="17" t="s">
        <v>39</v>
      </c>
      <c r="B39" s="25" t="s">
        <v>40</v>
      </c>
      <c r="C39" s="17"/>
      <c r="D39" s="17"/>
      <c r="E39" s="17"/>
      <c r="F39" s="17"/>
      <c r="G39" s="27"/>
      <c r="H39" s="28"/>
    </row>
    <row r="40" spans="1:8" x14ac:dyDescent="0.3">
      <c r="A40" s="17" t="s">
        <v>41</v>
      </c>
      <c r="B40" s="25" t="s">
        <v>42</v>
      </c>
      <c r="C40" s="17"/>
      <c r="D40" s="17"/>
      <c r="E40" s="17"/>
      <c r="F40" s="17"/>
      <c r="G40" s="27"/>
      <c r="H40" s="28"/>
    </row>
    <row r="41" spans="1:8" x14ac:dyDescent="0.3">
      <c r="A41" s="17" t="s">
        <v>43</v>
      </c>
      <c r="B41" s="25" t="s">
        <v>44</v>
      </c>
      <c r="C41" s="17"/>
      <c r="D41" s="17"/>
      <c r="E41" s="17"/>
      <c r="F41" s="17"/>
      <c r="G41" s="27"/>
      <c r="H41" s="28"/>
    </row>
    <row r="42" spans="1:8" x14ac:dyDescent="0.3">
      <c r="A42" s="17" t="s">
        <v>45</v>
      </c>
      <c r="B42" s="25" t="s">
        <v>46</v>
      </c>
      <c r="C42" s="17"/>
      <c r="D42" s="17"/>
      <c r="E42" s="17"/>
      <c r="F42" s="17"/>
      <c r="G42" s="27"/>
      <c r="H42" s="28"/>
    </row>
    <row r="43" spans="1:8" x14ac:dyDescent="0.3">
      <c r="A43" s="17" t="s">
        <v>47</v>
      </c>
      <c r="B43" s="25" t="s">
        <v>48</v>
      </c>
      <c r="C43" s="17"/>
      <c r="D43" s="17"/>
      <c r="E43" s="17"/>
      <c r="F43" s="17"/>
      <c r="G43" s="27"/>
      <c r="H43" s="28"/>
    </row>
    <row r="44" spans="1:8" x14ac:dyDescent="0.3">
      <c r="A44" s="17" t="s">
        <v>49</v>
      </c>
      <c r="B44" s="25" t="s">
        <v>50</v>
      </c>
      <c r="C44" s="17"/>
      <c r="D44" s="17"/>
      <c r="E44" s="17"/>
      <c r="F44" s="17"/>
      <c r="G44" s="27"/>
      <c r="H44" s="28"/>
    </row>
    <row r="45" spans="1:8" x14ac:dyDescent="0.3">
      <c r="A45" s="17" t="s">
        <v>51</v>
      </c>
      <c r="B45" s="25" t="s">
        <v>52</v>
      </c>
      <c r="C45" s="17">
        <v>24</v>
      </c>
      <c r="D45" s="17" t="s">
        <v>38</v>
      </c>
      <c r="E45" s="18"/>
      <c r="F45" s="17" t="str">
        <f>IF(ISBLANK(E45),"", PRODUCT(C45,E45))</f>
        <v/>
      </c>
      <c r="G45" s="28"/>
      <c r="H45" s="27"/>
    </row>
    <row r="46" spans="1:8" ht="28.8" x14ac:dyDescent="0.3">
      <c r="A46" s="17" t="s">
        <v>53</v>
      </c>
      <c r="B46" s="25" t="s">
        <v>40</v>
      </c>
      <c r="C46" s="17"/>
      <c r="D46" s="17"/>
      <c r="E46" s="17"/>
      <c r="F46" s="17"/>
      <c r="G46" s="27"/>
      <c r="H46" s="28"/>
    </row>
    <row r="47" spans="1:8" x14ac:dyDescent="0.3">
      <c r="A47" s="17" t="s">
        <v>54</v>
      </c>
      <c r="B47" s="25" t="s">
        <v>42</v>
      </c>
      <c r="C47" s="17"/>
      <c r="D47" s="17"/>
      <c r="E47" s="17"/>
      <c r="F47" s="17"/>
      <c r="G47" s="27"/>
      <c r="H47" s="28"/>
    </row>
    <row r="48" spans="1:8" x14ac:dyDescent="0.3">
      <c r="A48" s="17" t="s">
        <v>55</v>
      </c>
      <c r="B48" s="25" t="s">
        <v>44</v>
      </c>
      <c r="C48" s="17"/>
      <c r="D48" s="17"/>
      <c r="E48" s="17"/>
      <c r="F48" s="17"/>
      <c r="G48" s="27"/>
      <c r="H48" s="28"/>
    </row>
    <row r="49" spans="1:8" x14ac:dyDescent="0.3">
      <c r="A49" s="17" t="s">
        <v>56</v>
      </c>
      <c r="B49" s="25" t="s">
        <v>46</v>
      </c>
      <c r="C49" s="17"/>
      <c r="D49" s="17"/>
      <c r="E49" s="17"/>
      <c r="F49" s="17"/>
      <c r="G49" s="27"/>
      <c r="H49" s="28"/>
    </row>
    <row r="50" spans="1:8" x14ac:dyDescent="0.3">
      <c r="A50" s="17" t="s">
        <v>57</v>
      </c>
      <c r="B50" s="25" t="s">
        <v>48</v>
      </c>
      <c r="C50" s="17"/>
      <c r="D50" s="17"/>
      <c r="E50" s="17"/>
      <c r="F50" s="17"/>
      <c r="G50" s="27"/>
      <c r="H50" s="28"/>
    </row>
    <row r="51" spans="1:8" x14ac:dyDescent="0.3">
      <c r="A51" s="17" t="s">
        <v>58</v>
      </c>
      <c r="B51" s="25" t="s">
        <v>59</v>
      </c>
      <c r="C51" s="17"/>
      <c r="D51" s="17"/>
      <c r="E51" s="17"/>
      <c r="F51" s="17"/>
      <c r="G51" s="27"/>
      <c r="H51" s="28"/>
    </row>
    <row r="52" spans="1:8" x14ac:dyDescent="0.3">
      <c r="A52" s="17" t="s">
        <v>60</v>
      </c>
      <c r="B52" s="25" t="s">
        <v>52</v>
      </c>
      <c r="C52" s="17">
        <v>24</v>
      </c>
      <c r="D52" s="17" t="s">
        <v>38</v>
      </c>
      <c r="E52" s="18"/>
      <c r="F52" s="17" t="str">
        <f>IF(ISBLANK(E52),"", PRODUCT(C52,E52))</f>
        <v/>
      </c>
      <c r="G52" s="28"/>
      <c r="H52" s="27"/>
    </row>
    <row r="53" spans="1:8" ht="28.8" x14ac:dyDescent="0.3">
      <c r="A53" s="17" t="s">
        <v>61</v>
      </c>
      <c r="B53" s="25" t="s">
        <v>40</v>
      </c>
      <c r="C53" s="17"/>
      <c r="D53" s="17"/>
      <c r="E53" s="17"/>
      <c r="F53" s="17"/>
      <c r="G53" s="27"/>
      <c r="H53" s="28"/>
    </row>
    <row r="54" spans="1:8" x14ac:dyDescent="0.3">
      <c r="A54" s="17" t="s">
        <v>62</v>
      </c>
      <c r="B54" s="25" t="s">
        <v>63</v>
      </c>
      <c r="C54" s="17"/>
      <c r="D54" s="17"/>
      <c r="E54" s="17"/>
      <c r="F54" s="17"/>
      <c r="G54" s="27"/>
      <c r="H54" s="28"/>
    </row>
    <row r="55" spans="1:8" x14ac:dyDescent="0.3">
      <c r="A55" s="17" t="s">
        <v>64</v>
      </c>
      <c r="B55" s="25" t="s">
        <v>46</v>
      </c>
      <c r="C55" s="17"/>
      <c r="D55" s="17"/>
      <c r="E55" s="17"/>
      <c r="F55" s="17"/>
      <c r="G55" s="27"/>
      <c r="H55" s="28"/>
    </row>
    <row r="56" spans="1:8" x14ac:dyDescent="0.3">
      <c r="A56" s="17" t="s">
        <v>65</v>
      </c>
      <c r="B56" s="25" t="s">
        <v>48</v>
      </c>
      <c r="C56" s="17"/>
      <c r="D56" s="17"/>
      <c r="E56" s="17"/>
      <c r="F56" s="17"/>
      <c r="G56" s="27"/>
      <c r="H56" s="28"/>
    </row>
    <row r="57" spans="1:8" x14ac:dyDescent="0.3">
      <c r="A57" s="17" t="s">
        <v>66</v>
      </c>
      <c r="B57" s="25" t="s">
        <v>59</v>
      </c>
      <c r="C57" s="17"/>
      <c r="D57" s="17"/>
      <c r="E57" s="17"/>
      <c r="F57" s="17"/>
      <c r="G57" s="27"/>
      <c r="H57" s="28"/>
    </row>
    <row r="58" spans="1:8" x14ac:dyDescent="0.3">
      <c r="A58" s="17" t="s">
        <v>67</v>
      </c>
      <c r="B58" s="25" t="s">
        <v>68</v>
      </c>
      <c r="C58" s="17">
        <v>24</v>
      </c>
      <c r="D58" s="17" t="s">
        <v>38</v>
      </c>
      <c r="E58" s="18"/>
      <c r="F58" s="17" t="str">
        <f>IF(ISBLANK(E58),"", PRODUCT(C58,E58))</f>
        <v/>
      </c>
      <c r="G58" s="28"/>
      <c r="H58" s="27"/>
    </row>
    <row r="59" spans="1:8" ht="28.8" x14ac:dyDescent="0.3">
      <c r="A59" s="17" t="s">
        <v>69</v>
      </c>
      <c r="B59" s="25" t="s">
        <v>40</v>
      </c>
      <c r="C59" s="17"/>
      <c r="D59" s="17"/>
      <c r="E59" s="17"/>
      <c r="F59" s="17"/>
      <c r="G59" s="27"/>
      <c r="H59" s="28"/>
    </row>
    <row r="60" spans="1:8" x14ac:dyDescent="0.3">
      <c r="A60" s="17" t="s">
        <v>70</v>
      </c>
      <c r="B60" s="25" t="s">
        <v>63</v>
      </c>
      <c r="C60" s="17"/>
      <c r="D60" s="17"/>
      <c r="E60" s="17"/>
      <c r="F60" s="17"/>
      <c r="G60" s="27"/>
      <c r="H60" s="28"/>
    </row>
    <row r="61" spans="1:8" x14ac:dyDescent="0.3">
      <c r="A61" s="17" t="s">
        <v>71</v>
      </c>
      <c r="B61" s="25" t="s">
        <v>46</v>
      </c>
      <c r="C61" s="17"/>
      <c r="D61" s="17"/>
      <c r="E61" s="17"/>
      <c r="F61" s="17"/>
      <c r="G61" s="27"/>
      <c r="H61" s="28"/>
    </row>
    <row r="62" spans="1:8" x14ac:dyDescent="0.3">
      <c r="A62" s="17" t="s">
        <v>72</v>
      </c>
      <c r="B62" s="25" t="s">
        <v>48</v>
      </c>
      <c r="C62" s="17"/>
      <c r="D62" s="17"/>
      <c r="E62" s="17"/>
      <c r="F62" s="17"/>
      <c r="G62" s="27"/>
      <c r="H62" s="28"/>
    </row>
    <row r="63" spans="1:8" x14ac:dyDescent="0.3">
      <c r="A63" s="17" t="s">
        <v>73</v>
      </c>
      <c r="B63" s="25" t="s">
        <v>74</v>
      </c>
      <c r="C63" s="17"/>
      <c r="D63" s="17"/>
      <c r="E63" s="17"/>
      <c r="F63" s="17"/>
      <c r="G63" s="27"/>
      <c r="H63" s="28"/>
    </row>
    <row r="64" spans="1:8" x14ac:dyDescent="0.3">
      <c r="A64" s="17" t="s">
        <v>75</v>
      </c>
      <c r="B64" s="25" t="s">
        <v>76</v>
      </c>
      <c r="C64" s="17">
        <v>24</v>
      </c>
      <c r="D64" s="17" t="s">
        <v>38</v>
      </c>
      <c r="E64" s="18"/>
      <c r="F64" s="17" t="str">
        <f>IF(ISBLANK(E64),"", PRODUCT(C64,E64))</f>
        <v/>
      </c>
      <c r="G64" s="28"/>
      <c r="H64" s="27"/>
    </row>
    <row r="65" spans="1:8" ht="28.8" x14ac:dyDescent="0.3">
      <c r="A65" s="17" t="s">
        <v>77</v>
      </c>
      <c r="B65" s="25" t="s">
        <v>78</v>
      </c>
      <c r="C65" s="17"/>
      <c r="D65" s="17"/>
      <c r="E65" s="17"/>
      <c r="F65" s="17"/>
      <c r="G65" s="27"/>
      <c r="H65" s="28"/>
    </row>
    <row r="66" spans="1:8" x14ac:dyDescent="0.3">
      <c r="A66" s="17" t="s">
        <v>79</v>
      </c>
      <c r="B66" s="25" t="s">
        <v>80</v>
      </c>
      <c r="C66" s="17"/>
      <c r="D66" s="17"/>
      <c r="E66" s="17"/>
      <c r="F66" s="17"/>
      <c r="G66" s="27"/>
      <c r="H66" s="28"/>
    </row>
    <row r="67" spans="1:8" x14ac:dyDescent="0.3">
      <c r="A67" s="17" t="s">
        <v>81</v>
      </c>
      <c r="B67" s="25" t="s">
        <v>46</v>
      </c>
      <c r="C67" s="17"/>
      <c r="D67" s="17"/>
      <c r="E67" s="17"/>
      <c r="F67" s="17"/>
      <c r="G67" s="27"/>
      <c r="H67" s="28"/>
    </row>
    <row r="68" spans="1:8" x14ac:dyDescent="0.3">
      <c r="A68" s="17" t="s">
        <v>82</v>
      </c>
      <c r="B68" s="25" t="s">
        <v>83</v>
      </c>
      <c r="C68" s="17"/>
      <c r="D68" s="17"/>
      <c r="E68" s="17"/>
      <c r="F68" s="17"/>
      <c r="G68" s="27"/>
      <c r="H68" s="28"/>
    </row>
    <row r="69" spans="1:8" x14ac:dyDescent="0.3">
      <c r="A69" s="17" t="s">
        <v>84</v>
      </c>
      <c r="B69" s="25" t="s">
        <v>85</v>
      </c>
      <c r="C69" s="17"/>
      <c r="D69" s="17"/>
      <c r="E69" s="17"/>
      <c r="F69" s="17"/>
      <c r="G69" s="27"/>
      <c r="H69" s="28"/>
    </row>
    <row r="70" spans="1:8" x14ac:dyDescent="0.3">
      <c r="E70" s="16" t="s">
        <v>86</v>
      </c>
      <c r="F70" s="16" t="str">
        <f>IF((COUNT(C38:C69)&lt;&gt;COUNT(F38:F69)),"", ROUND(SUM(F38:F69),2))</f>
        <v/>
      </c>
      <c r="G70" s="14" t="str">
        <f>IF((COUNT(C38:C69)&lt;&gt;COUNT(F38:F69)),"Neužpildytos visų objektų kainos", "")</f>
        <v>Neužpildytos visų objektų kainos</v>
      </c>
    </row>
    <row r="71" spans="1:8" ht="43.2" x14ac:dyDescent="0.3">
      <c r="C71" s="24" t="s">
        <v>87</v>
      </c>
      <c r="D71" s="19"/>
      <c r="E71" s="16" t="s">
        <v>88</v>
      </c>
      <c r="F71" s="16" t="str">
        <f>IF(OR(F70="",D71=""),"", ROUND(PRODUCT(D71,F70)/100,2))</f>
        <v/>
      </c>
      <c r="G71" s="14" t="str">
        <f>IF(D71="", "Nurodykite taikomą PVM dydį", "")</f>
        <v>Nurodykite taikomą PVM dydį</v>
      </c>
    </row>
    <row r="72" spans="1:8" x14ac:dyDescent="0.3">
      <c r="E72" s="16" t="s">
        <v>89</v>
      </c>
      <c r="F72" s="16">
        <f>IF(ISBLANK(F71), "", ROUND(SUM(F70:F71),2))</f>
        <v>0</v>
      </c>
      <c r="G72" s="14" t="s">
        <v>90</v>
      </c>
    </row>
    <row r="76" spans="1:8" x14ac:dyDescent="0.3">
      <c r="A76" s="12" t="s">
        <v>91</v>
      </c>
      <c r="B76" s="12" t="s">
        <v>24</v>
      </c>
    </row>
    <row r="78" spans="1:8" x14ac:dyDescent="0.3">
      <c r="A78" s="12" t="s">
        <v>25</v>
      </c>
    </row>
    <row r="79" spans="1:8" ht="28.8" x14ac:dyDescent="0.3">
      <c r="A79" s="16" t="s">
        <v>26</v>
      </c>
      <c r="B79" s="26" t="s">
        <v>27</v>
      </c>
      <c r="C79" s="26" t="s">
        <v>28</v>
      </c>
      <c r="D79" s="26" t="s">
        <v>29</v>
      </c>
      <c r="E79" s="26" t="s">
        <v>30</v>
      </c>
      <c r="F79" s="26" t="s">
        <v>31</v>
      </c>
      <c r="G79" s="26" t="s">
        <v>32</v>
      </c>
      <c r="H79" s="26" t="s">
        <v>33</v>
      </c>
    </row>
    <row r="80" spans="1:8" x14ac:dyDescent="0.3">
      <c r="A80" s="16" t="s">
        <v>92</v>
      </c>
      <c r="B80" s="24" t="s">
        <v>35</v>
      </c>
      <c r="C80" s="17"/>
      <c r="D80" s="17"/>
      <c r="E80" s="17"/>
      <c r="F80" s="17"/>
      <c r="G80" s="27"/>
      <c r="H80" s="27"/>
    </row>
    <row r="81" spans="1:8" x14ac:dyDescent="0.3">
      <c r="A81" s="17" t="s">
        <v>93</v>
      </c>
      <c r="B81" s="25" t="s">
        <v>94</v>
      </c>
      <c r="C81" s="17">
        <v>12</v>
      </c>
      <c r="D81" s="17" t="s">
        <v>38</v>
      </c>
      <c r="E81" s="18"/>
      <c r="F81" s="17" t="str">
        <f>IF(ISBLANK(E81),"", PRODUCT(C81,E81))</f>
        <v/>
      </c>
      <c r="G81" s="28"/>
      <c r="H81" s="27"/>
    </row>
    <row r="82" spans="1:8" ht="28.8" x14ac:dyDescent="0.3">
      <c r="A82" s="17" t="s">
        <v>95</v>
      </c>
      <c r="B82" s="25" t="s">
        <v>96</v>
      </c>
      <c r="C82" s="17"/>
      <c r="D82" s="17"/>
      <c r="E82" s="17"/>
      <c r="F82" s="17"/>
      <c r="G82" s="27"/>
      <c r="H82" s="28"/>
    </row>
    <row r="83" spans="1:8" x14ac:dyDescent="0.3">
      <c r="A83" s="17" t="s">
        <v>97</v>
      </c>
      <c r="B83" s="25" t="s">
        <v>98</v>
      </c>
      <c r="C83" s="17"/>
      <c r="D83" s="17"/>
      <c r="E83" s="17"/>
      <c r="F83" s="17"/>
      <c r="G83" s="27"/>
      <c r="H83" s="28"/>
    </row>
    <row r="84" spans="1:8" x14ac:dyDescent="0.3">
      <c r="A84" s="17" t="s">
        <v>99</v>
      </c>
      <c r="B84" s="25" t="s">
        <v>100</v>
      </c>
      <c r="C84" s="17"/>
      <c r="D84" s="17"/>
      <c r="E84" s="17"/>
      <c r="F84" s="17"/>
      <c r="G84" s="27"/>
      <c r="H84" s="28"/>
    </row>
    <row r="85" spans="1:8" x14ac:dyDescent="0.3">
      <c r="A85" s="17" t="s">
        <v>101</v>
      </c>
      <c r="B85" s="25" t="s">
        <v>102</v>
      </c>
      <c r="C85" s="17"/>
      <c r="D85" s="17"/>
      <c r="E85" s="17"/>
      <c r="F85" s="17"/>
      <c r="G85" s="27"/>
      <c r="H85" s="28"/>
    </row>
    <row r="86" spans="1:8" x14ac:dyDescent="0.3">
      <c r="A86" s="17" t="s">
        <v>103</v>
      </c>
      <c r="B86" s="25" t="s">
        <v>104</v>
      </c>
      <c r="C86" s="17">
        <v>60</v>
      </c>
      <c r="D86" s="17" t="s">
        <v>38</v>
      </c>
      <c r="E86" s="18"/>
      <c r="F86" s="17" t="str">
        <f>IF(ISBLANK(E86),"", PRODUCT(C86,E86))</f>
        <v/>
      </c>
      <c r="G86" s="28"/>
      <c r="H86" s="27"/>
    </row>
    <row r="87" spans="1:8" ht="28.8" x14ac:dyDescent="0.3">
      <c r="A87" s="17" t="s">
        <v>105</v>
      </c>
      <c r="B87" s="25" t="s">
        <v>96</v>
      </c>
      <c r="C87" s="17"/>
      <c r="D87" s="17"/>
      <c r="E87" s="17"/>
      <c r="F87" s="17"/>
      <c r="G87" s="27"/>
      <c r="H87" s="28"/>
    </row>
    <row r="88" spans="1:8" x14ac:dyDescent="0.3">
      <c r="A88" s="17" t="s">
        <v>106</v>
      </c>
      <c r="B88" s="25" t="s">
        <v>63</v>
      </c>
      <c r="C88" s="17"/>
      <c r="D88" s="17"/>
      <c r="E88" s="17"/>
      <c r="F88" s="17"/>
      <c r="G88" s="27"/>
      <c r="H88" s="28"/>
    </row>
    <row r="89" spans="1:8" x14ac:dyDescent="0.3">
      <c r="A89" s="17" t="s">
        <v>107</v>
      </c>
      <c r="B89" s="25" t="s">
        <v>46</v>
      </c>
      <c r="C89" s="17"/>
      <c r="D89" s="17"/>
      <c r="E89" s="17"/>
      <c r="F89" s="17"/>
      <c r="G89" s="27"/>
      <c r="H89" s="28"/>
    </row>
    <row r="90" spans="1:8" x14ac:dyDescent="0.3">
      <c r="A90" s="17" t="s">
        <v>108</v>
      </c>
      <c r="B90" s="25" t="s">
        <v>109</v>
      </c>
      <c r="C90" s="17"/>
      <c r="D90" s="17"/>
      <c r="E90" s="17"/>
      <c r="F90" s="17"/>
      <c r="G90" s="27"/>
      <c r="H90" s="28"/>
    </row>
    <row r="91" spans="1:8" x14ac:dyDescent="0.3">
      <c r="A91" s="17" t="s">
        <v>110</v>
      </c>
      <c r="B91" s="25" t="s">
        <v>111</v>
      </c>
      <c r="C91" s="17">
        <v>10</v>
      </c>
      <c r="D91" s="17" t="s">
        <v>38</v>
      </c>
      <c r="E91" s="18"/>
      <c r="F91" s="17" t="str">
        <f>IF(ISBLANK(E91),"", PRODUCT(C91,E91))</f>
        <v/>
      </c>
      <c r="G91" s="28"/>
      <c r="H91" s="27"/>
    </row>
    <row r="92" spans="1:8" ht="28.8" x14ac:dyDescent="0.3">
      <c r="A92" s="17" t="s">
        <v>112</v>
      </c>
      <c r="B92" s="25" t="s">
        <v>113</v>
      </c>
      <c r="C92" s="17"/>
      <c r="D92" s="17"/>
      <c r="E92" s="17"/>
      <c r="F92" s="17"/>
      <c r="G92" s="27"/>
      <c r="H92" s="28"/>
    </row>
    <row r="93" spans="1:8" x14ac:dyDescent="0.3">
      <c r="A93" s="17" t="s">
        <v>114</v>
      </c>
      <c r="B93" s="25" t="s">
        <v>80</v>
      </c>
      <c r="C93" s="17"/>
      <c r="D93" s="17"/>
      <c r="E93" s="17"/>
      <c r="F93" s="17"/>
      <c r="G93" s="27"/>
      <c r="H93" s="28"/>
    </row>
    <row r="94" spans="1:8" x14ac:dyDescent="0.3">
      <c r="A94" s="17" t="s">
        <v>115</v>
      </c>
      <c r="B94" s="25" t="s">
        <v>46</v>
      </c>
      <c r="C94" s="17"/>
      <c r="D94" s="17"/>
      <c r="E94" s="17"/>
      <c r="F94" s="17"/>
      <c r="G94" s="27"/>
      <c r="H94" s="28"/>
    </row>
    <row r="95" spans="1:8" x14ac:dyDescent="0.3">
      <c r="A95" s="17" t="s">
        <v>116</v>
      </c>
      <c r="B95" s="25" t="s">
        <v>117</v>
      </c>
      <c r="C95" s="17"/>
      <c r="D95" s="17"/>
      <c r="E95" s="17"/>
      <c r="F95" s="17"/>
      <c r="G95" s="27"/>
      <c r="H95" s="28"/>
    </row>
    <row r="96" spans="1:8" x14ac:dyDescent="0.3">
      <c r="E96" s="16" t="s">
        <v>86</v>
      </c>
      <c r="F96" s="16" t="str">
        <f>IF((COUNT(C81:C95)&lt;&gt;COUNT(F81:F95)),"", ROUND(SUM(F81:F95),2))</f>
        <v/>
      </c>
      <c r="G96" s="14" t="str">
        <f>IF((COUNT(C81:C95)&lt;&gt;COUNT(F81:F95)),"Neužpildytos visų objektų kainos", "")</f>
        <v>Neužpildytos visų objektų kainos</v>
      </c>
    </row>
    <row r="97" spans="1:8" ht="43.2" x14ac:dyDescent="0.3">
      <c r="C97" s="24" t="s">
        <v>87</v>
      </c>
      <c r="D97" s="19"/>
      <c r="E97" s="16" t="s">
        <v>88</v>
      </c>
      <c r="F97" s="16" t="str">
        <f>IF(OR(F96="",D97=""),"", ROUND(PRODUCT(D97,F96)/100,2))</f>
        <v/>
      </c>
      <c r="G97" s="14" t="str">
        <f>IF(D97="", "Nurodykite taikomą PVM dydį", "")</f>
        <v>Nurodykite taikomą PVM dydį</v>
      </c>
    </row>
    <row r="98" spans="1:8" x14ac:dyDescent="0.3">
      <c r="E98" s="16" t="s">
        <v>89</v>
      </c>
      <c r="F98" s="16">
        <f>IF(ISBLANK(F97), "", ROUND(SUM(F96:F97),2))</f>
        <v>0</v>
      </c>
      <c r="G98" s="14" t="s">
        <v>118</v>
      </c>
    </row>
    <row r="102" spans="1:8" x14ac:dyDescent="0.3">
      <c r="A102" s="12" t="s">
        <v>119</v>
      </c>
      <c r="B102" s="12" t="s">
        <v>120</v>
      </c>
    </row>
    <row r="104" spans="1:8" x14ac:dyDescent="0.3">
      <c r="A104" s="12" t="s">
        <v>25</v>
      </c>
    </row>
    <row r="105" spans="1:8" ht="28.8" x14ac:dyDescent="0.3">
      <c r="A105" s="16" t="s">
        <v>26</v>
      </c>
      <c r="B105" s="26" t="s">
        <v>27</v>
      </c>
      <c r="C105" s="26" t="s">
        <v>28</v>
      </c>
      <c r="D105" s="26" t="s">
        <v>29</v>
      </c>
      <c r="E105" s="26" t="s">
        <v>30</v>
      </c>
      <c r="F105" s="26" t="s">
        <v>31</v>
      </c>
      <c r="G105" s="26" t="s">
        <v>32</v>
      </c>
      <c r="H105" s="26" t="s">
        <v>33</v>
      </c>
    </row>
    <row r="106" spans="1:8" x14ac:dyDescent="0.3">
      <c r="A106" s="16" t="s">
        <v>121</v>
      </c>
      <c r="B106" s="24" t="s">
        <v>122</v>
      </c>
      <c r="C106" s="17"/>
      <c r="D106" s="17"/>
      <c r="E106" s="17"/>
      <c r="F106" s="17"/>
      <c r="G106" s="27"/>
      <c r="H106" s="27"/>
    </row>
    <row r="107" spans="1:8" x14ac:dyDescent="0.3">
      <c r="A107" s="17" t="s">
        <v>123</v>
      </c>
      <c r="B107" s="25" t="s">
        <v>124</v>
      </c>
      <c r="C107" s="17">
        <v>10</v>
      </c>
      <c r="D107" s="17" t="s">
        <v>38</v>
      </c>
      <c r="E107" s="18"/>
      <c r="F107" s="17" t="str">
        <f>IF(ISBLANK(E107),"", PRODUCT(C107,E107))</f>
        <v/>
      </c>
      <c r="G107" s="28"/>
      <c r="H107" s="27"/>
    </row>
    <row r="108" spans="1:8" x14ac:dyDescent="0.3">
      <c r="A108" s="17" t="s">
        <v>125</v>
      </c>
      <c r="B108" s="25" t="s">
        <v>126</v>
      </c>
      <c r="C108" s="17"/>
      <c r="D108" s="17"/>
      <c r="E108" s="17"/>
      <c r="F108" s="17"/>
      <c r="G108" s="27"/>
      <c r="H108" s="28"/>
    </row>
    <row r="109" spans="1:8" x14ac:dyDescent="0.3">
      <c r="A109" s="17" t="s">
        <v>127</v>
      </c>
      <c r="B109" s="25" t="s">
        <v>128</v>
      </c>
      <c r="C109" s="17"/>
      <c r="D109" s="17"/>
      <c r="E109" s="17"/>
      <c r="F109" s="17"/>
      <c r="G109" s="27"/>
      <c r="H109" s="28"/>
    </row>
    <row r="110" spans="1:8" ht="28.8" x14ac:dyDescent="0.3">
      <c r="A110" s="17" t="s">
        <v>129</v>
      </c>
      <c r="B110" s="25" t="s">
        <v>130</v>
      </c>
      <c r="C110" s="17"/>
      <c r="D110" s="17"/>
      <c r="E110" s="17"/>
      <c r="F110" s="17"/>
      <c r="G110" s="27"/>
      <c r="H110" s="28"/>
    </row>
    <row r="111" spans="1:8" x14ac:dyDescent="0.3">
      <c r="A111" s="17" t="s">
        <v>131</v>
      </c>
      <c r="B111" s="25" t="s">
        <v>124</v>
      </c>
      <c r="C111" s="17">
        <v>10</v>
      </c>
      <c r="D111" s="17" t="s">
        <v>38</v>
      </c>
      <c r="E111" s="18"/>
      <c r="F111" s="17" t="str">
        <f>IF(ISBLANK(E111),"", PRODUCT(C111,E111))</f>
        <v/>
      </c>
      <c r="G111" s="28"/>
      <c r="H111" s="27"/>
    </row>
    <row r="112" spans="1:8" x14ac:dyDescent="0.3">
      <c r="A112" s="17" t="s">
        <v>132</v>
      </c>
      <c r="B112" s="25" t="s">
        <v>126</v>
      </c>
      <c r="C112" s="17"/>
      <c r="D112" s="17"/>
      <c r="E112" s="17"/>
      <c r="F112" s="17"/>
      <c r="G112" s="27"/>
      <c r="H112" s="28"/>
    </row>
    <row r="113" spans="1:8" x14ac:dyDescent="0.3">
      <c r="A113" s="17" t="s">
        <v>133</v>
      </c>
      <c r="B113" s="25" t="s">
        <v>134</v>
      </c>
      <c r="C113" s="17"/>
      <c r="D113" s="17"/>
      <c r="E113" s="17"/>
      <c r="F113" s="17"/>
      <c r="G113" s="27"/>
      <c r="H113" s="28"/>
    </row>
    <row r="114" spans="1:8" ht="28.8" x14ac:dyDescent="0.3">
      <c r="A114" s="17" t="s">
        <v>135</v>
      </c>
      <c r="B114" s="25" t="s">
        <v>136</v>
      </c>
      <c r="C114" s="17"/>
      <c r="D114" s="17"/>
      <c r="E114" s="17"/>
      <c r="F114" s="17"/>
      <c r="G114" s="27"/>
      <c r="H114" s="28"/>
    </row>
    <row r="115" spans="1:8" x14ac:dyDescent="0.3">
      <c r="A115" s="17" t="s">
        <v>137</v>
      </c>
      <c r="B115" s="25" t="s">
        <v>138</v>
      </c>
      <c r="C115" s="17">
        <v>10</v>
      </c>
      <c r="D115" s="17" t="s">
        <v>38</v>
      </c>
      <c r="E115" s="18"/>
      <c r="F115" s="17" t="str">
        <f>IF(ISBLANK(E115),"", PRODUCT(C115,E115))</f>
        <v/>
      </c>
      <c r="G115" s="28"/>
      <c r="H115" s="27"/>
    </row>
    <row r="116" spans="1:8" x14ac:dyDescent="0.3">
      <c r="A116" s="17" t="s">
        <v>139</v>
      </c>
      <c r="B116" s="25" t="s">
        <v>126</v>
      </c>
      <c r="C116" s="17"/>
      <c r="D116" s="17"/>
      <c r="E116" s="17"/>
      <c r="F116" s="17"/>
      <c r="G116" s="27"/>
      <c r="H116" s="28"/>
    </row>
    <row r="117" spans="1:8" x14ac:dyDescent="0.3">
      <c r="A117" s="17" t="s">
        <v>140</v>
      </c>
      <c r="B117" s="25" t="s">
        <v>128</v>
      </c>
      <c r="C117" s="17"/>
      <c r="D117" s="17"/>
      <c r="E117" s="17"/>
      <c r="F117" s="17"/>
      <c r="G117" s="27"/>
      <c r="H117" s="28"/>
    </row>
    <row r="118" spans="1:8" ht="28.8" x14ac:dyDescent="0.3">
      <c r="A118" s="17" t="s">
        <v>141</v>
      </c>
      <c r="B118" s="25" t="s">
        <v>142</v>
      </c>
      <c r="C118" s="17"/>
      <c r="D118" s="17"/>
      <c r="E118" s="17"/>
      <c r="F118" s="17"/>
      <c r="G118" s="27"/>
      <c r="H118" s="28"/>
    </row>
    <row r="119" spans="1:8" x14ac:dyDescent="0.3">
      <c r="A119" s="17" t="s">
        <v>143</v>
      </c>
      <c r="B119" s="25" t="s">
        <v>144</v>
      </c>
      <c r="C119" s="17">
        <v>20</v>
      </c>
      <c r="D119" s="17" t="s">
        <v>38</v>
      </c>
      <c r="E119" s="18"/>
      <c r="F119" s="17" t="str">
        <f>IF(ISBLANK(E119),"", PRODUCT(C119,E119))</f>
        <v/>
      </c>
      <c r="G119" s="28"/>
      <c r="H119" s="27"/>
    </row>
    <row r="120" spans="1:8" x14ac:dyDescent="0.3">
      <c r="A120" s="17" t="s">
        <v>145</v>
      </c>
      <c r="B120" s="25" t="s">
        <v>146</v>
      </c>
      <c r="C120" s="17"/>
      <c r="D120" s="17"/>
      <c r="E120" s="17"/>
      <c r="F120" s="17"/>
      <c r="G120" s="27"/>
      <c r="H120" s="28"/>
    </row>
    <row r="121" spans="1:8" ht="28.8" x14ac:dyDescent="0.3">
      <c r="A121" s="17" t="s">
        <v>147</v>
      </c>
      <c r="B121" s="25" t="s">
        <v>148</v>
      </c>
      <c r="C121" s="17"/>
      <c r="D121" s="17"/>
      <c r="E121" s="17"/>
      <c r="F121" s="17"/>
      <c r="G121" s="27"/>
      <c r="H121" s="28"/>
    </row>
    <row r="122" spans="1:8" x14ac:dyDescent="0.3">
      <c r="A122" s="17" t="s">
        <v>149</v>
      </c>
      <c r="B122" s="25" t="s">
        <v>150</v>
      </c>
      <c r="C122" s="17">
        <v>10</v>
      </c>
      <c r="D122" s="17" t="s">
        <v>38</v>
      </c>
      <c r="E122" s="18"/>
      <c r="F122" s="17" t="str">
        <f>IF(ISBLANK(E122),"", PRODUCT(C122,E122))</f>
        <v/>
      </c>
      <c r="G122" s="28"/>
      <c r="H122" s="27"/>
    </row>
    <row r="123" spans="1:8" x14ac:dyDescent="0.3">
      <c r="A123" s="17" t="s">
        <v>151</v>
      </c>
      <c r="B123" s="25" t="s">
        <v>146</v>
      </c>
      <c r="C123" s="17"/>
      <c r="D123" s="17"/>
      <c r="E123" s="17"/>
      <c r="F123" s="17"/>
      <c r="G123" s="27"/>
      <c r="H123" s="28"/>
    </row>
    <row r="124" spans="1:8" ht="28.8" x14ac:dyDescent="0.3">
      <c r="A124" s="17" t="s">
        <v>152</v>
      </c>
      <c r="B124" s="25" t="s">
        <v>153</v>
      </c>
      <c r="C124" s="17"/>
      <c r="D124" s="17"/>
      <c r="E124" s="17"/>
      <c r="F124" s="17"/>
      <c r="G124" s="27"/>
      <c r="H124" s="28"/>
    </row>
    <row r="125" spans="1:8" x14ac:dyDescent="0.3">
      <c r="A125" s="17" t="s">
        <v>154</v>
      </c>
      <c r="B125" s="25" t="s">
        <v>155</v>
      </c>
      <c r="C125" s="17">
        <v>20</v>
      </c>
      <c r="D125" s="17" t="s">
        <v>38</v>
      </c>
      <c r="E125" s="18"/>
      <c r="F125" s="17" t="str">
        <f>IF(ISBLANK(E125),"", PRODUCT(C125,E125))</f>
        <v/>
      </c>
      <c r="G125" s="28"/>
      <c r="H125" s="27"/>
    </row>
    <row r="126" spans="1:8" x14ac:dyDescent="0.3">
      <c r="A126" s="17" t="s">
        <v>156</v>
      </c>
      <c r="B126" s="25" t="s">
        <v>146</v>
      </c>
      <c r="C126" s="17"/>
      <c r="D126" s="17"/>
      <c r="E126" s="17"/>
      <c r="F126" s="17"/>
      <c r="G126" s="27"/>
      <c r="H126" s="28"/>
    </row>
    <row r="127" spans="1:8" ht="28.8" x14ac:dyDescent="0.3">
      <c r="A127" s="17" t="s">
        <v>157</v>
      </c>
      <c r="B127" s="25" t="s">
        <v>158</v>
      </c>
      <c r="C127" s="17"/>
      <c r="D127" s="17"/>
      <c r="E127" s="17"/>
      <c r="F127" s="17"/>
      <c r="G127" s="27"/>
      <c r="H127" s="28"/>
    </row>
    <row r="128" spans="1:8" x14ac:dyDescent="0.3">
      <c r="E128" s="16" t="s">
        <v>86</v>
      </c>
      <c r="F128" s="16" t="str">
        <f>IF((COUNT(C107:C127)&lt;&gt;COUNT(F107:F127)),"", ROUND(SUM(F107:F127),2))</f>
        <v/>
      </c>
      <c r="G128" s="14" t="str">
        <f>IF((COUNT(C107:C127)&lt;&gt;COUNT(F107:F127)),"Neužpildytos visų objektų kainos", "")</f>
        <v>Neužpildytos visų objektų kainos</v>
      </c>
    </row>
    <row r="129" spans="1:8" ht="43.2" x14ac:dyDescent="0.3">
      <c r="C129" s="24" t="s">
        <v>87</v>
      </c>
      <c r="D129" s="19"/>
      <c r="E129" s="16" t="s">
        <v>88</v>
      </c>
      <c r="F129" s="16" t="str">
        <f>IF(OR(F128="",D129=""),"", ROUND(PRODUCT(D129,F128)/100,2))</f>
        <v/>
      </c>
      <c r="G129" s="14" t="str">
        <f>IF(D129="", "Nurodykite taikomą PVM dydį", "")</f>
        <v>Nurodykite taikomą PVM dydį</v>
      </c>
    </row>
    <row r="130" spans="1:8" x14ac:dyDescent="0.3">
      <c r="E130" s="16" t="s">
        <v>89</v>
      </c>
      <c r="F130" s="16">
        <f>IF(ISBLANK(F129), "", ROUND(SUM(F128:F129),2))</f>
        <v>0</v>
      </c>
      <c r="G130" s="14" t="s">
        <v>159</v>
      </c>
    </row>
    <row r="134" spans="1:8" x14ac:dyDescent="0.3">
      <c r="A134" s="12" t="s">
        <v>160</v>
      </c>
      <c r="B134" s="12" t="s">
        <v>120</v>
      </c>
    </row>
    <row r="136" spans="1:8" x14ac:dyDescent="0.3">
      <c r="A136" s="12" t="s">
        <v>25</v>
      </c>
    </row>
    <row r="137" spans="1:8" ht="28.8" x14ac:dyDescent="0.3">
      <c r="A137" s="16" t="s">
        <v>26</v>
      </c>
      <c r="B137" s="26" t="s">
        <v>27</v>
      </c>
      <c r="C137" s="26" t="s">
        <v>28</v>
      </c>
      <c r="D137" s="26" t="s">
        <v>29</v>
      </c>
      <c r="E137" s="26" t="s">
        <v>30</v>
      </c>
      <c r="F137" s="26" t="s">
        <v>31</v>
      </c>
      <c r="G137" s="26" t="s">
        <v>32</v>
      </c>
      <c r="H137" s="26" t="s">
        <v>33</v>
      </c>
    </row>
    <row r="138" spans="1:8" x14ac:dyDescent="0.3">
      <c r="A138" s="16" t="s">
        <v>161</v>
      </c>
      <c r="B138" s="24" t="s">
        <v>122</v>
      </c>
      <c r="C138" s="17"/>
      <c r="D138" s="17"/>
      <c r="E138" s="17"/>
      <c r="F138" s="17"/>
      <c r="G138" s="27"/>
      <c r="H138" s="27"/>
    </row>
    <row r="139" spans="1:8" x14ac:dyDescent="0.3">
      <c r="A139" s="17" t="s">
        <v>162</v>
      </c>
      <c r="B139" s="25" t="s">
        <v>163</v>
      </c>
      <c r="C139" s="17">
        <v>30</v>
      </c>
      <c r="D139" s="17" t="s">
        <v>38</v>
      </c>
      <c r="E139" s="18"/>
      <c r="F139" s="17" t="str">
        <f>IF(ISBLANK(E139),"", PRODUCT(C139,E139))</f>
        <v/>
      </c>
      <c r="G139" s="28"/>
      <c r="H139" s="27"/>
    </row>
    <row r="140" spans="1:8" x14ac:dyDescent="0.3">
      <c r="A140" s="17" t="s">
        <v>164</v>
      </c>
      <c r="B140" s="25" t="s">
        <v>165</v>
      </c>
      <c r="C140" s="17"/>
      <c r="D140" s="17"/>
      <c r="E140" s="17"/>
      <c r="F140" s="17"/>
      <c r="G140" s="27"/>
      <c r="H140" s="28"/>
    </row>
    <row r="141" spans="1:8" ht="28.8" x14ac:dyDescent="0.3">
      <c r="A141" s="17" t="s">
        <v>166</v>
      </c>
      <c r="B141" s="25" t="s">
        <v>167</v>
      </c>
      <c r="C141" s="17"/>
      <c r="D141" s="17"/>
      <c r="E141" s="17"/>
      <c r="F141" s="17"/>
      <c r="G141" s="27"/>
      <c r="H141" s="28"/>
    </row>
    <row r="142" spans="1:8" x14ac:dyDescent="0.3">
      <c r="A142" s="17" t="s">
        <v>168</v>
      </c>
      <c r="B142" s="25" t="s">
        <v>169</v>
      </c>
      <c r="C142" s="17">
        <v>10</v>
      </c>
      <c r="D142" s="17" t="s">
        <v>38</v>
      </c>
      <c r="E142" s="18"/>
      <c r="F142" s="17" t="str">
        <f>IF(ISBLANK(E142),"", PRODUCT(C142,E142))</f>
        <v/>
      </c>
      <c r="G142" s="28"/>
      <c r="H142" s="27"/>
    </row>
    <row r="143" spans="1:8" x14ac:dyDescent="0.3">
      <c r="A143" s="17" t="s">
        <v>170</v>
      </c>
      <c r="B143" s="25" t="s">
        <v>165</v>
      </c>
      <c r="C143" s="17"/>
      <c r="D143" s="17"/>
      <c r="E143" s="17"/>
      <c r="F143" s="17"/>
      <c r="G143" s="27"/>
      <c r="H143" s="28"/>
    </row>
    <row r="144" spans="1:8" ht="28.8" x14ac:dyDescent="0.3">
      <c r="A144" s="17" t="s">
        <v>171</v>
      </c>
      <c r="B144" s="25" t="s">
        <v>172</v>
      </c>
      <c r="C144" s="17"/>
      <c r="D144" s="17"/>
      <c r="E144" s="17"/>
      <c r="F144" s="17"/>
      <c r="G144" s="27"/>
      <c r="H144" s="28"/>
    </row>
    <row r="145" spans="1:8" x14ac:dyDescent="0.3">
      <c r="A145" s="17" t="s">
        <v>173</v>
      </c>
      <c r="B145" s="25" t="s">
        <v>174</v>
      </c>
      <c r="C145" s="17">
        <v>10</v>
      </c>
      <c r="D145" s="17" t="s">
        <v>38</v>
      </c>
      <c r="E145" s="18"/>
      <c r="F145" s="17" t="str">
        <f>IF(ISBLANK(E145),"", PRODUCT(C145,E145))</f>
        <v/>
      </c>
      <c r="G145" s="28"/>
      <c r="H145" s="27"/>
    </row>
    <row r="146" spans="1:8" x14ac:dyDescent="0.3">
      <c r="A146" s="17" t="s">
        <v>175</v>
      </c>
      <c r="B146" s="25" t="s">
        <v>165</v>
      </c>
      <c r="C146" s="17"/>
      <c r="D146" s="17"/>
      <c r="E146" s="17"/>
      <c r="F146" s="17"/>
      <c r="G146" s="27"/>
      <c r="H146" s="28"/>
    </row>
    <row r="147" spans="1:8" ht="28.8" x14ac:dyDescent="0.3">
      <c r="A147" s="17" t="s">
        <v>176</v>
      </c>
      <c r="B147" s="25" t="s">
        <v>177</v>
      </c>
      <c r="C147" s="17"/>
      <c r="D147" s="17"/>
      <c r="E147" s="17"/>
      <c r="F147" s="17"/>
      <c r="G147" s="27"/>
      <c r="H147" s="28"/>
    </row>
    <row r="148" spans="1:8" x14ac:dyDescent="0.3">
      <c r="E148" s="16" t="s">
        <v>86</v>
      </c>
      <c r="F148" s="16" t="str">
        <f>IF((COUNT(C139:C147)&lt;&gt;COUNT(F139:F147)),"", ROUND(SUM(F139:F147),2))</f>
        <v/>
      </c>
      <c r="G148" s="14" t="str">
        <f>IF((COUNT(C139:C147)&lt;&gt;COUNT(F139:F147)),"Neužpildytos visų objektų kainos", "")</f>
        <v>Neužpildytos visų objektų kainos</v>
      </c>
    </row>
    <row r="149" spans="1:8" ht="43.2" x14ac:dyDescent="0.3">
      <c r="C149" s="24" t="s">
        <v>87</v>
      </c>
      <c r="D149" s="19"/>
      <c r="E149" s="16" t="s">
        <v>88</v>
      </c>
      <c r="F149" s="16" t="str">
        <f>IF(OR(F148="",D149=""),"", ROUND(PRODUCT(D149,F148)/100,2))</f>
        <v/>
      </c>
      <c r="G149" s="14" t="str">
        <f>IF(D149="", "Nurodykite taikomą PVM dydį", "")</f>
        <v>Nurodykite taikomą PVM dydį</v>
      </c>
    </row>
    <row r="150" spans="1:8" x14ac:dyDescent="0.3">
      <c r="E150" s="16" t="s">
        <v>89</v>
      </c>
      <c r="F150" s="16">
        <f>IF(ISBLANK(F149), "", ROUND(SUM(F148:F149),2))</f>
        <v>0</v>
      </c>
      <c r="G150" s="14" t="s">
        <v>178</v>
      </c>
    </row>
    <row r="154" spans="1:8" x14ac:dyDescent="0.3">
      <c r="A154" s="12" t="s">
        <v>179</v>
      </c>
      <c r="B154" s="12" t="s">
        <v>180</v>
      </c>
    </row>
    <row r="156" spans="1:8" x14ac:dyDescent="0.3">
      <c r="A156" s="12" t="s">
        <v>25</v>
      </c>
    </row>
    <row r="157" spans="1:8" ht="28.8" x14ac:dyDescent="0.3">
      <c r="A157" s="16" t="s">
        <v>26</v>
      </c>
      <c r="B157" s="26" t="s">
        <v>27</v>
      </c>
      <c r="C157" s="26" t="s">
        <v>28</v>
      </c>
      <c r="D157" s="26" t="s">
        <v>29</v>
      </c>
      <c r="E157" s="26" t="s">
        <v>30</v>
      </c>
      <c r="F157" s="26" t="s">
        <v>31</v>
      </c>
      <c r="G157" s="26" t="s">
        <v>32</v>
      </c>
      <c r="H157" s="26" t="s">
        <v>33</v>
      </c>
    </row>
    <row r="158" spans="1:8" x14ac:dyDescent="0.3">
      <c r="A158" s="16" t="s">
        <v>181</v>
      </c>
      <c r="B158" s="24" t="s">
        <v>182</v>
      </c>
      <c r="C158" s="17"/>
      <c r="D158" s="17"/>
      <c r="E158" s="17"/>
      <c r="F158" s="17"/>
      <c r="G158" s="27"/>
      <c r="H158" s="27"/>
    </row>
    <row r="159" spans="1:8" x14ac:dyDescent="0.3">
      <c r="A159" s="17" t="s">
        <v>183</v>
      </c>
      <c r="B159" s="25" t="s">
        <v>184</v>
      </c>
      <c r="C159" s="17">
        <v>400</v>
      </c>
      <c r="D159" s="17" t="s">
        <v>38</v>
      </c>
      <c r="E159" s="18"/>
      <c r="F159" s="17" t="str">
        <f>IF(ISBLANK(E159),"", PRODUCT(C159,E159))</f>
        <v/>
      </c>
      <c r="G159" s="28"/>
      <c r="H159" s="27"/>
    </row>
    <row r="160" spans="1:8" x14ac:dyDescent="0.3">
      <c r="A160" s="17" t="s">
        <v>185</v>
      </c>
      <c r="B160" s="25" t="s">
        <v>186</v>
      </c>
      <c r="C160" s="17"/>
      <c r="D160" s="17"/>
      <c r="E160" s="17"/>
      <c r="F160" s="17"/>
      <c r="G160" s="27"/>
      <c r="H160" s="28"/>
    </row>
    <row r="161" spans="1:8" x14ac:dyDescent="0.3">
      <c r="A161" s="17" t="s">
        <v>187</v>
      </c>
      <c r="B161" s="25" t="s">
        <v>188</v>
      </c>
      <c r="C161" s="17"/>
      <c r="D161" s="17"/>
      <c r="E161" s="17"/>
      <c r="F161" s="17"/>
      <c r="G161" s="27"/>
      <c r="H161" s="28"/>
    </row>
    <row r="162" spans="1:8" ht="28.8" x14ac:dyDescent="0.3">
      <c r="A162" s="17" t="s">
        <v>189</v>
      </c>
      <c r="B162" s="25" t="s">
        <v>190</v>
      </c>
      <c r="C162" s="17"/>
      <c r="D162" s="17"/>
      <c r="E162" s="17"/>
      <c r="F162" s="17"/>
      <c r="G162" s="27"/>
      <c r="H162" s="28"/>
    </row>
    <row r="163" spans="1:8" x14ac:dyDescent="0.3">
      <c r="E163" s="16" t="s">
        <v>86</v>
      </c>
      <c r="F163" s="16" t="str">
        <f>IF((COUNT(C159:C162)&lt;&gt;COUNT(F159:F162)),"", ROUND(SUM(F159:F162),2))</f>
        <v/>
      </c>
      <c r="G163" s="14" t="str">
        <f>IF((COUNT(C159:C162)&lt;&gt;COUNT(F159:F162)),"Neužpildytos visų objektų kainos", "")</f>
        <v>Neužpildytos visų objektų kainos</v>
      </c>
    </row>
    <row r="164" spans="1:8" ht="43.2" x14ac:dyDescent="0.3">
      <c r="C164" s="29" t="s">
        <v>87</v>
      </c>
      <c r="D164" s="19"/>
      <c r="E164" s="16" t="s">
        <v>88</v>
      </c>
      <c r="F164" s="16" t="str">
        <f>IF(OR(F163="",D164=""),"", ROUND(PRODUCT(D164,F163)/100,2))</f>
        <v/>
      </c>
      <c r="G164" s="14" t="str">
        <f>IF(D164="", "Nurodykite taikomą PVM dydį", "")</f>
        <v>Nurodykite taikomą PVM dydį</v>
      </c>
    </row>
    <row r="165" spans="1:8" x14ac:dyDescent="0.3">
      <c r="E165" s="16" t="s">
        <v>89</v>
      </c>
      <c r="F165" s="16">
        <f>IF(ISBLANK(F164), "", ROUND(SUM(F163:F164),2))</f>
        <v>0</v>
      </c>
      <c r="G165" s="14" t="s">
        <v>191</v>
      </c>
    </row>
    <row r="169" spans="1:8" x14ac:dyDescent="0.3">
      <c r="A169" s="12" t="s">
        <v>192</v>
      </c>
      <c r="B169" s="12" t="s">
        <v>193</v>
      </c>
    </row>
    <row r="171" spans="1:8" x14ac:dyDescent="0.3">
      <c r="A171" s="12" t="s">
        <v>25</v>
      </c>
    </row>
    <row r="172" spans="1:8" ht="28.8" x14ac:dyDescent="0.3">
      <c r="A172" s="16" t="s">
        <v>26</v>
      </c>
      <c r="B172" s="26" t="s">
        <v>27</v>
      </c>
      <c r="C172" s="26" t="s">
        <v>28</v>
      </c>
      <c r="D172" s="26" t="s">
        <v>29</v>
      </c>
      <c r="E172" s="26" t="s">
        <v>30</v>
      </c>
      <c r="F172" s="26" t="s">
        <v>31</v>
      </c>
      <c r="G172" s="26" t="s">
        <v>32</v>
      </c>
      <c r="H172" s="26" t="s">
        <v>33</v>
      </c>
    </row>
    <row r="173" spans="1:8" x14ac:dyDescent="0.3">
      <c r="A173" s="16" t="s">
        <v>194</v>
      </c>
      <c r="B173" s="24" t="s">
        <v>195</v>
      </c>
      <c r="C173" s="17"/>
      <c r="D173" s="17"/>
      <c r="E173" s="17"/>
      <c r="F173" s="17"/>
      <c r="G173" s="27"/>
      <c r="H173" s="27"/>
    </row>
    <row r="174" spans="1:8" x14ac:dyDescent="0.3">
      <c r="A174" s="17" t="s">
        <v>196</v>
      </c>
      <c r="B174" s="25" t="s">
        <v>197</v>
      </c>
      <c r="C174" s="17">
        <v>60</v>
      </c>
      <c r="D174" s="17" t="s">
        <v>38</v>
      </c>
      <c r="E174" s="18"/>
      <c r="F174" s="17" t="str">
        <f>IF(ISBLANK(E174),"", PRODUCT(C174,E174))</f>
        <v/>
      </c>
      <c r="G174" s="28"/>
      <c r="H174" s="27"/>
    </row>
    <row r="175" spans="1:8" ht="43.2" x14ac:dyDescent="0.3">
      <c r="A175" s="17" t="s">
        <v>198</v>
      </c>
      <c r="B175" s="25" t="s">
        <v>199</v>
      </c>
      <c r="C175" s="17"/>
      <c r="D175" s="17"/>
      <c r="E175" s="17"/>
      <c r="F175" s="17"/>
      <c r="G175" s="27"/>
      <c r="H175" s="28"/>
    </row>
    <row r="176" spans="1:8" ht="28.8" x14ac:dyDescent="0.3">
      <c r="A176" s="17" t="s">
        <v>200</v>
      </c>
      <c r="B176" s="25" t="s">
        <v>201</v>
      </c>
      <c r="C176" s="17"/>
      <c r="D176" s="17"/>
      <c r="E176" s="17"/>
      <c r="F176" s="17"/>
      <c r="G176" s="27"/>
      <c r="H176" s="28"/>
    </row>
    <row r="177" spans="1:8" x14ac:dyDescent="0.3">
      <c r="A177" s="17" t="s">
        <v>202</v>
      </c>
      <c r="B177" s="25" t="s">
        <v>203</v>
      </c>
      <c r="C177" s="17"/>
      <c r="D177" s="17"/>
      <c r="E177" s="17"/>
      <c r="F177" s="17"/>
      <c r="G177" s="27"/>
      <c r="H177" s="28"/>
    </row>
    <row r="178" spans="1:8" x14ac:dyDescent="0.3">
      <c r="A178" s="17" t="s">
        <v>204</v>
      </c>
      <c r="B178" s="25" t="s">
        <v>205</v>
      </c>
      <c r="C178" s="17">
        <v>60</v>
      </c>
      <c r="D178" s="17" t="s">
        <v>38</v>
      </c>
      <c r="E178" s="18"/>
      <c r="F178" s="17" t="str">
        <f>IF(ISBLANK(E178),"", PRODUCT(C178,E178))</f>
        <v/>
      </c>
      <c r="G178" s="28"/>
      <c r="H178" s="27"/>
    </row>
    <row r="179" spans="1:8" x14ac:dyDescent="0.3">
      <c r="A179" s="17" t="s">
        <v>206</v>
      </c>
      <c r="B179" s="25" t="s">
        <v>207</v>
      </c>
      <c r="C179" s="17"/>
      <c r="D179" s="17"/>
      <c r="E179" s="17"/>
      <c r="F179" s="17"/>
      <c r="G179" s="27"/>
      <c r="H179" s="28"/>
    </row>
    <row r="180" spans="1:8" x14ac:dyDescent="0.3">
      <c r="A180" s="17" t="s">
        <v>208</v>
      </c>
      <c r="B180" s="25" t="s">
        <v>209</v>
      </c>
      <c r="C180" s="17">
        <v>2</v>
      </c>
      <c r="D180" s="17" t="s">
        <v>38</v>
      </c>
      <c r="E180" s="18"/>
      <c r="F180" s="17" t="str">
        <f>IF(ISBLANK(E180),"", PRODUCT(C180,E180))</f>
        <v/>
      </c>
      <c r="G180" s="28"/>
      <c r="H180" s="27"/>
    </row>
    <row r="181" spans="1:8" x14ac:dyDescent="0.3">
      <c r="A181" s="17" t="s">
        <v>210</v>
      </c>
      <c r="B181" s="25" t="s">
        <v>211</v>
      </c>
      <c r="C181" s="17"/>
      <c r="D181" s="17"/>
      <c r="E181" s="17"/>
      <c r="F181" s="17"/>
      <c r="G181" s="27"/>
      <c r="H181" s="28"/>
    </row>
    <row r="182" spans="1:8" x14ac:dyDescent="0.3">
      <c r="A182" s="17" t="s">
        <v>212</v>
      </c>
      <c r="B182" s="25" t="s">
        <v>213</v>
      </c>
      <c r="C182" s="17">
        <v>20</v>
      </c>
      <c r="D182" s="17" t="s">
        <v>38</v>
      </c>
      <c r="E182" s="18"/>
      <c r="F182" s="17" t="str">
        <f>IF(ISBLANK(E182),"", PRODUCT(C182,E182))</f>
        <v/>
      </c>
      <c r="G182" s="28"/>
      <c r="H182" s="27"/>
    </row>
    <row r="183" spans="1:8" ht="28.8" x14ac:dyDescent="0.3">
      <c r="A183" s="17" t="s">
        <v>214</v>
      </c>
      <c r="B183" s="25" t="s">
        <v>215</v>
      </c>
      <c r="C183" s="17"/>
      <c r="D183" s="17"/>
      <c r="E183" s="17"/>
      <c r="F183" s="17"/>
      <c r="G183" s="27"/>
      <c r="H183" s="28"/>
    </row>
    <row r="184" spans="1:8" x14ac:dyDescent="0.3">
      <c r="A184" s="17" t="s">
        <v>216</v>
      </c>
      <c r="B184" s="25" t="s">
        <v>217</v>
      </c>
      <c r="C184" s="17"/>
      <c r="D184" s="17"/>
      <c r="E184" s="17"/>
      <c r="F184" s="17"/>
      <c r="G184" s="27"/>
      <c r="H184" s="28"/>
    </row>
    <row r="185" spans="1:8" x14ac:dyDescent="0.3">
      <c r="A185" s="17" t="s">
        <v>218</v>
      </c>
      <c r="B185" s="25" t="s">
        <v>219</v>
      </c>
      <c r="C185" s="17">
        <v>20</v>
      </c>
      <c r="D185" s="17" t="s">
        <v>38</v>
      </c>
      <c r="E185" s="18"/>
      <c r="F185" s="17" t="str">
        <f>IF(ISBLANK(E185),"", PRODUCT(C185,E185))</f>
        <v/>
      </c>
      <c r="G185" s="28"/>
      <c r="H185" s="27"/>
    </row>
    <row r="186" spans="1:8" ht="28.8" x14ac:dyDescent="0.3">
      <c r="A186" s="17" t="s">
        <v>220</v>
      </c>
      <c r="B186" s="25" t="s">
        <v>221</v>
      </c>
      <c r="C186" s="17"/>
      <c r="D186" s="17"/>
      <c r="E186" s="17"/>
      <c r="F186" s="17"/>
      <c r="G186" s="27"/>
      <c r="H186" s="28"/>
    </row>
    <row r="187" spans="1:8" x14ac:dyDescent="0.3">
      <c r="A187" s="17" t="s">
        <v>222</v>
      </c>
      <c r="B187" s="25" t="s">
        <v>223</v>
      </c>
      <c r="C187" s="17"/>
      <c r="D187" s="17"/>
      <c r="E187" s="17"/>
      <c r="F187" s="17"/>
      <c r="G187" s="27"/>
      <c r="H187" s="28"/>
    </row>
    <row r="188" spans="1:8" x14ac:dyDescent="0.3">
      <c r="E188" s="16" t="s">
        <v>86</v>
      </c>
      <c r="F188" s="16" t="str">
        <f>IF((COUNT(C174:C187)&lt;&gt;COUNT(F174:F187)),"", ROUND(SUM(F174:F187),2))</f>
        <v/>
      </c>
      <c r="G188" s="14" t="str">
        <f>IF((COUNT(C174:C187)&lt;&gt;COUNT(F174:F187)),"Neužpildytos visų objektų kainos", "")</f>
        <v>Neužpildytos visų objektų kainos</v>
      </c>
    </row>
    <row r="189" spans="1:8" ht="43.2" x14ac:dyDescent="0.3">
      <c r="C189" s="24" t="s">
        <v>87</v>
      </c>
      <c r="D189" s="19"/>
      <c r="E189" s="16" t="s">
        <v>88</v>
      </c>
      <c r="F189" s="16" t="str">
        <f>IF(OR(F188="",D189=""),"", ROUND(PRODUCT(D189,F188)/100,2))</f>
        <v/>
      </c>
      <c r="G189" s="14" t="str">
        <f>IF(D189="", "Nurodykite taikomą PVM dydį", "")</f>
        <v>Nurodykite taikomą PVM dydį</v>
      </c>
    </row>
    <row r="190" spans="1:8" x14ac:dyDescent="0.3">
      <c r="E190" s="16" t="s">
        <v>89</v>
      </c>
      <c r="F190" s="16">
        <f>IF(ISBLANK(F189), "", ROUND(SUM(F188:F189),2))</f>
        <v>0</v>
      </c>
      <c r="G190" s="14" t="s">
        <v>224</v>
      </c>
    </row>
    <row r="194" spans="1:8" x14ac:dyDescent="0.3">
      <c r="A194" s="12" t="s">
        <v>225</v>
      </c>
      <c r="B194" s="12" t="s">
        <v>226</v>
      </c>
    </row>
    <row r="196" spans="1:8" x14ac:dyDescent="0.3">
      <c r="A196" s="12" t="s">
        <v>25</v>
      </c>
    </row>
    <row r="197" spans="1:8" ht="28.8" x14ac:dyDescent="0.3">
      <c r="A197" s="16" t="s">
        <v>26</v>
      </c>
      <c r="B197" s="26" t="s">
        <v>27</v>
      </c>
      <c r="C197" s="26" t="s">
        <v>28</v>
      </c>
      <c r="D197" s="26" t="s">
        <v>29</v>
      </c>
      <c r="E197" s="26" t="s">
        <v>30</v>
      </c>
      <c r="F197" s="26" t="s">
        <v>31</v>
      </c>
      <c r="G197" s="26" t="s">
        <v>32</v>
      </c>
      <c r="H197" s="26" t="s">
        <v>33</v>
      </c>
    </row>
    <row r="198" spans="1:8" x14ac:dyDescent="0.3">
      <c r="A198" s="16" t="s">
        <v>227</v>
      </c>
      <c r="B198" s="24" t="s">
        <v>228</v>
      </c>
      <c r="C198" s="17"/>
      <c r="D198" s="17"/>
      <c r="E198" s="17"/>
      <c r="F198" s="17"/>
      <c r="G198" s="27"/>
      <c r="H198" s="27"/>
    </row>
    <row r="199" spans="1:8" x14ac:dyDescent="0.3">
      <c r="A199" s="17" t="s">
        <v>229</v>
      </c>
      <c r="B199" s="25" t="s">
        <v>230</v>
      </c>
      <c r="C199" s="17">
        <v>2</v>
      </c>
      <c r="D199" s="17" t="s">
        <v>38</v>
      </c>
      <c r="E199" s="18"/>
      <c r="F199" s="17" t="str">
        <f>IF(ISBLANK(E199),"", PRODUCT(C199,E199))</f>
        <v/>
      </c>
      <c r="G199" s="28"/>
      <c r="H199" s="27"/>
    </row>
    <row r="200" spans="1:8" ht="28.8" x14ac:dyDescent="0.3">
      <c r="A200" s="17" t="s">
        <v>231</v>
      </c>
      <c r="B200" s="25" t="s">
        <v>232</v>
      </c>
      <c r="C200" s="17"/>
      <c r="D200" s="17"/>
      <c r="E200" s="17"/>
      <c r="F200" s="17"/>
      <c r="G200" s="27"/>
      <c r="H200" s="28"/>
    </row>
    <row r="201" spans="1:8" x14ac:dyDescent="0.3">
      <c r="A201" s="17" t="s">
        <v>233</v>
      </c>
      <c r="B201" s="25" t="s">
        <v>234</v>
      </c>
      <c r="C201" s="17"/>
      <c r="D201" s="17"/>
      <c r="E201" s="17"/>
      <c r="F201" s="17"/>
      <c r="G201" s="27"/>
      <c r="H201" s="28"/>
    </row>
    <row r="202" spans="1:8" x14ac:dyDescent="0.3">
      <c r="A202" s="17" t="s">
        <v>235</v>
      </c>
      <c r="B202" s="25" t="s">
        <v>236</v>
      </c>
      <c r="C202" s="17"/>
      <c r="D202" s="17"/>
      <c r="E202" s="17"/>
      <c r="F202" s="17"/>
      <c r="G202" s="27"/>
      <c r="H202" s="28"/>
    </row>
    <row r="203" spans="1:8" x14ac:dyDescent="0.3">
      <c r="E203" s="16" t="s">
        <v>86</v>
      </c>
      <c r="F203" s="16" t="str">
        <f>IF((COUNT(C199:C202)&lt;&gt;COUNT(F199:F202)),"", ROUND(SUM(F199:F202),2))</f>
        <v/>
      </c>
      <c r="G203" s="14" t="str">
        <f>IF((COUNT(C199:C202)&lt;&gt;COUNT(F199:F202)),"Neužpildytos visų objektų kainos", "")</f>
        <v>Neužpildytos visų objektų kainos</v>
      </c>
    </row>
    <row r="204" spans="1:8" ht="43.2" x14ac:dyDescent="0.3">
      <c r="C204" s="24" t="s">
        <v>87</v>
      </c>
      <c r="D204" s="19"/>
      <c r="E204" s="16" t="s">
        <v>88</v>
      </c>
      <c r="F204" s="16" t="str">
        <f>IF(OR(F203="",D204=""),"", ROUND(PRODUCT(D204,F203)/100,2))</f>
        <v/>
      </c>
      <c r="G204" s="14" t="str">
        <f>IF(D204="", "Nurodykite taikomą PVM dydį", "")</f>
        <v>Nurodykite taikomą PVM dydį</v>
      </c>
    </row>
    <row r="205" spans="1:8" x14ac:dyDescent="0.3">
      <c r="E205" s="16" t="s">
        <v>89</v>
      </c>
      <c r="F205" s="16">
        <f>IF(ISBLANK(F204), "", ROUND(SUM(F203:F204),2))</f>
        <v>0</v>
      </c>
      <c r="G205" s="35"/>
    </row>
    <row r="209" spans="1:8" x14ac:dyDescent="0.3">
      <c r="A209" s="12" t="s">
        <v>237</v>
      </c>
      <c r="B209" s="12" t="s">
        <v>238</v>
      </c>
    </row>
    <row r="211" spans="1:8" x14ac:dyDescent="0.3">
      <c r="A211" s="12" t="s">
        <v>25</v>
      </c>
    </row>
    <row r="212" spans="1:8" ht="28.8" x14ac:dyDescent="0.3">
      <c r="A212" s="16" t="s">
        <v>26</v>
      </c>
      <c r="B212" s="26" t="s">
        <v>27</v>
      </c>
      <c r="C212" s="26" t="s">
        <v>28</v>
      </c>
      <c r="D212" s="26" t="s">
        <v>29</v>
      </c>
      <c r="E212" s="26" t="s">
        <v>30</v>
      </c>
      <c r="F212" s="26" t="s">
        <v>31</v>
      </c>
      <c r="G212" s="26" t="s">
        <v>32</v>
      </c>
      <c r="H212" s="26" t="s">
        <v>33</v>
      </c>
    </row>
    <row r="213" spans="1:8" x14ac:dyDescent="0.3">
      <c r="A213" s="16" t="s">
        <v>239</v>
      </c>
      <c r="B213" s="24" t="s">
        <v>240</v>
      </c>
      <c r="C213" s="17"/>
      <c r="D213" s="17"/>
      <c r="E213" s="17"/>
      <c r="F213" s="17"/>
      <c r="G213" s="27"/>
      <c r="H213" s="27"/>
    </row>
    <row r="214" spans="1:8" x14ac:dyDescent="0.3">
      <c r="A214" s="17" t="s">
        <v>241</v>
      </c>
      <c r="B214" s="25" t="s">
        <v>242</v>
      </c>
      <c r="C214" s="17">
        <v>2</v>
      </c>
      <c r="D214" s="17" t="s">
        <v>38</v>
      </c>
      <c r="E214" s="18"/>
      <c r="F214" s="17" t="str">
        <f>IF(ISBLANK(E214),"", PRODUCT(C214,E214))</f>
        <v/>
      </c>
      <c r="G214" s="28"/>
      <c r="H214" s="27"/>
    </row>
    <row r="215" spans="1:8" ht="28.8" x14ac:dyDescent="0.3">
      <c r="A215" s="17" t="s">
        <v>243</v>
      </c>
      <c r="B215" s="25" t="s">
        <v>244</v>
      </c>
      <c r="C215" s="17"/>
      <c r="D215" s="17"/>
      <c r="E215" s="17"/>
      <c r="F215" s="17"/>
      <c r="G215" s="27"/>
      <c r="H215" s="28"/>
    </row>
    <row r="216" spans="1:8" ht="86.4" x14ac:dyDescent="0.3">
      <c r="A216" s="17" t="s">
        <v>245</v>
      </c>
      <c r="B216" s="25" t="s">
        <v>246</v>
      </c>
      <c r="C216" s="17"/>
      <c r="D216" s="17"/>
      <c r="E216" s="17"/>
      <c r="F216" s="17"/>
      <c r="G216" s="27"/>
      <c r="H216" s="28"/>
    </row>
    <row r="217" spans="1:8" x14ac:dyDescent="0.3">
      <c r="A217" s="17" t="s">
        <v>247</v>
      </c>
      <c r="B217" s="25" t="s">
        <v>242</v>
      </c>
      <c r="C217" s="17">
        <v>2</v>
      </c>
      <c r="D217" s="17" t="s">
        <v>38</v>
      </c>
      <c r="E217" s="18"/>
      <c r="F217" s="17" t="str">
        <f>IF(ISBLANK(E217),"", PRODUCT(C217,E217))</f>
        <v/>
      </c>
      <c r="G217" s="28"/>
      <c r="H217" s="27"/>
    </row>
    <row r="218" spans="1:8" ht="28.8" x14ac:dyDescent="0.3">
      <c r="A218" s="17" t="s">
        <v>248</v>
      </c>
      <c r="B218" s="25" t="s">
        <v>244</v>
      </c>
      <c r="C218" s="17"/>
      <c r="D218" s="17"/>
      <c r="E218" s="17"/>
      <c r="F218" s="17"/>
      <c r="G218" s="27"/>
      <c r="H218" s="28"/>
    </row>
    <row r="219" spans="1:8" ht="86.4" x14ac:dyDescent="0.3">
      <c r="A219" s="17" t="s">
        <v>249</v>
      </c>
      <c r="B219" s="25" t="s">
        <v>250</v>
      </c>
      <c r="C219" s="17"/>
      <c r="D219" s="17"/>
      <c r="E219" s="17"/>
      <c r="F219" s="17"/>
      <c r="G219" s="27"/>
      <c r="H219" s="28"/>
    </row>
    <row r="220" spans="1:8" x14ac:dyDescent="0.3">
      <c r="E220" s="16" t="s">
        <v>86</v>
      </c>
      <c r="F220" s="16" t="str">
        <f>IF((COUNT(C214:C219)&lt;&gt;COUNT(F214:F219)),"", ROUND(SUM(F214:F219),2))</f>
        <v/>
      </c>
      <c r="G220" s="14" t="str">
        <f>IF((COUNT(C214:C219)&lt;&gt;COUNT(F214:F219)),"Neužpildytos visų objektų kainos", "")</f>
        <v>Neužpildytos visų objektų kainos</v>
      </c>
    </row>
    <row r="221" spans="1:8" ht="43.2" x14ac:dyDescent="0.3">
      <c r="C221" s="24" t="s">
        <v>87</v>
      </c>
      <c r="D221" s="19"/>
      <c r="E221" s="16" t="s">
        <v>88</v>
      </c>
      <c r="F221" s="16" t="str">
        <f>IF(OR(F220="",D221=""),"", ROUND(PRODUCT(D221,F220)/100,2))</f>
        <v/>
      </c>
      <c r="G221" s="14" t="str">
        <f>IF(D221="", "Nurodykite taikomą PVM dydį", "")</f>
        <v>Nurodykite taikomą PVM dydį</v>
      </c>
    </row>
    <row r="222" spans="1:8" x14ac:dyDescent="0.3">
      <c r="E222" s="16" t="s">
        <v>89</v>
      </c>
      <c r="F222" s="16">
        <f>IF(ISBLANK(F221), "", ROUND(SUM(F220:F221),2))</f>
        <v>0</v>
      </c>
      <c r="G222" s="14"/>
    </row>
    <row r="226" spans="1:8" x14ac:dyDescent="0.3">
      <c r="A226" s="12" t="s">
        <v>251</v>
      </c>
      <c r="B226" s="12" t="s">
        <v>252</v>
      </c>
    </row>
    <row r="228" spans="1:8" x14ac:dyDescent="0.3">
      <c r="A228" s="12" t="s">
        <v>25</v>
      </c>
    </row>
    <row r="229" spans="1:8" ht="28.8" x14ac:dyDescent="0.3">
      <c r="A229" s="16" t="s">
        <v>26</v>
      </c>
      <c r="B229" s="26" t="s">
        <v>27</v>
      </c>
      <c r="C229" s="26" t="s">
        <v>28</v>
      </c>
      <c r="D229" s="26" t="s">
        <v>29</v>
      </c>
      <c r="E229" s="26" t="s">
        <v>30</v>
      </c>
      <c r="F229" s="26" t="s">
        <v>31</v>
      </c>
      <c r="G229" s="26" t="s">
        <v>32</v>
      </c>
      <c r="H229" s="26" t="s">
        <v>33</v>
      </c>
    </row>
    <row r="230" spans="1:8" ht="28.8" x14ac:dyDescent="0.3">
      <c r="A230" s="16" t="s">
        <v>253</v>
      </c>
      <c r="B230" s="24" t="s">
        <v>254</v>
      </c>
      <c r="C230" s="17"/>
      <c r="D230" s="17"/>
      <c r="E230" s="17"/>
      <c r="F230" s="17"/>
      <c r="G230" s="27"/>
      <c r="H230" s="27"/>
    </row>
    <row r="231" spans="1:8" x14ac:dyDescent="0.3">
      <c r="A231" s="17" t="s">
        <v>255</v>
      </c>
      <c r="B231" s="25" t="s">
        <v>256</v>
      </c>
      <c r="C231" s="17">
        <v>30</v>
      </c>
      <c r="D231" s="17" t="s">
        <v>38</v>
      </c>
      <c r="E231" s="18"/>
      <c r="F231" s="17" t="str">
        <f>IF(ISBLANK(E231),"", PRODUCT(C231,E231))</f>
        <v/>
      </c>
      <c r="G231" s="28"/>
      <c r="H231" s="27"/>
    </row>
    <row r="232" spans="1:8" x14ac:dyDescent="0.3">
      <c r="A232" s="17" t="s">
        <v>257</v>
      </c>
      <c r="B232" s="25" t="s">
        <v>258</v>
      </c>
      <c r="C232" s="17"/>
      <c r="D232" s="17"/>
      <c r="E232" s="17"/>
      <c r="F232" s="17"/>
      <c r="G232" s="27"/>
      <c r="H232" s="28"/>
    </row>
    <row r="233" spans="1:8" x14ac:dyDescent="0.3">
      <c r="A233" s="17" t="s">
        <v>259</v>
      </c>
      <c r="B233" s="25" t="s">
        <v>260</v>
      </c>
      <c r="C233" s="17"/>
      <c r="D233" s="17"/>
      <c r="E233" s="17"/>
      <c r="F233" s="17"/>
      <c r="G233" s="27"/>
      <c r="H233" s="28"/>
    </row>
    <row r="234" spans="1:8" ht="28.8" x14ac:dyDescent="0.3">
      <c r="A234" s="17" t="s">
        <v>261</v>
      </c>
      <c r="B234" s="25" t="s">
        <v>262</v>
      </c>
      <c r="C234" s="17"/>
      <c r="D234" s="17"/>
      <c r="E234" s="17"/>
      <c r="F234" s="17"/>
      <c r="G234" s="27"/>
      <c r="H234" s="28"/>
    </row>
    <row r="235" spans="1:8" x14ac:dyDescent="0.3">
      <c r="A235" s="17" t="s">
        <v>263</v>
      </c>
      <c r="B235" s="25" t="s">
        <v>264</v>
      </c>
      <c r="C235" s="17"/>
      <c r="D235" s="17"/>
      <c r="E235" s="17"/>
      <c r="F235" s="17"/>
      <c r="G235" s="27"/>
      <c r="H235" s="28"/>
    </row>
    <row r="236" spans="1:8" x14ac:dyDescent="0.3">
      <c r="A236" s="17" t="s">
        <v>265</v>
      </c>
      <c r="B236" s="25" t="s">
        <v>266</v>
      </c>
      <c r="C236" s="17"/>
      <c r="D236" s="17"/>
      <c r="E236" s="17"/>
      <c r="F236" s="17"/>
      <c r="G236" s="27"/>
      <c r="H236" s="28"/>
    </row>
    <row r="237" spans="1:8" x14ac:dyDescent="0.3">
      <c r="A237" s="17" t="s">
        <v>267</v>
      </c>
      <c r="B237" s="25" t="s">
        <v>268</v>
      </c>
      <c r="C237" s="17"/>
      <c r="D237" s="17"/>
      <c r="E237" s="17"/>
      <c r="F237" s="17"/>
      <c r="G237" s="27"/>
      <c r="H237" s="28"/>
    </row>
    <row r="238" spans="1:8" x14ac:dyDescent="0.3">
      <c r="A238" s="17" t="s">
        <v>269</v>
      </c>
      <c r="B238" s="25" t="s">
        <v>270</v>
      </c>
      <c r="C238" s="17"/>
      <c r="D238" s="17"/>
      <c r="E238" s="17"/>
      <c r="F238" s="17"/>
      <c r="G238" s="27"/>
      <c r="H238" s="28"/>
    </row>
    <row r="239" spans="1:8" x14ac:dyDescent="0.3">
      <c r="A239" s="17" t="s">
        <v>271</v>
      </c>
      <c r="B239" s="25" t="s">
        <v>272</v>
      </c>
      <c r="C239" s="17"/>
      <c r="D239" s="17"/>
      <c r="E239" s="17"/>
      <c r="F239" s="17"/>
      <c r="G239" s="27"/>
      <c r="H239" s="28"/>
    </row>
    <row r="240" spans="1:8" x14ac:dyDescent="0.3">
      <c r="A240" s="17" t="s">
        <v>273</v>
      </c>
      <c r="B240" s="25" t="s">
        <v>274</v>
      </c>
      <c r="C240" s="17"/>
      <c r="D240" s="17"/>
      <c r="E240" s="17"/>
      <c r="F240" s="17"/>
      <c r="G240" s="27"/>
      <c r="H240" s="28"/>
    </row>
    <row r="241" spans="1:8" x14ac:dyDescent="0.3">
      <c r="E241" s="16" t="s">
        <v>86</v>
      </c>
      <c r="F241" s="16" t="str">
        <f>IF((COUNT(C231:C240)&lt;&gt;COUNT(F231:F240)),"", ROUND(SUM(F231:F240),2))</f>
        <v/>
      </c>
      <c r="G241" s="14" t="str">
        <f>IF((COUNT(C231:C240)&lt;&gt;COUNT(F231:F240)),"Neužpildytos visų objektų kainos", "")</f>
        <v>Neužpildytos visų objektų kainos</v>
      </c>
    </row>
    <row r="242" spans="1:8" ht="43.2" x14ac:dyDescent="0.3">
      <c r="C242" s="24" t="s">
        <v>87</v>
      </c>
      <c r="D242" s="19"/>
      <c r="E242" s="16" t="s">
        <v>88</v>
      </c>
      <c r="F242" s="16" t="str">
        <f>IF(OR(F241="",D242=""),"", ROUND(PRODUCT(D242,F241)/100,2))</f>
        <v/>
      </c>
      <c r="G242" s="14" t="str">
        <f>IF(D242="", "Nurodykite taikomą PVM dydį", "")</f>
        <v>Nurodykite taikomą PVM dydį</v>
      </c>
    </row>
    <row r="243" spans="1:8" x14ac:dyDescent="0.3">
      <c r="E243" s="16" t="s">
        <v>89</v>
      </c>
      <c r="F243" s="16">
        <f>IF(ISBLANK(F242), "", ROUND(SUM(F241:F242),2))</f>
        <v>0</v>
      </c>
      <c r="G243" s="14" t="s">
        <v>275</v>
      </c>
    </row>
    <row r="247" spans="1:8" x14ac:dyDescent="0.3">
      <c r="A247" s="12" t="s">
        <v>276</v>
      </c>
      <c r="B247" s="12" t="s">
        <v>277</v>
      </c>
    </row>
    <row r="249" spans="1:8" x14ac:dyDescent="0.3">
      <c r="A249" s="12" t="s">
        <v>25</v>
      </c>
    </row>
    <row r="250" spans="1:8" ht="28.8" x14ac:dyDescent="0.3">
      <c r="A250" s="16" t="s">
        <v>26</v>
      </c>
      <c r="B250" s="26" t="s">
        <v>27</v>
      </c>
      <c r="C250" s="26" t="s">
        <v>28</v>
      </c>
      <c r="D250" s="26" t="s">
        <v>29</v>
      </c>
      <c r="E250" s="26" t="s">
        <v>30</v>
      </c>
      <c r="F250" s="26" t="s">
        <v>31</v>
      </c>
      <c r="G250" s="26" t="s">
        <v>32</v>
      </c>
      <c r="H250" s="26" t="s">
        <v>33</v>
      </c>
    </row>
    <row r="251" spans="1:8" x14ac:dyDescent="0.3">
      <c r="A251" s="16" t="s">
        <v>278</v>
      </c>
      <c r="B251" s="24" t="s">
        <v>279</v>
      </c>
      <c r="C251" s="17"/>
      <c r="D251" s="17"/>
      <c r="E251" s="17"/>
      <c r="F251" s="17"/>
      <c r="G251" s="27"/>
      <c r="H251" s="27"/>
    </row>
    <row r="252" spans="1:8" x14ac:dyDescent="0.3">
      <c r="A252" s="17" t="s">
        <v>280</v>
      </c>
      <c r="B252" s="25" t="s">
        <v>279</v>
      </c>
      <c r="C252" s="17">
        <v>6</v>
      </c>
      <c r="D252" s="17" t="s">
        <v>38</v>
      </c>
      <c r="E252" s="18"/>
      <c r="F252" s="17" t="str">
        <f>IF(ISBLANK(E252),"", PRODUCT(C252,E252))</f>
        <v/>
      </c>
      <c r="G252" s="28"/>
      <c r="H252" s="27"/>
    </row>
    <row r="253" spans="1:8" ht="28.8" x14ac:dyDescent="0.3">
      <c r="A253" s="17" t="s">
        <v>281</v>
      </c>
      <c r="B253" s="25" t="s">
        <v>282</v>
      </c>
      <c r="C253" s="17"/>
      <c r="D253" s="17"/>
      <c r="E253" s="17"/>
      <c r="F253" s="17"/>
      <c r="G253" s="27"/>
      <c r="H253" s="28"/>
    </row>
    <row r="254" spans="1:8" x14ac:dyDescent="0.3">
      <c r="A254" s="17" t="s">
        <v>283</v>
      </c>
      <c r="B254" s="25" t="s">
        <v>284</v>
      </c>
      <c r="C254" s="17"/>
      <c r="D254" s="17"/>
      <c r="E254" s="17"/>
      <c r="F254" s="17"/>
      <c r="G254" s="27"/>
      <c r="H254" s="28"/>
    </row>
    <row r="255" spans="1:8" x14ac:dyDescent="0.3">
      <c r="E255" s="16" t="s">
        <v>86</v>
      </c>
      <c r="F255" s="16" t="str">
        <f>IF((COUNT(C252:C254)&lt;&gt;COUNT(F252:F254)),"", ROUND(SUM(F252:F254),2))</f>
        <v/>
      </c>
      <c r="G255" s="14" t="str">
        <f>IF((COUNT(C252:C254)&lt;&gt;COUNT(F252:F254)),"Neužpildytos visų objektų kainos", "")</f>
        <v>Neužpildytos visų objektų kainos</v>
      </c>
    </row>
    <row r="256" spans="1:8" ht="43.2" x14ac:dyDescent="0.3">
      <c r="C256" s="24" t="s">
        <v>87</v>
      </c>
      <c r="D256" s="19"/>
      <c r="E256" s="16" t="s">
        <v>88</v>
      </c>
      <c r="F256" s="16" t="str">
        <f>IF(OR(F255="",D256=""),"", ROUND(PRODUCT(D256,F255)/100,2))</f>
        <v/>
      </c>
      <c r="G256" s="14" t="str">
        <f>IF(D256="", "Nurodykite taikomą PVM dydį", "")</f>
        <v>Nurodykite taikomą PVM dydį</v>
      </c>
    </row>
    <row r="257" spans="1:8" x14ac:dyDescent="0.3">
      <c r="E257" s="16" t="s">
        <v>89</v>
      </c>
      <c r="F257" s="16">
        <f>IF(ISBLANK(F256), "", ROUND(SUM(F255:F256),2))</f>
        <v>0</v>
      </c>
      <c r="G257" s="14" t="s">
        <v>285</v>
      </c>
    </row>
    <row r="261" spans="1:8" x14ac:dyDescent="0.3">
      <c r="A261" s="12" t="s">
        <v>286</v>
      </c>
      <c r="B261" s="12" t="s">
        <v>287</v>
      </c>
    </row>
    <row r="263" spans="1:8" x14ac:dyDescent="0.3">
      <c r="A263" s="12" t="s">
        <v>25</v>
      </c>
    </row>
    <row r="264" spans="1:8" ht="28.8" x14ac:dyDescent="0.3">
      <c r="A264" s="16" t="s">
        <v>26</v>
      </c>
      <c r="B264" s="26" t="s">
        <v>27</v>
      </c>
      <c r="C264" s="26" t="s">
        <v>28</v>
      </c>
      <c r="D264" s="26" t="s">
        <v>29</v>
      </c>
      <c r="E264" s="26" t="s">
        <v>30</v>
      </c>
      <c r="F264" s="26" t="s">
        <v>31</v>
      </c>
      <c r="G264" s="26" t="s">
        <v>32</v>
      </c>
      <c r="H264" s="26" t="s">
        <v>33</v>
      </c>
    </row>
    <row r="265" spans="1:8" x14ac:dyDescent="0.3">
      <c r="A265" s="16" t="s">
        <v>288</v>
      </c>
      <c r="B265" s="24" t="s">
        <v>289</v>
      </c>
      <c r="C265" s="17"/>
      <c r="D265" s="17"/>
      <c r="E265" s="17"/>
      <c r="F265" s="17"/>
      <c r="G265" s="27"/>
      <c r="H265" s="27"/>
    </row>
    <row r="266" spans="1:8" x14ac:dyDescent="0.3">
      <c r="A266" s="17" t="s">
        <v>290</v>
      </c>
      <c r="B266" s="25" t="s">
        <v>289</v>
      </c>
      <c r="C266" s="17">
        <v>10</v>
      </c>
      <c r="D266" s="17" t="s">
        <v>38</v>
      </c>
      <c r="E266" s="18"/>
      <c r="F266" s="17" t="str">
        <f>IF(ISBLANK(E266),"", PRODUCT(C266,E266))</f>
        <v/>
      </c>
      <c r="G266" s="28"/>
      <c r="H266" s="27"/>
    </row>
    <row r="267" spans="1:8" x14ac:dyDescent="0.3">
      <c r="A267" s="17" t="s">
        <v>291</v>
      </c>
      <c r="B267" s="25" t="s">
        <v>292</v>
      </c>
      <c r="C267" s="17"/>
      <c r="D267" s="17"/>
      <c r="E267" s="17"/>
      <c r="F267" s="17"/>
      <c r="G267" s="27"/>
      <c r="H267" s="28"/>
    </row>
    <row r="268" spans="1:8" x14ac:dyDescent="0.3">
      <c r="A268" s="17" t="s">
        <v>293</v>
      </c>
      <c r="B268" s="25" t="s">
        <v>294</v>
      </c>
      <c r="C268" s="17"/>
      <c r="D268" s="17"/>
      <c r="E268" s="17"/>
      <c r="F268" s="17"/>
      <c r="G268" s="27"/>
      <c r="H268" s="28"/>
    </row>
    <row r="269" spans="1:8" ht="28.8" x14ac:dyDescent="0.3">
      <c r="A269" s="17" t="s">
        <v>295</v>
      </c>
      <c r="B269" s="25" t="s">
        <v>296</v>
      </c>
      <c r="C269" s="17"/>
      <c r="D269" s="17"/>
      <c r="E269" s="17"/>
      <c r="F269" s="17"/>
      <c r="G269" s="27"/>
      <c r="H269" s="28"/>
    </row>
    <row r="270" spans="1:8" x14ac:dyDescent="0.3">
      <c r="A270" s="17" t="s">
        <v>297</v>
      </c>
      <c r="B270" s="25" t="s">
        <v>298</v>
      </c>
      <c r="C270" s="17"/>
      <c r="D270" s="17"/>
      <c r="E270" s="17"/>
      <c r="F270" s="17"/>
      <c r="G270" s="27"/>
      <c r="H270" s="28"/>
    </row>
    <row r="271" spans="1:8" x14ac:dyDescent="0.3">
      <c r="A271" s="17" t="s">
        <v>299</v>
      </c>
      <c r="B271" s="25" t="s">
        <v>300</v>
      </c>
      <c r="C271" s="17"/>
      <c r="D271" s="17"/>
      <c r="E271" s="17"/>
      <c r="F271" s="17"/>
      <c r="G271" s="27"/>
      <c r="H271" s="28"/>
    </row>
    <row r="272" spans="1:8" x14ac:dyDescent="0.3">
      <c r="A272" s="17" t="s">
        <v>301</v>
      </c>
      <c r="B272" s="25" t="s">
        <v>302</v>
      </c>
      <c r="C272" s="17"/>
      <c r="D272" s="17"/>
      <c r="E272" s="17"/>
      <c r="F272" s="17"/>
      <c r="G272" s="27"/>
      <c r="H272" s="28"/>
    </row>
    <row r="273" spans="1:8" x14ac:dyDescent="0.3">
      <c r="A273" s="17" t="s">
        <v>303</v>
      </c>
      <c r="B273" s="25" t="s">
        <v>304</v>
      </c>
      <c r="C273" s="17"/>
      <c r="D273" s="17"/>
      <c r="E273" s="17"/>
      <c r="F273" s="17"/>
      <c r="G273" s="27"/>
      <c r="H273" s="28"/>
    </row>
    <row r="274" spans="1:8" x14ac:dyDescent="0.3">
      <c r="E274" s="16" t="s">
        <v>86</v>
      </c>
      <c r="F274" s="16" t="str">
        <f>IF((COUNT(C266:C273)&lt;&gt;COUNT(F266:F273)),"", ROUND(SUM(F266:F273),2))</f>
        <v/>
      </c>
      <c r="G274" s="14" t="str">
        <f>IF((COUNT(C266:C273)&lt;&gt;COUNT(F266:F273)),"Neužpildytos visų objektų kainos", "")</f>
        <v>Neužpildytos visų objektų kainos</v>
      </c>
    </row>
    <row r="275" spans="1:8" ht="43.2" x14ac:dyDescent="0.3">
      <c r="C275" s="24" t="s">
        <v>87</v>
      </c>
      <c r="D275" s="19"/>
      <c r="E275" s="16" t="s">
        <v>88</v>
      </c>
      <c r="F275" s="16" t="str">
        <f>IF(OR(F274="",D275=""),"", ROUND(PRODUCT(D275,F274)/100,2))</f>
        <v/>
      </c>
      <c r="G275" s="14" t="str">
        <f>IF(D275="", "Nurodykite taikomą PVM dydį", "")</f>
        <v>Nurodykite taikomą PVM dydį</v>
      </c>
    </row>
    <row r="276" spans="1:8" x14ac:dyDescent="0.3">
      <c r="E276" s="16" t="s">
        <v>89</v>
      </c>
      <c r="F276" s="16">
        <f>IF(ISBLANK(F275), "", ROUND(SUM(F274:F275),2))</f>
        <v>0</v>
      </c>
      <c r="G276" s="14" t="s">
        <v>305</v>
      </c>
    </row>
    <row r="280" spans="1:8" x14ac:dyDescent="0.3">
      <c r="A280" s="12" t="s">
        <v>306</v>
      </c>
      <c r="B280" s="12" t="s">
        <v>516</v>
      </c>
    </row>
    <row r="282" spans="1:8" x14ac:dyDescent="0.3">
      <c r="A282" s="12" t="s">
        <v>25</v>
      </c>
    </row>
    <row r="283" spans="1:8" ht="28.8" x14ac:dyDescent="0.3">
      <c r="A283" s="16" t="s">
        <v>26</v>
      </c>
      <c r="B283" s="26" t="s">
        <v>27</v>
      </c>
      <c r="C283" s="26" t="s">
        <v>28</v>
      </c>
      <c r="D283" s="26" t="s">
        <v>29</v>
      </c>
      <c r="E283" s="26" t="s">
        <v>30</v>
      </c>
      <c r="F283" s="26" t="s">
        <v>31</v>
      </c>
      <c r="G283" s="26" t="s">
        <v>32</v>
      </c>
      <c r="H283" s="26" t="s">
        <v>33</v>
      </c>
    </row>
    <row r="284" spans="1:8" ht="28.8" x14ac:dyDescent="0.3">
      <c r="A284" s="16" t="s">
        <v>307</v>
      </c>
      <c r="B284" s="24" t="s">
        <v>309</v>
      </c>
      <c r="C284" s="17"/>
      <c r="D284" s="17"/>
      <c r="E284" s="17"/>
      <c r="F284" s="17"/>
      <c r="G284" s="27"/>
      <c r="H284" s="27"/>
    </row>
    <row r="285" spans="1:8" ht="28.8" x14ac:dyDescent="0.3">
      <c r="A285" s="17" t="s">
        <v>308</v>
      </c>
      <c r="B285" s="30" t="s">
        <v>309</v>
      </c>
      <c r="C285" s="17">
        <v>15</v>
      </c>
      <c r="D285" s="17" t="s">
        <v>38</v>
      </c>
      <c r="E285" s="18"/>
      <c r="F285" s="17" t="str">
        <f>IF(ISBLANK(E285),"", PRODUCT(C285,E285))</f>
        <v/>
      </c>
      <c r="G285" s="28"/>
      <c r="H285" s="27"/>
    </row>
    <row r="286" spans="1:8" ht="28.8" x14ac:dyDescent="0.3">
      <c r="A286" s="17" t="s">
        <v>310</v>
      </c>
      <c r="B286" s="25" t="s">
        <v>311</v>
      </c>
      <c r="C286" s="17"/>
      <c r="D286" s="17"/>
      <c r="E286" s="17"/>
      <c r="F286" s="17"/>
      <c r="G286" s="27"/>
      <c r="H286" s="28"/>
    </row>
    <row r="287" spans="1:8" ht="28.8" x14ac:dyDescent="0.3">
      <c r="A287" s="17" t="s">
        <v>312</v>
      </c>
      <c r="B287" s="25" t="s">
        <v>313</v>
      </c>
      <c r="C287" s="17"/>
      <c r="D287" s="17"/>
      <c r="E287" s="17"/>
      <c r="F287" s="17"/>
      <c r="G287" s="27"/>
      <c r="H287" s="28"/>
    </row>
    <row r="288" spans="1:8" ht="28.8" x14ac:dyDescent="0.3">
      <c r="A288" s="17" t="s">
        <v>314</v>
      </c>
      <c r="B288" s="25" t="s">
        <v>315</v>
      </c>
      <c r="C288" s="17"/>
      <c r="D288" s="17"/>
      <c r="E288" s="17"/>
      <c r="F288" s="17"/>
      <c r="G288" s="27"/>
      <c r="H288" s="28"/>
    </row>
    <row r="289" spans="1:8" x14ac:dyDescent="0.3">
      <c r="A289" s="17" t="s">
        <v>316</v>
      </c>
      <c r="B289" s="25" t="s">
        <v>317</v>
      </c>
      <c r="C289" s="17"/>
      <c r="D289" s="17"/>
      <c r="E289" s="17"/>
      <c r="F289" s="17"/>
      <c r="G289" s="27"/>
      <c r="H289" s="28"/>
    </row>
    <row r="290" spans="1:8" ht="28.8" x14ac:dyDescent="0.3">
      <c r="A290" s="17" t="s">
        <v>318</v>
      </c>
      <c r="B290" s="25" t="s">
        <v>319</v>
      </c>
      <c r="C290" s="17"/>
      <c r="D290" s="17"/>
      <c r="E290" s="17"/>
      <c r="F290" s="17"/>
      <c r="G290" s="27"/>
      <c r="H290" s="28"/>
    </row>
    <row r="291" spans="1:8" ht="43.2" x14ac:dyDescent="0.3">
      <c r="A291" s="17" t="s">
        <v>320</v>
      </c>
      <c r="B291" s="25" t="s">
        <v>321</v>
      </c>
      <c r="C291" s="17"/>
      <c r="D291" s="17"/>
      <c r="E291" s="17"/>
      <c r="F291" s="17"/>
      <c r="G291" s="27"/>
      <c r="H291" s="28"/>
    </row>
    <row r="292" spans="1:8" x14ac:dyDescent="0.3">
      <c r="A292" s="17" t="s">
        <v>322</v>
      </c>
      <c r="B292" s="25" t="s">
        <v>323</v>
      </c>
      <c r="C292" s="17"/>
      <c r="D292" s="17"/>
      <c r="E292" s="17"/>
      <c r="F292" s="17"/>
      <c r="G292" s="27"/>
      <c r="H292" s="28"/>
    </row>
    <row r="293" spans="1:8" x14ac:dyDescent="0.3">
      <c r="A293" s="17" t="s">
        <v>324</v>
      </c>
      <c r="B293" s="25" t="s">
        <v>325</v>
      </c>
      <c r="C293" s="17"/>
      <c r="D293" s="17"/>
      <c r="E293" s="17"/>
      <c r="F293" s="17"/>
      <c r="G293" s="27"/>
      <c r="H293" s="28"/>
    </row>
    <row r="294" spans="1:8" x14ac:dyDescent="0.3">
      <c r="E294" s="16" t="s">
        <v>86</v>
      </c>
      <c r="F294" s="16" t="str">
        <f>IF((COUNT(C285:C293)&lt;&gt;COUNT(F285:F293)),"", ROUND(SUM(F285:F293),2))</f>
        <v/>
      </c>
      <c r="G294" s="14" t="str">
        <f>IF((COUNT(C285:C293)&lt;&gt;COUNT(F285:F293)),"Neužpildytos visų objektų kainos", "")</f>
        <v>Neužpildytos visų objektų kainos</v>
      </c>
    </row>
    <row r="295" spans="1:8" ht="43.2" x14ac:dyDescent="0.3">
      <c r="C295" s="24" t="s">
        <v>87</v>
      </c>
      <c r="D295" s="19"/>
      <c r="E295" s="16" t="s">
        <v>88</v>
      </c>
      <c r="F295" s="16" t="str">
        <f>IF(OR(F294="",D295=""),"", ROUND(PRODUCT(D295,F294)/100,2))</f>
        <v/>
      </c>
      <c r="G295" s="14" t="str">
        <f>IF(D295="", "Nurodykite taikomą PVM dydį", "")</f>
        <v>Nurodykite taikomą PVM dydį</v>
      </c>
    </row>
    <row r="296" spans="1:8" x14ac:dyDescent="0.3">
      <c r="E296" s="16" t="s">
        <v>89</v>
      </c>
      <c r="F296" s="16">
        <f>IF(ISBLANK(F295), "", ROUND(SUM(F294:F295),2))</f>
        <v>0</v>
      </c>
      <c r="G296" s="14" t="s">
        <v>326</v>
      </c>
    </row>
    <row r="300" spans="1:8" x14ac:dyDescent="0.3">
      <c r="A300" s="12" t="s">
        <v>327</v>
      </c>
      <c r="B300" s="12" t="s">
        <v>517</v>
      </c>
    </row>
    <row r="302" spans="1:8" x14ac:dyDescent="0.3">
      <c r="A302" s="12" t="s">
        <v>25</v>
      </c>
    </row>
    <row r="303" spans="1:8" ht="28.8" x14ac:dyDescent="0.3">
      <c r="A303" s="16" t="s">
        <v>26</v>
      </c>
      <c r="B303" s="26" t="s">
        <v>27</v>
      </c>
      <c r="C303" s="26" t="s">
        <v>28</v>
      </c>
      <c r="D303" s="26" t="s">
        <v>29</v>
      </c>
      <c r="E303" s="26" t="s">
        <v>30</v>
      </c>
      <c r="F303" s="26" t="s">
        <v>31</v>
      </c>
      <c r="G303" s="26" t="s">
        <v>32</v>
      </c>
      <c r="H303" s="26" t="s">
        <v>33</v>
      </c>
    </row>
    <row r="304" spans="1:8" ht="28.8" x14ac:dyDescent="0.3">
      <c r="A304" s="16" t="s">
        <v>328</v>
      </c>
      <c r="B304" s="24" t="s">
        <v>309</v>
      </c>
      <c r="C304" s="17"/>
      <c r="D304" s="17"/>
      <c r="E304" s="17"/>
      <c r="F304" s="17"/>
      <c r="G304" s="27"/>
      <c r="H304" s="27"/>
    </row>
    <row r="305" spans="1:8" ht="28.8" x14ac:dyDescent="0.3">
      <c r="A305" s="17" t="s">
        <v>329</v>
      </c>
      <c r="B305" s="25" t="s">
        <v>309</v>
      </c>
      <c r="C305" s="17">
        <v>50</v>
      </c>
      <c r="D305" s="17" t="s">
        <v>38</v>
      </c>
      <c r="E305" s="18"/>
      <c r="F305" s="17" t="str">
        <f>IF(ISBLANK(E305),"", PRODUCT(C305,E305))</f>
        <v/>
      </c>
      <c r="G305" s="28"/>
      <c r="H305" s="27"/>
    </row>
    <row r="306" spans="1:8" ht="28.8" x14ac:dyDescent="0.3">
      <c r="A306" s="17" t="s">
        <v>330</v>
      </c>
      <c r="B306" s="25" t="s">
        <v>311</v>
      </c>
      <c r="C306" s="17"/>
      <c r="D306" s="17"/>
      <c r="E306" s="17"/>
      <c r="F306" s="17"/>
      <c r="G306" s="27"/>
      <c r="H306" s="28"/>
    </row>
    <row r="307" spans="1:8" ht="28.8" x14ac:dyDescent="0.3">
      <c r="A307" s="17" t="s">
        <v>331</v>
      </c>
      <c r="B307" s="25" t="s">
        <v>332</v>
      </c>
      <c r="C307" s="17"/>
      <c r="D307" s="17"/>
      <c r="E307" s="17"/>
      <c r="F307" s="17"/>
      <c r="G307" s="27"/>
      <c r="H307" s="28"/>
    </row>
    <row r="308" spans="1:8" ht="28.8" x14ac:dyDescent="0.3">
      <c r="A308" s="17" t="s">
        <v>333</v>
      </c>
      <c r="B308" s="25" t="s">
        <v>334</v>
      </c>
      <c r="C308" s="17"/>
      <c r="D308" s="17"/>
      <c r="E308" s="17"/>
      <c r="F308" s="17"/>
      <c r="G308" s="27"/>
      <c r="H308" s="28"/>
    </row>
    <row r="309" spans="1:8" ht="28.8" x14ac:dyDescent="0.3">
      <c r="A309" s="17" t="s">
        <v>335</v>
      </c>
      <c r="B309" s="25" t="s">
        <v>336</v>
      </c>
      <c r="C309" s="17"/>
      <c r="D309" s="17"/>
      <c r="E309" s="17"/>
      <c r="F309" s="17"/>
      <c r="G309" s="27"/>
      <c r="H309" s="28"/>
    </row>
    <row r="310" spans="1:8" x14ac:dyDescent="0.3">
      <c r="A310" s="17" t="s">
        <v>337</v>
      </c>
      <c r="B310" s="25" t="s">
        <v>338</v>
      </c>
      <c r="C310" s="17"/>
      <c r="D310" s="17"/>
      <c r="E310" s="17"/>
      <c r="F310" s="17"/>
      <c r="G310" s="27"/>
      <c r="H310" s="28"/>
    </row>
    <row r="311" spans="1:8" x14ac:dyDescent="0.3">
      <c r="A311" s="17" t="s">
        <v>339</v>
      </c>
      <c r="B311" s="25" t="s">
        <v>340</v>
      </c>
      <c r="C311" s="17"/>
      <c r="D311" s="17"/>
      <c r="E311" s="17"/>
      <c r="F311" s="17"/>
      <c r="G311" s="27"/>
      <c r="H311" s="28"/>
    </row>
    <row r="312" spans="1:8" x14ac:dyDescent="0.3">
      <c r="A312" s="17" t="s">
        <v>341</v>
      </c>
      <c r="B312" s="25" t="s">
        <v>342</v>
      </c>
      <c r="C312" s="17"/>
      <c r="D312" s="17"/>
      <c r="E312" s="17"/>
      <c r="F312" s="17"/>
      <c r="G312" s="27"/>
      <c r="H312" s="28"/>
    </row>
    <row r="313" spans="1:8" ht="28.8" x14ac:dyDescent="0.3">
      <c r="A313" s="17" t="s">
        <v>343</v>
      </c>
      <c r="B313" s="25" t="s">
        <v>344</v>
      </c>
      <c r="C313" s="17"/>
      <c r="D313" s="17"/>
      <c r="E313" s="17"/>
      <c r="F313" s="17"/>
      <c r="G313" s="27"/>
      <c r="H313" s="28"/>
    </row>
    <row r="314" spans="1:8" x14ac:dyDescent="0.3">
      <c r="A314" s="17" t="s">
        <v>345</v>
      </c>
      <c r="B314" s="25" t="s">
        <v>346</v>
      </c>
      <c r="C314" s="17"/>
      <c r="D314" s="17"/>
      <c r="E314" s="17"/>
      <c r="F314" s="17"/>
      <c r="G314" s="27"/>
      <c r="H314" s="28"/>
    </row>
    <row r="315" spans="1:8" x14ac:dyDescent="0.3">
      <c r="A315" s="17" t="s">
        <v>347</v>
      </c>
      <c r="B315" s="25" t="s">
        <v>348</v>
      </c>
      <c r="C315" s="17"/>
      <c r="D315" s="17"/>
      <c r="E315" s="17"/>
      <c r="F315" s="17"/>
      <c r="G315" s="27"/>
      <c r="H315" s="28"/>
    </row>
    <row r="316" spans="1:8" x14ac:dyDescent="0.3">
      <c r="E316" s="16" t="s">
        <v>86</v>
      </c>
      <c r="F316" s="16" t="str">
        <f>IF((COUNT(C305:C315)&lt;&gt;COUNT(F305:F315)),"", ROUND(SUM(F305:F315),2))</f>
        <v/>
      </c>
      <c r="G316" s="14" t="str">
        <f>IF((COUNT(C305:C315)&lt;&gt;COUNT(F305:F315)),"Neužpildytos visų objektų kainos", "")</f>
        <v>Neužpildytos visų objektų kainos</v>
      </c>
    </row>
    <row r="317" spans="1:8" ht="43.2" x14ac:dyDescent="0.3">
      <c r="C317" s="24" t="s">
        <v>87</v>
      </c>
      <c r="D317" s="19"/>
      <c r="E317" s="16" t="s">
        <v>88</v>
      </c>
      <c r="F317" s="16" t="str">
        <f>IF(OR(F316="",D317=""),"", ROUND(PRODUCT(D317,F316)/100,2))</f>
        <v/>
      </c>
      <c r="G317" s="14" t="str">
        <f>IF(D317="", "Nurodykite taikomą PVM dydį", "")</f>
        <v>Nurodykite taikomą PVM dydį</v>
      </c>
    </row>
    <row r="318" spans="1:8" x14ac:dyDescent="0.3">
      <c r="E318" s="16" t="s">
        <v>89</v>
      </c>
      <c r="F318" s="16">
        <f>IF(ISBLANK(F317), "", ROUND(SUM(F316:F317),2))</f>
        <v>0</v>
      </c>
      <c r="G318" s="14" t="s">
        <v>349</v>
      </c>
    </row>
    <row r="322" spans="1:8" x14ac:dyDescent="0.3">
      <c r="A322" s="12" t="s">
        <v>350</v>
      </c>
      <c r="B322" s="12" t="s">
        <v>351</v>
      </c>
    </row>
    <row r="324" spans="1:8" x14ac:dyDescent="0.3">
      <c r="A324" s="12" t="s">
        <v>25</v>
      </c>
    </row>
    <row r="325" spans="1:8" ht="28.8" x14ac:dyDescent="0.3">
      <c r="A325" s="16" t="s">
        <v>26</v>
      </c>
      <c r="B325" s="26" t="s">
        <v>27</v>
      </c>
      <c r="C325" s="26" t="s">
        <v>28</v>
      </c>
      <c r="D325" s="26" t="s">
        <v>29</v>
      </c>
      <c r="E325" s="26" t="s">
        <v>30</v>
      </c>
      <c r="F325" s="26" t="s">
        <v>31</v>
      </c>
      <c r="G325" s="26" t="s">
        <v>32</v>
      </c>
      <c r="H325" s="26" t="s">
        <v>33</v>
      </c>
    </row>
    <row r="326" spans="1:8" x14ac:dyDescent="0.3">
      <c r="A326" s="16" t="s">
        <v>352</v>
      </c>
      <c r="B326" s="24" t="s">
        <v>353</v>
      </c>
      <c r="C326" s="17"/>
      <c r="D326" s="17"/>
      <c r="E326" s="17"/>
      <c r="F326" s="17"/>
      <c r="G326" s="27"/>
      <c r="H326" s="27"/>
    </row>
    <row r="327" spans="1:8" x14ac:dyDescent="0.3">
      <c r="A327" s="17" t="s">
        <v>354</v>
      </c>
      <c r="B327" s="25" t="s">
        <v>355</v>
      </c>
      <c r="C327" s="17">
        <v>1</v>
      </c>
      <c r="D327" s="17" t="s">
        <v>38</v>
      </c>
      <c r="E327" s="18"/>
      <c r="F327" s="17" t="str">
        <f>IF(ISBLANK(E327),"", PRODUCT(C327,E327))</f>
        <v/>
      </c>
      <c r="G327" s="28"/>
      <c r="H327" s="27"/>
    </row>
    <row r="328" spans="1:8" x14ac:dyDescent="0.3">
      <c r="A328" s="17" t="s">
        <v>356</v>
      </c>
      <c r="B328" s="25" t="s">
        <v>357</v>
      </c>
      <c r="C328" s="17"/>
      <c r="D328" s="17"/>
      <c r="E328" s="17"/>
      <c r="F328" s="17"/>
      <c r="G328" s="27"/>
      <c r="H328" s="28"/>
    </row>
    <row r="329" spans="1:8" x14ac:dyDescent="0.3">
      <c r="A329" s="17" t="s">
        <v>358</v>
      </c>
      <c r="B329" s="25" t="s">
        <v>359</v>
      </c>
      <c r="C329" s="17"/>
      <c r="D329" s="17"/>
      <c r="E329" s="17"/>
      <c r="F329" s="17"/>
      <c r="G329" s="27"/>
      <c r="H329" s="28"/>
    </row>
    <row r="330" spans="1:8" x14ac:dyDescent="0.3">
      <c r="A330" s="17" t="s">
        <v>360</v>
      </c>
      <c r="B330" s="25" t="s">
        <v>361</v>
      </c>
      <c r="C330" s="17"/>
      <c r="D330" s="17"/>
      <c r="E330" s="17"/>
      <c r="F330" s="17"/>
      <c r="G330" s="27"/>
      <c r="H330" s="28"/>
    </row>
    <row r="331" spans="1:8" x14ac:dyDescent="0.3">
      <c r="A331" s="17" t="s">
        <v>362</v>
      </c>
      <c r="B331" s="25" t="s">
        <v>363</v>
      </c>
      <c r="C331" s="17"/>
      <c r="D331" s="17"/>
      <c r="E331" s="17"/>
      <c r="F331" s="17"/>
      <c r="G331" s="27"/>
      <c r="H331" s="28"/>
    </row>
    <row r="332" spans="1:8" x14ac:dyDescent="0.3">
      <c r="A332" s="17" t="s">
        <v>364</v>
      </c>
      <c r="B332" s="25" t="s">
        <v>365</v>
      </c>
      <c r="C332" s="17"/>
      <c r="D332" s="17"/>
      <c r="E332" s="17"/>
      <c r="F332" s="17"/>
      <c r="G332" s="27"/>
      <c r="H332" s="28"/>
    </row>
    <row r="333" spans="1:8" x14ac:dyDescent="0.3">
      <c r="A333" s="17" t="s">
        <v>366</v>
      </c>
      <c r="B333" s="25" t="s">
        <v>367</v>
      </c>
      <c r="C333" s="17"/>
      <c r="D333" s="17"/>
      <c r="E333" s="17"/>
      <c r="F333" s="17"/>
      <c r="G333" s="27"/>
      <c r="H333" s="28"/>
    </row>
    <row r="334" spans="1:8" x14ac:dyDescent="0.3">
      <c r="A334" s="17" t="s">
        <v>368</v>
      </c>
      <c r="B334" s="25" t="s">
        <v>369</v>
      </c>
      <c r="C334" s="17"/>
      <c r="D334" s="17"/>
      <c r="E334" s="17"/>
      <c r="F334" s="17"/>
      <c r="G334" s="27"/>
      <c r="H334" s="28"/>
    </row>
    <row r="335" spans="1:8" x14ac:dyDescent="0.3">
      <c r="A335" s="17" t="s">
        <v>370</v>
      </c>
      <c r="B335" s="25" t="s">
        <v>371</v>
      </c>
      <c r="C335" s="17"/>
      <c r="D335" s="17"/>
      <c r="E335" s="17"/>
      <c r="F335" s="17"/>
      <c r="G335" s="27"/>
      <c r="H335" s="28"/>
    </row>
    <row r="336" spans="1:8" x14ac:dyDescent="0.3">
      <c r="A336" s="17" t="s">
        <v>372</v>
      </c>
      <c r="B336" s="25" t="s">
        <v>373</v>
      </c>
      <c r="C336" s="17">
        <v>3</v>
      </c>
      <c r="D336" s="17" t="s">
        <v>38</v>
      </c>
      <c r="E336" s="18"/>
      <c r="F336" s="17" t="str">
        <f>IF(ISBLANK(E336),"", PRODUCT(C336,E336))</f>
        <v/>
      </c>
      <c r="G336" s="28"/>
      <c r="H336" s="27"/>
    </row>
    <row r="337" spans="1:8" x14ac:dyDescent="0.3">
      <c r="A337" s="17" t="s">
        <v>374</v>
      </c>
      <c r="B337" s="25" t="s">
        <v>375</v>
      </c>
      <c r="C337" s="17"/>
      <c r="D337" s="17"/>
      <c r="E337" s="17"/>
      <c r="F337" s="17"/>
      <c r="G337" s="27"/>
      <c r="H337" s="28"/>
    </row>
    <row r="338" spans="1:8" x14ac:dyDescent="0.3">
      <c r="A338" s="17" t="s">
        <v>376</v>
      </c>
      <c r="B338" s="25" t="s">
        <v>359</v>
      </c>
      <c r="C338" s="17"/>
      <c r="D338" s="17"/>
      <c r="E338" s="17"/>
      <c r="F338" s="17"/>
      <c r="G338" s="27"/>
      <c r="H338" s="28"/>
    </row>
    <row r="339" spans="1:8" x14ac:dyDescent="0.3">
      <c r="A339" s="17" t="s">
        <v>377</v>
      </c>
      <c r="B339" s="25" t="s">
        <v>361</v>
      </c>
      <c r="C339" s="17"/>
      <c r="D339" s="17"/>
      <c r="E339" s="17"/>
      <c r="F339" s="17"/>
      <c r="G339" s="27"/>
      <c r="H339" s="28"/>
    </row>
    <row r="340" spans="1:8" x14ac:dyDescent="0.3">
      <c r="A340" s="17" t="s">
        <v>378</v>
      </c>
      <c r="B340" s="25" t="s">
        <v>379</v>
      </c>
      <c r="C340" s="17"/>
      <c r="D340" s="17"/>
      <c r="E340" s="17"/>
      <c r="F340" s="17"/>
      <c r="G340" s="27"/>
      <c r="H340" s="28"/>
    </row>
    <row r="341" spans="1:8" x14ac:dyDescent="0.3">
      <c r="A341" s="17" t="s">
        <v>380</v>
      </c>
      <c r="B341" s="25" t="s">
        <v>365</v>
      </c>
      <c r="C341" s="17"/>
      <c r="D341" s="17"/>
      <c r="E341" s="17"/>
      <c r="F341" s="17"/>
      <c r="G341" s="27"/>
      <c r="H341" s="28"/>
    </row>
    <row r="342" spans="1:8" x14ac:dyDescent="0.3">
      <c r="A342" s="17" t="s">
        <v>381</v>
      </c>
      <c r="B342" s="25" t="s">
        <v>369</v>
      </c>
      <c r="C342" s="17"/>
      <c r="D342" s="17"/>
      <c r="E342" s="17"/>
      <c r="F342" s="17"/>
      <c r="G342" s="27"/>
      <c r="H342" s="28"/>
    </row>
    <row r="343" spans="1:8" x14ac:dyDescent="0.3">
      <c r="A343" s="17" t="s">
        <v>382</v>
      </c>
      <c r="B343" s="25" t="s">
        <v>371</v>
      </c>
      <c r="C343" s="17"/>
      <c r="D343" s="17"/>
      <c r="E343" s="17"/>
      <c r="F343" s="17"/>
      <c r="G343" s="27"/>
      <c r="H343" s="28"/>
    </row>
    <row r="344" spans="1:8" x14ac:dyDescent="0.3">
      <c r="A344" s="17" t="s">
        <v>383</v>
      </c>
      <c r="B344" s="25" t="s">
        <v>384</v>
      </c>
      <c r="C344" s="17"/>
      <c r="D344" s="17"/>
      <c r="E344" s="17"/>
      <c r="F344" s="17"/>
      <c r="G344" s="27"/>
      <c r="H344" s="28"/>
    </row>
    <row r="345" spans="1:8" x14ac:dyDescent="0.3">
      <c r="A345" s="17" t="s">
        <v>385</v>
      </c>
      <c r="B345" s="25" t="s">
        <v>386</v>
      </c>
      <c r="C345" s="17">
        <v>4</v>
      </c>
      <c r="D345" s="17" t="s">
        <v>38</v>
      </c>
      <c r="E345" s="18"/>
      <c r="F345" s="17" t="str">
        <f>IF(ISBLANK(E345),"", PRODUCT(C345,E345))</f>
        <v/>
      </c>
      <c r="G345" s="28"/>
      <c r="H345" s="27"/>
    </row>
    <row r="346" spans="1:8" x14ac:dyDescent="0.3">
      <c r="A346" s="17" t="s">
        <v>387</v>
      </c>
      <c r="B346" s="25" t="s">
        <v>388</v>
      </c>
      <c r="C346" s="17"/>
      <c r="D346" s="17"/>
      <c r="E346" s="17"/>
      <c r="F346" s="17"/>
      <c r="G346" s="27"/>
      <c r="H346" s="28"/>
    </row>
    <row r="347" spans="1:8" x14ac:dyDescent="0.3">
      <c r="A347" s="17" t="s">
        <v>389</v>
      </c>
      <c r="B347" s="25" t="s">
        <v>390</v>
      </c>
      <c r="C347" s="17"/>
      <c r="D347" s="17"/>
      <c r="E347" s="17"/>
      <c r="F347" s="17"/>
      <c r="G347" s="27"/>
      <c r="H347" s="28"/>
    </row>
    <row r="348" spans="1:8" x14ac:dyDescent="0.3">
      <c r="E348" s="16" t="s">
        <v>86</v>
      </c>
      <c r="F348" s="16" t="str">
        <f>IF((COUNT(C327:C347)&lt;&gt;COUNT(F327:F347)),"", ROUND(SUM(F327:F347),2))</f>
        <v/>
      </c>
      <c r="G348" s="14" t="str">
        <f>IF((COUNT(C327:C347)&lt;&gt;COUNT(F327:F347)),"Neužpildytos visų objektų kainos", "")</f>
        <v>Neužpildytos visų objektų kainos</v>
      </c>
    </row>
    <row r="349" spans="1:8" ht="43.2" x14ac:dyDescent="0.3">
      <c r="C349" s="24" t="s">
        <v>87</v>
      </c>
      <c r="D349" s="19"/>
      <c r="E349" s="16" t="s">
        <v>88</v>
      </c>
      <c r="F349" s="16" t="str">
        <f>IF(OR(F348="",D349=""),"", ROUND(PRODUCT(D349,F348)/100,2))</f>
        <v/>
      </c>
      <c r="G349" s="14" t="str">
        <f>IF(D349="", "Nurodykite taikomą PVM dydį", "")</f>
        <v>Nurodykite taikomą PVM dydį</v>
      </c>
    </row>
    <row r="350" spans="1:8" x14ac:dyDescent="0.3">
      <c r="E350" s="16" t="s">
        <v>89</v>
      </c>
      <c r="F350" s="16">
        <f>IF(ISBLANK(F349), "", ROUND(SUM(F348:F349),2))</f>
        <v>0</v>
      </c>
      <c r="G350" s="14"/>
    </row>
    <row r="354" spans="1:8" x14ac:dyDescent="0.3">
      <c r="A354" s="12" t="s">
        <v>391</v>
      </c>
      <c r="B354" s="12" t="s">
        <v>392</v>
      </c>
    </row>
    <row r="356" spans="1:8" x14ac:dyDescent="0.3">
      <c r="A356" s="12" t="s">
        <v>25</v>
      </c>
    </row>
    <row r="357" spans="1:8" ht="28.8" x14ac:dyDescent="0.3">
      <c r="A357" s="16" t="s">
        <v>26</v>
      </c>
      <c r="B357" s="26" t="s">
        <v>27</v>
      </c>
      <c r="C357" s="26" t="s">
        <v>28</v>
      </c>
      <c r="D357" s="26" t="s">
        <v>29</v>
      </c>
      <c r="E357" s="26" t="s">
        <v>30</v>
      </c>
      <c r="F357" s="26" t="s">
        <v>31</v>
      </c>
      <c r="G357" s="26" t="s">
        <v>32</v>
      </c>
      <c r="H357" s="26" t="s">
        <v>33</v>
      </c>
    </row>
    <row r="358" spans="1:8" x14ac:dyDescent="0.3">
      <c r="A358" s="16" t="s">
        <v>393</v>
      </c>
      <c r="B358" s="24" t="s">
        <v>394</v>
      </c>
      <c r="C358" s="17"/>
      <c r="D358" s="17"/>
      <c r="E358" s="17"/>
      <c r="F358" s="17"/>
      <c r="G358" s="27"/>
      <c r="H358" s="27"/>
    </row>
    <row r="359" spans="1:8" x14ac:dyDescent="0.3">
      <c r="A359" s="17" t="s">
        <v>395</v>
      </c>
      <c r="B359" s="25" t="s">
        <v>396</v>
      </c>
      <c r="C359" s="17">
        <v>3</v>
      </c>
      <c r="D359" s="17" t="s">
        <v>38</v>
      </c>
      <c r="E359" s="18"/>
      <c r="F359" s="17" t="str">
        <f>IF(ISBLANK(E359),"", PRODUCT(C359,E359))</f>
        <v/>
      </c>
      <c r="G359" s="28"/>
      <c r="H359" s="27"/>
    </row>
    <row r="360" spans="1:8" x14ac:dyDescent="0.3">
      <c r="A360" s="17" t="s">
        <v>397</v>
      </c>
      <c r="B360" s="25" t="s">
        <v>398</v>
      </c>
      <c r="C360" s="17"/>
      <c r="D360" s="17"/>
      <c r="E360" s="17"/>
      <c r="F360" s="17"/>
      <c r="G360" s="27"/>
      <c r="H360" s="28"/>
    </row>
    <row r="361" spans="1:8" x14ac:dyDescent="0.3">
      <c r="A361" s="17" t="s">
        <v>399</v>
      </c>
      <c r="B361" s="25" t="s">
        <v>400</v>
      </c>
      <c r="C361" s="17">
        <v>2</v>
      </c>
      <c r="D361" s="17" t="s">
        <v>38</v>
      </c>
      <c r="E361" s="18"/>
      <c r="F361" s="17" t="str">
        <f>IF(ISBLANK(E361),"", PRODUCT(C361,E361))</f>
        <v/>
      </c>
      <c r="G361" s="28"/>
      <c r="H361" s="27"/>
    </row>
    <row r="362" spans="1:8" x14ac:dyDescent="0.3">
      <c r="A362" s="17" t="s">
        <v>401</v>
      </c>
      <c r="B362" s="25" t="s">
        <v>402</v>
      </c>
      <c r="C362" s="17"/>
      <c r="D362" s="17"/>
      <c r="E362" s="17"/>
      <c r="F362" s="17"/>
      <c r="G362" s="27"/>
      <c r="H362" s="28"/>
    </row>
    <row r="363" spans="1:8" x14ac:dyDescent="0.3">
      <c r="A363" s="17" t="s">
        <v>403</v>
      </c>
      <c r="B363" s="25" t="s">
        <v>404</v>
      </c>
      <c r="C363" s="17">
        <v>1</v>
      </c>
      <c r="D363" s="17" t="s">
        <v>38</v>
      </c>
      <c r="E363" s="18"/>
      <c r="F363" s="17" t="str">
        <f>IF(ISBLANK(E363),"", PRODUCT(C363,E363))</f>
        <v/>
      </c>
      <c r="G363" s="28"/>
      <c r="H363" s="27"/>
    </row>
    <row r="364" spans="1:8" x14ac:dyDescent="0.3">
      <c r="A364" s="17" t="s">
        <v>405</v>
      </c>
      <c r="B364" s="25" t="s">
        <v>402</v>
      </c>
      <c r="C364" s="17"/>
      <c r="D364" s="17"/>
      <c r="E364" s="17"/>
      <c r="F364" s="17"/>
      <c r="G364" s="27"/>
      <c r="H364" s="28"/>
    </row>
    <row r="365" spans="1:8" x14ac:dyDescent="0.3">
      <c r="A365" s="17" t="s">
        <v>406</v>
      </c>
      <c r="B365" s="25" t="s">
        <v>407</v>
      </c>
      <c r="C365" s="17">
        <v>1</v>
      </c>
      <c r="D365" s="17" t="s">
        <v>38</v>
      </c>
      <c r="E365" s="18"/>
      <c r="F365" s="17" t="str">
        <f>IF(ISBLANK(E365),"", PRODUCT(C365,E365))</f>
        <v/>
      </c>
      <c r="G365" s="28"/>
      <c r="H365" s="27"/>
    </row>
    <row r="366" spans="1:8" x14ac:dyDescent="0.3">
      <c r="A366" s="17" t="s">
        <v>408</v>
      </c>
      <c r="B366" s="25" t="s">
        <v>409</v>
      </c>
      <c r="C366" s="17"/>
      <c r="D366" s="17"/>
      <c r="E366" s="17"/>
      <c r="F366" s="17"/>
      <c r="G366" s="27"/>
      <c r="H366" s="28"/>
    </row>
    <row r="367" spans="1:8" x14ac:dyDescent="0.3">
      <c r="E367" s="16" t="s">
        <v>86</v>
      </c>
      <c r="F367" s="16" t="str">
        <f>IF((COUNT(C359:C366)&lt;&gt;COUNT(F359:F366)),"", ROUND(SUM(F359:F366),2))</f>
        <v/>
      </c>
      <c r="G367" s="14" t="str">
        <f>IF((COUNT(C359:C366)&lt;&gt;COUNT(F359:F366)),"Neužpildytos visų objektų kainos", "")</f>
        <v>Neužpildytos visų objektų kainos</v>
      </c>
    </row>
    <row r="368" spans="1:8" ht="43.2" x14ac:dyDescent="0.3">
      <c r="C368" s="24" t="s">
        <v>87</v>
      </c>
      <c r="D368" s="19"/>
      <c r="E368" s="16" t="s">
        <v>88</v>
      </c>
      <c r="F368" s="16" t="str">
        <f>IF(OR(F367="",D368=""),"", ROUND(PRODUCT(D368,F367)/100,2))</f>
        <v/>
      </c>
      <c r="G368" s="14" t="str">
        <f>IF(D368="", "Nurodykite taikomą PVM dydį", "")</f>
        <v>Nurodykite taikomą PVM dydį</v>
      </c>
    </row>
    <row r="369" spans="1:8" x14ac:dyDescent="0.3">
      <c r="E369" s="16" t="s">
        <v>89</v>
      </c>
      <c r="F369" s="16">
        <f>IF(ISBLANK(F368), "", ROUND(SUM(F367:F368),2))</f>
        <v>0</v>
      </c>
      <c r="G369" s="14"/>
    </row>
    <row r="373" spans="1:8" x14ac:dyDescent="0.3">
      <c r="A373" s="12" t="s">
        <v>410</v>
      </c>
      <c r="B373" s="12" t="s">
        <v>411</v>
      </c>
    </row>
    <row r="375" spans="1:8" x14ac:dyDescent="0.3">
      <c r="A375" s="12" t="s">
        <v>25</v>
      </c>
    </row>
    <row r="376" spans="1:8" ht="28.8" x14ac:dyDescent="0.3">
      <c r="A376" s="16" t="s">
        <v>26</v>
      </c>
      <c r="B376" s="26" t="s">
        <v>27</v>
      </c>
      <c r="C376" s="26" t="s">
        <v>28</v>
      </c>
      <c r="D376" s="26" t="s">
        <v>29</v>
      </c>
      <c r="E376" s="26" t="s">
        <v>30</v>
      </c>
      <c r="F376" s="26" t="s">
        <v>31</v>
      </c>
      <c r="G376" s="26" t="s">
        <v>32</v>
      </c>
      <c r="H376" s="26" t="s">
        <v>33</v>
      </c>
    </row>
    <row r="377" spans="1:8" x14ac:dyDescent="0.3">
      <c r="A377" s="16" t="s">
        <v>412</v>
      </c>
      <c r="B377" s="24" t="s">
        <v>413</v>
      </c>
      <c r="C377" s="17"/>
      <c r="D377" s="17"/>
      <c r="E377" s="17"/>
      <c r="F377" s="17"/>
      <c r="G377" s="27"/>
      <c r="H377" s="27"/>
    </row>
    <row r="378" spans="1:8" x14ac:dyDescent="0.3">
      <c r="A378" s="17" t="s">
        <v>414</v>
      </c>
      <c r="B378" s="25" t="s">
        <v>415</v>
      </c>
      <c r="C378" s="17">
        <v>1</v>
      </c>
      <c r="D378" s="17" t="s">
        <v>38</v>
      </c>
      <c r="E378" s="18"/>
      <c r="F378" s="17" t="str">
        <f>IF(ISBLANK(E378),"", PRODUCT(C378,E378))</f>
        <v/>
      </c>
      <c r="G378" s="28"/>
      <c r="H378" s="27"/>
    </row>
    <row r="379" spans="1:8" ht="28.8" x14ac:dyDescent="0.3">
      <c r="A379" s="17" t="s">
        <v>416</v>
      </c>
      <c r="B379" s="25" t="s">
        <v>417</v>
      </c>
      <c r="C379" s="17"/>
      <c r="D379" s="17"/>
      <c r="E379" s="17"/>
      <c r="F379" s="17"/>
      <c r="G379" s="27"/>
      <c r="H379" s="28"/>
    </row>
    <row r="380" spans="1:8" x14ac:dyDescent="0.3">
      <c r="A380" s="17" t="s">
        <v>418</v>
      </c>
      <c r="B380" s="25" t="s">
        <v>419</v>
      </c>
      <c r="C380" s="17">
        <v>1</v>
      </c>
      <c r="D380" s="17" t="s">
        <v>38</v>
      </c>
      <c r="E380" s="18"/>
      <c r="F380" s="17" t="str">
        <f>IF(ISBLANK(E380),"", PRODUCT(C380,E380))</f>
        <v/>
      </c>
      <c r="G380" s="28"/>
      <c r="H380" s="27"/>
    </row>
    <row r="381" spans="1:8" x14ac:dyDescent="0.3">
      <c r="A381" s="17" t="s">
        <v>420</v>
      </c>
      <c r="B381" s="25" t="s">
        <v>421</v>
      </c>
      <c r="C381" s="17"/>
      <c r="D381" s="17"/>
      <c r="E381" s="17"/>
      <c r="F381" s="17"/>
      <c r="G381" s="27"/>
      <c r="H381" s="28"/>
    </row>
    <row r="382" spans="1:8" x14ac:dyDescent="0.3">
      <c r="A382" s="17" t="s">
        <v>422</v>
      </c>
      <c r="B382" s="25" t="s">
        <v>419</v>
      </c>
      <c r="C382" s="17">
        <v>1</v>
      </c>
      <c r="D382" s="17" t="s">
        <v>38</v>
      </c>
      <c r="E382" s="18"/>
      <c r="F382" s="17" t="str">
        <f>IF(ISBLANK(E382),"", PRODUCT(C382,E382))</f>
        <v/>
      </c>
      <c r="G382" s="28"/>
      <c r="H382" s="27"/>
    </row>
    <row r="383" spans="1:8" x14ac:dyDescent="0.3">
      <c r="A383" s="17" t="s">
        <v>423</v>
      </c>
      <c r="B383" s="25" t="s">
        <v>424</v>
      </c>
      <c r="C383" s="17"/>
      <c r="D383" s="17"/>
      <c r="E383" s="17"/>
      <c r="F383" s="17"/>
      <c r="G383" s="27"/>
      <c r="H383" s="28"/>
    </row>
    <row r="384" spans="1:8" x14ac:dyDescent="0.3">
      <c r="E384" s="16" t="s">
        <v>86</v>
      </c>
      <c r="F384" s="16" t="str">
        <f>IF((COUNT(C378:C383)&lt;&gt;COUNT(F378:F383)),"", ROUND(SUM(F378:F383),2))</f>
        <v/>
      </c>
      <c r="G384" s="14" t="str">
        <f>IF((COUNT(C378:C383)&lt;&gt;COUNT(F378:F383)),"Neužpildytos visų objektų kainos", "")</f>
        <v>Neužpildytos visų objektų kainos</v>
      </c>
    </row>
    <row r="385" spans="1:8" ht="43.2" x14ac:dyDescent="0.3">
      <c r="C385" s="24" t="s">
        <v>87</v>
      </c>
      <c r="D385" s="19"/>
      <c r="E385" s="16" t="s">
        <v>88</v>
      </c>
      <c r="F385" s="16" t="str">
        <f>IF(OR(F384="",D385=""),"", ROUND(PRODUCT(D385,F384)/100,2))</f>
        <v/>
      </c>
      <c r="G385" s="14" t="str">
        <f>IF(D385="", "Nurodykite taikomą PVM dydį", "")</f>
        <v>Nurodykite taikomą PVM dydį</v>
      </c>
    </row>
    <row r="386" spans="1:8" x14ac:dyDescent="0.3">
      <c r="E386" s="16" t="s">
        <v>89</v>
      </c>
      <c r="F386" s="16">
        <f>IF(ISBLANK(F385), "", ROUND(SUM(F384:F385),2))</f>
        <v>0</v>
      </c>
      <c r="G386" s="14"/>
    </row>
    <row r="390" spans="1:8" x14ac:dyDescent="0.3">
      <c r="A390" s="12" t="s">
        <v>425</v>
      </c>
      <c r="B390" s="12" t="s">
        <v>426</v>
      </c>
    </row>
    <row r="392" spans="1:8" x14ac:dyDescent="0.3">
      <c r="A392" s="12" t="s">
        <v>25</v>
      </c>
    </row>
    <row r="393" spans="1:8" ht="28.8" x14ac:dyDescent="0.3">
      <c r="A393" s="16" t="s">
        <v>26</v>
      </c>
      <c r="B393" s="26" t="s">
        <v>27</v>
      </c>
      <c r="C393" s="26" t="s">
        <v>28</v>
      </c>
      <c r="D393" s="26" t="s">
        <v>29</v>
      </c>
      <c r="E393" s="26" t="s">
        <v>30</v>
      </c>
      <c r="F393" s="26" t="s">
        <v>31</v>
      </c>
      <c r="G393" s="26" t="s">
        <v>32</v>
      </c>
      <c r="H393" s="26" t="s">
        <v>33</v>
      </c>
    </row>
    <row r="394" spans="1:8" x14ac:dyDescent="0.3">
      <c r="A394" s="16" t="s">
        <v>427</v>
      </c>
      <c r="B394" s="24" t="s">
        <v>428</v>
      </c>
      <c r="C394" s="17"/>
      <c r="D394" s="17"/>
      <c r="E394" s="17"/>
      <c r="F394" s="17"/>
      <c r="G394" s="27"/>
      <c r="H394" s="27"/>
    </row>
    <row r="395" spans="1:8" x14ac:dyDescent="0.3">
      <c r="A395" s="17" t="s">
        <v>429</v>
      </c>
      <c r="B395" s="25" t="s">
        <v>428</v>
      </c>
      <c r="C395" s="17">
        <v>1</v>
      </c>
      <c r="D395" s="17" t="s">
        <v>38</v>
      </c>
      <c r="E395" s="18"/>
      <c r="F395" s="17" t="str">
        <f>IF(ISBLANK(E395),"", PRODUCT(C395,E395))</f>
        <v/>
      </c>
      <c r="G395" s="28"/>
      <c r="H395" s="27"/>
    </row>
    <row r="396" spans="1:8" x14ac:dyDescent="0.3">
      <c r="A396" s="17" t="s">
        <v>430</v>
      </c>
      <c r="B396" s="25" t="s">
        <v>431</v>
      </c>
      <c r="C396" s="17"/>
      <c r="D396" s="17"/>
      <c r="E396" s="17"/>
      <c r="F396" s="17"/>
      <c r="G396" s="27"/>
      <c r="H396" s="28"/>
    </row>
    <row r="397" spans="1:8" x14ac:dyDescent="0.3">
      <c r="A397" s="17" t="s">
        <v>432</v>
      </c>
      <c r="B397" s="25" t="s">
        <v>402</v>
      </c>
      <c r="C397" s="17"/>
      <c r="D397" s="17"/>
      <c r="E397" s="17"/>
      <c r="F397" s="17"/>
      <c r="G397" s="27"/>
      <c r="H397" s="28"/>
    </row>
    <row r="398" spans="1:8" x14ac:dyDescent="0.3">
      <c r="E398" s="16" t="s">
        <v>86</v>
      </c>
      <c r="F398" s="16" t="str">
        <f>IF((COUNT(C395:C397)&lt;&gt;COUNT(F395:F397)),"", ROUND(SUM(F395:F397),2))</f>
        <v/>
      </c>
      <c r="G398" s="14" t="str">
        <f>IF((COUNT(C395:C397)&lt;&gt;COUNT(F395:F397)),"Neužpildytos visų objektų kainos", "")</f>
        <v>Neužpildytos visų objektų kainos</v>
      </c>
    </row>
    <row r="399" spans="1:8" ht="43.2" x14ac:dyDescent="0.3">
      <c r="C399" s="24" t="s">
        <v>87</v>
      </c>
      <c r="D399" s="19"/>
      <c r="E399" s="16" t="s">
        <v>88</v>
      </c>
      <c r="F399" s="16" t="str">
        <f>IF(OR(F398="",D399=""),"", ROUND(PRODUCT(D399,F398)/100,2))</f>
        <v/>
      </c>
      <c r="G399" s="14" t="str">
        <f>IF(D399="", "Nurodykite taikomą PVM dydį", "")</f>
        <v>Nurodykite taikomą PVM dydį</v>
      </c>
    </row>
    <row r="400" spans="1:8" x14ac:dyDescent="0.3">
      <c r="E400" s="16" t="s">
        <v>89</v>
      </c>
      <c r="F400" s="16">
        <f>IF(ISBLANK(F399), "", ROUND(SUM(F398:F399),2))</f>
        <v>0</v>
      </c>
      <c r="G400" s="14"/>
    </row>
    <row r="404" spans="1:8" x14ac:dyDescent="0.3">
      <c r="A404" s="12" t="s">
        <v>433</v>
      </c>
      <c r="B404" s="12" t="s">
        <v>434</v>
      </c>
    </row>
    <row r="406" spans="1:8" x14ac:dyDescent="0.3">
      <c r="A406" s="12" t="s">
        <v>25</v>
      </c>
    </row>
    <row r="407" spans="1:8" ht="28.8" x14ac:dyDescent="0.3">
      <c r="A407" s="16" t="s">
        <v>26</v>
      </c>
      <c r="B407" s="26" t="s">
        <v>27</v>
      </c>
      <c r="C407" s="26" t="s">
        <v>28</v>
      </c>
      <c r="D407" s="26" t="s">
        <v>29</v>
      </c>
      <c r="E407" s="26" t="s">
        <v>30</v>
      </c>
      <c r="F407" s="26" t="s">
        <v>31</v>
      </c>
      <c r="G407" s="26" t="s">
        <v>32</v>
      </c>
      <c r="H407" s="26" t="s">
        <v>33</v>
      </c>
    </row>
    <row r="408" spans="1:8" x14ac:dyDescent="0.3">
      <c r="A408" s="16" t="s">
        <v>435</v>
      </c>
      <c r="B408" s="24" t="s">
        <v>436</v>
      </c>
      <c r="C408" s="17"/>
      <c r="D408" s="17"/>
      <c r="E408" s="17"/>
      <c r="F408" s="17"/>
      <c r="G408" s="27"/>
      <c r="H408" s="27"/>
    </row>
    <row r="409" spans="1:8" x14ac:dyDescent="0.3">
      <c r="A409" s="17" t="s">
        <v>437</v>
      </c>
      <c r="B409" s="25" t="s">
        <v>438</v>
      </c>
      <c r="C409" s="17">
        <v>1</v>
      </c>
      <c r="D409" s="17" t="s">
        <v>38</v>
      </c>
      <c r="E409" s="18"/>
      <c r="F409" s="17" t="str">
        <f>IF(ISBLANK(E409),"", PRODUCT(C409,E409))</f>
        <v/>
      </c>
      <c r="G409" s="28"/>
      <c r="H409" s="27"/>
    </row>
    <row r="410" spans="1:8" x14ac:dyDescent="0.3">
      <c r="A410" s="17" t="s">
        <v>439</v>
      </c>
      <c r="B410" s="25" t="s">
        <v>440</v>
      </c>
      <c r="C410" s="17"/>
      <c r="D410" s="17"/>
      <c r="E410" s="17"/>
      <c r="F410" s="17"/>
      <c r="G410" s="27"/>
      <c r="H410" s="28"/>
    </row>
    <row r="411" spans="1:8" x14ac:dyDescent="0.3">
      <c r="A411" s="17" t="s">
        <v>441</v>
      </c>
      <c r="B411" s="25" t="s">
        <v>442</v>
      </c>
      <c r="C411" s="17"/>
      <c r="D411" s="17"/>
      <c r="E411" s="17"/>
      <c r="F411" s="17"/>
      <c r="G411" s="27"/>
      <c r="H411" s="28"/>
    </row>
    <row r="412" spans="1:8" x14ac:dyDescent="0.3">
      <c r="A412" s="17" t="s">
        <v>443</v>
      </c>
      <c r="B412" s="25" t="s">
        <v>444</v>
      </c>
      <c r="C412" s="17"/>
      <c r="D412" s="17"/>
      <c r="E412" s="17"/>
      <c r="F412" s="17"/>
      <c r="G412" s="27"/>
      <c r="H412" s="28"/>
    </row>
    <row r="413" spans="1:8" x14ac:dyDescent="0.3">
      <c r="A413" s="17" t="s">
        <v>445</v>
      </c>
      <c r="B413" s="25" t="s">
        <v>446</v>
      </c>
      <c r="C413" s="17"/>
      <c r="D413" s="17"/>
      <c r="E413" s="17"/>
      <c r="F413" s="17"/>
      <c r="G413" s="27"/>
      <c r="H413" s="28"/>
    </row>
    <row r="414" spans="1:8" x14ac:dyDescent="0.3">
      <c r="A414" s="17" t="s">
        <v>447</v>
      </c>
      <c r="B414" s="25" t="s">
        <v>448</v>
      </c>
      <c r="C414" s="17"/>
      <c r="D414" s="17"/>
      <c r="E414" s="17"/>
      <c r="F414" s="17"/>
      <c r="G414" s="27"/>
      <c r="H414" s="28"/>
    </row>
    <row r="415" spans="1:8" x14ac:dyDescent="0.3">
      <c r="A415" s="17" t="s">
        <v>449</v>
      </c>
      <c r="B415" s="25" t="s">
        <v>450</v>
      </c>
      <c r="C415" s="17"/>
      <c r="D415" s="17"/>
      <c r="E415" s="17"/>
      <c r="F415" s="17"/>
      <c r="G415" s="27"/>
      <c r="H415" s="28"/>
    </row>
    <row r="416" spans="1:8" x14ac:dyDescent="0.3">
      <c r="A416" s="17" t="s">
        <v>451</v>
      </c>
      <c r="B416" s="25" t="s">
        <v>452</v>
      </c>
      <c r="C416" s="17"/>
      <c r="D416" s="17"/>
      <c r="E416" s="17"/>
      <c r="F416" s="17"/>
      <c r="G416" s="27"/>
      <c r="H416" s="28"/>
    </row>
    <row r="417" spans="1:8" x14ac:dyDescent="0.3">
      <c r="A417" s="17" t="s">
        <v>453</v>
      </c>
      <c r="B417" s="25" t="s">
        <v>454</v>
      </c>
      <c r="C417" s="17"/>
      <c r="D417" s="17"/>
      <c r="E417" s="17"/>
      <c r="F417" s="17"/>
      <c r="G417" s="27"/>
      <c r="H417" s="28"/>
    </row>
    <row r="418" spans="1:8" x14ac:dyDescent="0.3">
      <c r="A418" s="17" t="s">
        <v>455</v>
      </c>
      <c r="B418" s="25" t="s">
        <v>456</v>
      </c>
      <c r="C418" s="17"/>
      <c r="D418" s="17"/>
      <c r="E418" s="17"/>
      <c r="F418" s="17"/>
      <c r="G418" s="27"/>
      <c r="H418" s="28"/>
    </row>
    <row r="419" spans="1:8" x14ac:dyDescent="0.3">
      <c r="A419" s="17" t="s">
        <v>457</v>
      </c>
      <c r="B419" s="25" t="s">
        <v>458</v>
      </c>
      <c r="C419" s="17"/>
      <c r="D419" s="17"/>
      <c r="E419" s="17"/>
      <c r="F419" s="17"/>
      <c r="G419" s="27"/>
      <c r="H419" s="28"/>
    </row>
    <row r="420" spans="1:8" x14ac:dyDescent="0.3">
      <c r="A420" s="17" t="s">
        <v>459</v>
      </c>
      <c r="B420" s="25" t="s">
        <v>460</v>
      </c>
      <c r="C420" s="17"/>
      <c r="D420" s="17"/>
      <c r="E420" s="17"/>
      <c r="F420" s="17"/>
      <c r="G420" s="27"/>
      <c r="H420" s="28"/>
    </row>
    <row r="421" spans="1:8" x14ac:dyDescent="0.3">
      <c r="A421" s="17" t="s">
        <v>461</v>
      </c>
      <c r="B421" s="25" t="s">
        <v>462</v>
      </c>
      <c r="C421" s="17"/>
      <c r="D421" s="17"/>
      <c r="E421" s="17"/>
      <c r="F421" s="17"/>
      <c r="G421" s="27"/>
      <c r="H421" s="28"/>
    </row>
    <row r="422" spans="1:8" x14ac:dyDescent="0.3">
      <c r="A422" s="17" t="s">
        <v>463</v>
      </c>
      <c r="B422" s="30" t="s">
        <v>464</v>
      </c>
      <c r="C422" s="17">
        <v>2</v>
      </c>
      <c r="D422" s="17" t="s">
        <v>38</v>
      </c>
      <c r="E422" s="18"/>
      <c r="F422" s="17" t="str">
        <f>IF(ISBLANK(E422),"", PRODUCT(C422,E422))</f>
        <v/>
      </c>
      <c r="G422" s="28"/>
      <c r="H422" s="27"/>
    </row>
    <row r="423" spans="1:8" x14ac:dyDescent="0.3">
      <c r="A423" s="17" t="s">
        <v>465</v>
      </c>
      <c r="B423" s="25" t="s">
        <v>466</v>
      </c>
      <c r="C423" s="17"/>
      <c r="D423" s="17"/>
      <c r="E423" s="17"/>
      <c r="F423" s="17"/>
      <c r="G423" s="27"/>
      <c r="H423" s="28"/>
    </row>
    <row r="424" spans="1:8" x14ac:dyDescent="0.3">
      <c r="A424" s="17" t="s">
        <v>467</v>
      </c>
      <c r="B424" s="25" t="s">
        <v>468</v>
      </c>
      <c r="C424" s="17"/>
      <c r="D424" s="17"/>
      <c r="E424" s="17"/>
      <c r="F424" s="17"/>
      <c r="G424" s="27"/>
      <c r="H424" s="28"/>
    </row>
    <row r="425" spans="1:8" x14ac:dyDescent="0.3">
      <c r="A425" s="17" t="s">
        <v>469</v>
      </c>
      <c r="B425" s="25" t="s">
        <v>470</v>
      </c>
      <c r="C425" s="17"/>
      <c r="D425" s="17"/>
      <c r="E425" s="17"/>
      <c r="F425" s="17"/>
      <c r="G425" s="27"/>
      <c r="H425" s="28"/>
    </row>
    <row r="426" spans="1:8" x14ac:dyDescent="0.3">
      <c r="A426" s="17" t="s">
        <v>471</v>
      </c>
      <c r="B426" s="25" t="s">
        <v>472</v>
      </c>
      <c r="C426" s="17">
        <v>2</v>
      </c>
      <c r="D426" s="17" t="s">
        <v>38</v>
      </c>
      <c r="E426" s="18"/>
      <c r="F426" s="17" t="str">
        <f>IF(ISBLANK(E426),"", PRODUCT(C426,E426))</f>
        <v/>
      </c>
      <c r="G426" s="28"/>
      <c r="H426" s="27"/>
    </row>
    <row r="427" spans="1:8" x14ac:dyDescent="0.3">
      <c r="A427" s="17" t="s">
        <v>473</v>
      </c>
      <c r="B427" s="25" t="s">
        <v>470</v>
      </c>
      <c r="C427" s="17"/>
      <c r="D427" s="17"/>
      <c r="E427" s="17"/>
      <c r="F427" s="17"/>
      <c r="G427" s="27"/>
      <c r="H427" s="28"/>
    </row>
    <row r="428" spans="1:8" x14ac:dyDescent="0.3">
      <c r="E428" s="16" t="s">
        <v>86</v>
      </c>
      <c r="F428" s="16" t="str">
        <f>IF((COUNT(C409:C427)&lt;&gt;COUNT(F409:F427)),"", ROUND(SUM(F409:F427),2))</f>
        <v/>
      </c>
      <c r="G428" s="14" t="str">
        <f>IF((COUNT(C409:C427)&lt;&gt;COUNT(F409:F427)),"Neužpildytos visų objektų kainos", "")</f>
        <v>Neužpildytos visų objektų kainos</v>
      </c>
    </row>
    <row r="429" spans="1:8" ht="43.2" x14ac:dyDescent="0.3">
      <c r="C429" s="24" t="s">
        <v>87</v>
      </c>
      <c r="D429" s="19"/>
      <c r="E429" s="16" t="s">
        <v>88</v>
      </c>
      <c r="F429" s="16" t="str">
        <f>IF(OR(F428="",D429=""),"", ROUND(PRODUCT(D429,F428)/100,2))</f>
        <v/>
      </c>
      <c r="G429" s="14" t="str">
        <f>IF(D429="", "Nurodykite taikomą PVM dydį", "")</f>
        <v>Nurodykite taikomą PVM dydį</v>
      </c>
    </row>
    <row r="430" spans="1:8" x14ac:dyDescent="0.3">
      <c r="E430" s="16" t="s">
        <v>89</v>
      </c>
      <c r="F430" s="16">
        <f>IF(ISBLANK(F429), "", ROUND(SUM(F428:F429),2))</f>
        <v>0</v>
      </c>
      <c r="G430" s="14"/>
    </row>
    <row r="434" spans="1:8" x14ac:dyDescent="0.3">
      <c r="A434" s="12" t="s">
        <v>474</v>
      </c>
      <c r="B434" s="12" t="s">
        <v>475</v>
      </c>
    </row>
    <row r="436" spans="1:8" x14ac:dyDescent="0.3">
      <c r="A436" s="12" t="s">
        <v>25</v>
      </c>
    </row>
    <row r="437" spans="1:8" ht="28.8" x14ac:dyDescent="0.3">
      <c r="A437" s="16" t="s">
        <v>26</v>
      </c>
      <c r="B437" s="26" t="s">
        <v>27</v>
      </c>
      <c r="C437" s="26" t="s">
        <v>28</v>
      </c>
      <c r="D437" s="26" t="s">
        <v>29</v>
      </c>
      <c r="E437" s="26" t="s">
        <v>30</v>
      </c>
      <c r="F437" s="26" t="s">
        <v>31</v>
      </c>
      <c r="G437" s="26" t="s">
        <v>32</v>
      </c>
      <c r="H437" s="26" t="s">
        <v>33</v>
      </c>
    </row>
    <row r="438" spans="1:8" x14ac:dyDescent="0.3">
      <c r="A438" s="16" t="s">
        <v>476</v>
      </c>
      <c r="B438" s="24" t="s">
        <v>477</v>
      </c>
      <c r="C438" s="17"/>
      <c r="D438" s="17"/>
      <c r="E438" s="17"/>
      <c r="F438" s="17"/>
      <c r="G438" s="27"/>
      <c r="H438" s="27"/>
    </row>
    <row r="439" spans="1:8" x14ac:dyDescent="0.3">
      <c r="A439" s="17" t="s">
        <v>478</v>
      </c>
      <c r="B439" s="25" t="s">
        <v>479</v>
      </c>
      <c r="C439" s="17">
        <v>2</v>
      </c>
      <c r="D439" s="17" t="s">
        <v>38</v>
      </c>
      <c r="E439" s="18"/>
      <c r="F439" s="17" t="str">
        <f>IF(ISBLANK(E439),"", PRODUCT(C439,E439))</f>
        <v/>
      </c>
      <c r="G439" s="28"/>
      <c r="H439" s="27"/>
    </row>
    <row r="440" spans="1:8" ht="28.8" x14ac:dyDescent="0.3">
      <c r="A440" s="17" t="s">
        <v>480</v>
      </c>
      <c r="B440" s="25" t="s">
        <v>481</v>
      </c>
      <c r="C440" s="17"/>
      <c r="D440" s="17"/>
      <c r="E440" s="17"/>
      <c r="F440" s="17"/>
      <c r="G440" s="27"/>
      <c r="H440" s="28"/>
    </row>
    <row r="441" spans="1:8" x14ac:dyDescent="0.3">
      <c r="A441" s="17" t="s">
        <v>482</v>
      </c>
      <c r="B441" s="25" t="s">
        <v>483</v>
      </c>
      <c r="C441" s="17"/>
      <c r="D441" s="17"/>
      <c r="E441" s="17"/>
      <c r="F441" s="17"/>
      <c r="G441" s="27"/>
      <c r="H441" s="28"/>
    </row>
    <row r="442" spans="1:8" x14ac:dyDescent="0.3">
      <c r="A442" s="17" t="s">
        <v>484</v>
      </c>
      <c r="B442" s="25" t="s">
        <v>485</v>
      </c>
      <c r="C442" s="17">
        <v>2</v>
      </c>
      <c r="D442" s="17" t="s">
        <v>38</v>
      </c>
      <c r="E442" s="18"/>
      <c r="F442" s="17" t="str">
        <f>IF(ISBLANK(E442),"", PRODUCT(C442,E442))</f>
        <v/>
      </c>
      <c r="G442" s="28"/>
      <c r="H442" s="27"/>
    </row>
    <row r="443" spans="1:8" ht="28.8" x14ac:dyDescent="0.3">
      <c r="A443" s="17" t="s">
        <v>486</v>
      </c>
      <c r="B443" s="25" t="s">
        <v>487</v>
      </c>
      <c r="C443" s="17"/>
      <c r="D443" s="17"/>
      <c r="E443" s="17"/>
      <c r="F443" s="17"/>
      <c r="G443" s="27"/>
      <c r="H443" s="28"/>
    </row>
    <row r="444" spans="1:8" x14ac:dyDescent="0.3">
      <c r="A444" s="17" t="s">
        <v>488</v>
      </c>
      <c r="B444" s="25" t="s">
        <v>483</v>
      </c>
      <c r="C444" s="17"/>
      <c r="D444" s="17"/>
      <c r="E444" s="17"/>
      <c r="F444" s="17"/>
      <c r="G444" s="27"/>
      <c r="H444" s="28"/>
    </row>
    <row r="445" spans="1:8" x14ac:dyDescent="0.3">
      <c r="A445" s="17" t="s">
        <v>489</v>
      </c>
      <c r="B445" s="25" t="s">
        <v>490</v>
      </c>
      <c r="C445" s="17">
        <v>10</v>
      </c>
      <c r="D445" s="17" t="s">
        <v>38</v>
      </c>
      <c r="E445" s="18"/>
      <c r="F445" s="17" t="str">
        <f>IF(ISBLANK(E445),"", PRODUCT(C445,E445))</f>
        <v/>
      </c>
      <c r="G445" s="28"/>
      <c r="H445" s="27"/>
    </row>
    <row r="446" spans="1:8" ht="28.8" x14ac:dyDescent="0.3">
      <c r="A446" s="17" t="s">
        <v>491</v>
      </c>
      <c r="B446" s="25" t="s">
        <v>492</v>
      </c>
      <c r="C446" s="17"/>
      <c r="D446" s="17"/>
      <c r="E446" s="17"/>
      <c r="F446" s="17"/>
      <c r="G446" s="27"/>
      <c r="H446" s="28"/>
    </row>
    <row r="447" spans="1:8" x14ac:dyDescent="0.3">
      <c r="A447" s="17" t="s">
        <v>493</v>
      </c>
      <c r="B447" s="25" t="s">
        <v>483</v>
      </c>
      <c r="C447" s="17"/>
      <c r="D447" s="17"/>
      <c r="E447" s="17"/>
      <c r="F447" s="17"/>
      <c r="G447" s="27"/>
      <c r="H447" s="28"/>
    </row>
    <row r="448" spans="1:8" x14ac:dyDescent="0.3">
      <c r="E448" s="16" t="s">
        <v>86</v>
      </c>
      <c r="F448" s="16" t="str">
        <f>IF((COUNT(C439:C447)&lt;&gt;COUNT(F439:F447)),"", ROUND(SUM(F439:F447),2))</f>
        <v/>
      </c>
      <c r="G448" s="14" t="str">
        <f>IF((COUNT(C439:C447)&lt;&gt;COUNT(F439:F447)),"Neužpildytos visų objektų kainos", "")</f>
        <v>Neužpildytos visų objektų kainos</v>
      </c>
    </row>
    <row r="449" spans="1:7" ht="43.2" x14ac:dyDescent="0.3">
      <c r="C449" s="24" t="s">
        <v>87</v>
      </c>
      <c r="D449" s="19"/>
      <c r="E449" s="16" t="s">
        <v>88</v>
      </c>
      <c r="F449" s="16" t="str">
        <f>IF(OR(F448="",D449=""),"", ROUND(PRODUCT(D449,F448)/100,2))</f>
        <v/>
      </c>
      <c r="G449" s="14" t="str">
        <f>IF(D449="", "Nurodykite taikomą PVM dydį", "")</f>
        <v>Nurodykite taikomą PVM dydį</v>
      </c>
    </row>
    <row r="450" spans="1:7" x14ac:dyDescent="0.3">
      <c r="E450" s="16" t="s">
        <v>89</v>
      </c>
      <c r="F450" s="16">
        <f>IF(ISBLANK(F449), "", ROUND(SUM(F448:F449),2))</f>
        <v>0</v>
      </c>
      <c r="G450" s="35"/>
    </row>
    <row r="452" spans="1:7" x14ac:dyDescent="0.3">
      <c r="A452" s="42" t="s">
        <v>524</v>
      </c>
      <c r="B452" s="96"/>
      <c r="C452" s="97"/>
      <c r="D452" s="98"/>
    </row>
    <row r="453" spans="1:7" x14ac:dyDescent="0.3">
      <c r="A453" s="43" t="s">
        <v>525</v>
      </c>
      <c r="B453" s="94"/>
      <c r="C453" s="99"/>
      <c r="D453" s="100"/>
    </row>
    <row r="454" spans="1:7" x14ac:dyDescent="0.3">
      <c r="A454" s="39" t="s">
        <v>526</v>
      </c>
      <c r="B454" s="95"/>
      <c r="C454" s="99"/>
      <c r="D454" s="100"/>
    </row>
    <row r="455" spans="1:7" x14ac:dyDescent="0.3">
      <c r="A455" s="39" t="s">
        <v>527</v>
      </c>
      <c r="B455" s="95"/>
      <c r="C455" s="99"/>
      <c r="D455" s="100"/>
    </row>
    <row r="456" spans="1:7" s="2" customFormat="1" x14ac:dyDescent="0.3">
      <c r="A456" s="40" t="s">
        <v>528</v>
      </c>
      <c r="B456" s="101"/>
      <c r="C456" s="101"/>
      <c r="D456" s="41"/>
    </row>
  </sheetData>
  <mergeCells count="29">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C14:F14"/>
    <mergeCell ref="A452:B452"/>
    <mergeCell ref="A453:B453"/>
    <mergeCell ref="A27:F27"/>
    <mergeCell ref="A26:F26"/>
    <mergeCell ref="C19:F19"/>
    <mergeCell ref="A29:F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A8635-7A02-4A33-99C7-C4606C9170AD}">
  <dimension ref="A1:P24"/>
  <sheetViews>
    <sheetView zoomScale="80" zoomScaleNormal="80" workbookViewId="0">
      <selection activeCell="B2" sqref="B2:O2"/>
    </sheetView>
  </sheetViews>
  <sheetFormatPr defaultColWidth="8.19921875" defaultRowHeight="15.6" x14ac:dyDescent="0.3"/>
  <cols>
    <col min="1" max="1" width="3" style="36" customWidth="1"/>
    <col min="2" max="2" width="115" style="36" customWidth="1"/>
    <col min="3" max="16384" width="8.19921875" style="36"/>
  </cols>
  <sheetData>
    <row r="1" spans="1:16" ht="17.399999999999999" x14ac:dyDescent="0.3">
      <c r="A1" s="59" t="s">
        <v>523</v>
      </c>
      <c r="B1" s="59"/>
      <c r="C1" s="59"/>
      <c r="D1" s="59"/>
      <c r="E1" s="59"/>
      <c r="F1" s="59"/>
      <c r="G1" s="59"/>
      <c r="H1" s="59"/>
      <c r="I1" s="59"/>
      <c r="J1" s="59"/>
      <c r="K1" s="59"/>
      <c r="L1" s="59"/>
      <c r="M1" s="59"/>
      <c r="N1" s="59"/>
      <c r="O1" s="59"/>
    </row>
    <row r="2" spans="1:16" ht="79.8" customHeight="1" x14ac:dyDescent="0.3">
      <c r="A2" s="37" t="s">
        <v>34</v>
      </c>
      <c r="B2" s="60" t="s">
        <v>520</v>
      </c>
      <c r="C2" s="60"/>
      <c r="D2" s="60"/>
      <c r="E2" s="60"/>
      <c r="F2" s="60"/>
      <c r="G2" s="60"/>
      <c r="H2" s="60"/>
      <c r="I2" s="60"/>
      <c r="J2" s="60"/>
      <c r="K2" s="60"/>
      <c r="L2" s="60"/>
      <c r="M2" s="60"/>
      <c r="N2" s="60"/>
      <c r="O2" s="60"/>
    </row>
    <row r="3" spans="1:16" ht="36" customHeight="1" x14ac:dyDescent="0.3">
      <c r="A3" s="37" t="s">
        <v>92</v>
      </c>
      <c r="B3" s="60" t="s">
        <v>522</v>
      </c>
      <c r="C3" s="60"/>
      <c r="D3" s="60"/>
      <c r="E3" s="60"/>
      <c r="F3" s="60"/>
      <c r="G3" s="60"/>
      <c r="H3" s="60"/>
      <c r="I3" s="60"/>
      <c r="J3" s="60"/>
      <c r="K3" s="60"/>
      <c r="L3" s="60"/>
      <c r="M3" s="60"/>
      <c r="N3" s="60"/>
      <c r="O3" s="60"/>
    </row>
    <row r="4" spans="1:16" ht="38.4" customHeight="1" x14ac:dyDescent="0.3">
      <c r="A4" s="37" t="s">
        <v>121</v>
      </c>
      <c r="B4" s="60" t="s">
        <v>521</v>
      </c>
      <c r="C4" s="60"/>
      <c r="D4" s="60"/>
      <c r="E4" s="60"/>
      <c r="F4" s="60"/>
      <c r="G4" s="60"/>
      <c r="H4" s="60"/>
      <c r="I4" s="60"/>
      <c r="J4" s="60"/>
      <c r="K4" s="60"/>
      <c r="L4" s="60"/>
      <c r="M4" s="60"/>
      <c r="N4" s="60"/>
      <c r="O4" s="60"/>
    </row>
    <row r="5" spans="1:16" ht="16.2" customHeight="1" x14ac:dyDescent="0.3">
      <c r="B5" s="38"/>
      <c r="C5" s="59"/>
      <c r="D5" s="59"/>
      <c r="E5" s="59"/>
      <c r="F5" s="59"/>
      <c r="G5" s="59"/>
      <c r="H5" s="59"/>
      <c r="I5" s="59"/>
      <c r="J5" s="59"/>
      <c r="K5" s="59"/>
      <c r="L5" s="59"/>
      <c r="M5" s="59"/>
      <c r="N5" s="59"/>
      <c r="O5" s="59"/>
      <c r="P5" s="59"/>
    </row>
    <row r="6" spans="1:16" x14ac:dyDescent="0.3">
      <c r="B6" s="37"/>
      <c r="C6" s="62"/>
      <c r="D6" s="62"/>
      <c r="E6" s="62"/>
      <c r="F6" s="62"/>
      <c r="G6" s="62"/>
      <c r="H6" s="62"/>
      <c r="I6" s="62"/>
      <c r="J6" s="62"/>
      <c r="K6" s="62"/>
      <c r="L6" s="62"/>
      <c r="M6" s="62"/>
      <c r="N6" s="62"/>
      <c r="O6" s="62"/>
      <c r="P6" s="62"/>
    </row>
    <row r="7" spans="1:16" x14ac:dyDescent="0.3">
      <c r="B7" s="37"/>
      <c r="C7" s="62"/>
      <c r="D7" s="62"/>
      <c r="E7" s="62"/>
      <c r="F7" s="62"/>
      <c r="G7" s="62"/>
      <c r="H7" s="62"/>
      <c r="I7" s="62"/>
      <c r="J7" s="62"/>
      <c r="K7" s="62"/>
      <c r="L7" s="62"/>
      <c r="M7" s="62"/>
      <c r="N7" s="62"/>
      <c r="O7" s="62"/>
      <c r="P7" s="62"/>
    </row>
    <row r="8" spans="1:16" ht="16.2" customHeight="1" x14ac:dyDescent="0.3">
      <c r="B8" s="37"/>
      <c r="C8" s="62"/>
      <c r="D8" s="62"/>
      <c r="E8" s="62"/>
      <c r="F8" s="62"/>
      <c r="G8" s="62"/>
      <c r="H8" s="62"/>
      <c r="I8" s="62"/>
      <c r="J8" s="62"/>
      <c r="K8" s="62"/>
      <c r="L8" s="62"/>
      <c r="M8" s="62"/>
      <c r="N8" s="62"/>
      <c r="O8" s="62"/>
      <c r="P8" s="62"/>
    </row>
    <row r="9" spans="1:16" ht="16.2" customHeight="1" x14ac:dyDescent="0.3">
      <c r="B9" s="37"/>
      <c r="C9" s="61"/>
      <c r="D9" s="61"/>
      <c r="E9" s="61"/>
      <c r="F9" s="61"/>
      <c r="G9" s="61"/>
      <c r="H9" s="61"/>
      <c r="I9" s="61"/>
      <c r="J9" s="61"/>
      <c r="K9" s="61"/>
      <c r="L9" s="61"/>
      <c r="M9" s="61"/>
      <c r="N9" s="61"/>
      <c r="O9" s="61"/>
      <c r="P9" s="61"/>
    </row>
    <row r="10" spans="1:16" x14ac:dyDescent="0.3">
      <c r="B10" s="37"/>
      <c r="C10" s="61"/>
      <c r="D10" s="61"/>
      <c r="E10" s="61"/>
      <c r="F10" s="61"/>
      <c r="G10" s="61"/>
      <c r="H10" s="61"/>
      <c r="I10" s="61"/>
      <c r="J10" s="61"/>
      <c r="K10" s="61"/>
      <c r="L10" s="61"/>
      <c r="M10" s="61"/>
      <c r="N10" s="61"/>
      <c r="O10" s="61"/>
      <c r="P10" s="61"/>
    </row>
    <row r="11" spans="1:16" x14ac:dyDescent="0.3">
      <c r="B11" s="37"/>
      <c r="C11" s="61"/>
      <c r="D11" s="61"/>
      <c r="E11" s="61"/>
      <c r="F11" s="61"/>
      <c r="G11" s="61"/>
      <c r="H11" s="61"/>
      <c r="I11" s="61"/>
      <c r="J11" s="61"/>
      <c r="K11" s="61"/>
      <c r="L11" s="61"/>
      <c r="M11" s="61"/>
      <c r="N11" s="61"/>
      <c r="O11" s="61"/>
      <c r="P11" s="61"/>
    </row>
    <row r="12" spans="1:16" x14ac:dyDescent="0.3">
      <c r="B12" s="37"/>
      <c r="C12" s="61"/>
      <c r="D12" s="61"/>
      <c r="E12" s="61"/>
      <c r="F12" s="61"/>
      <c r="G12" s="61"/>
      <c r="H12" s="61"/>
      <c r="I12" s="61"/>
      <c r="J12" s="61"/>
      <c r="K12" s="61"/>
      <c r="L12" s="61"/>
      <c r="M12" s="61"/>
      <c r="N12" s="61"/>
      <c r="O12" s="61"/>
      <c r="P12" s="61"/>
    </row>
    <row r="13" spans="1:16" x14ac:dyDescent="0.3">
      <c r="B13" s="37"/>
      <c r="C13" s="61"/>
      <c r="D13" s="61"/>
      <c r="E13" s="61"/>
      <c r="F13" s="61"/>
      <c r="G13" s="61"/>
      <c r="H13" s="61"/>
      <c r="I13" s="61"/>
      <c r="J13" s="61"/>
      <c r="K13" s="61"/>
      <c r="L13" s="61"/>
      <c r="M13" s="61"/>
      <c r="N13" s="61"/>
      <c r="O13" s="61"/>
      <c r="P13" s="61"/>
    </row>
    <row r="14" spans="1:16" x14ac:dyDescent="0.3">
      <c r="B14" s="37"/>
      <c r="C14" s="61"/>
      <c r="D14" s="61"/>
      <c r="E14" s="61"/>
      <c r="F14" s="61"/>
      <c r="G14" s="61"/>
      <c r="H14" s="61"/>
      <c r="I14" s="61"/>
      <c r="J14" s="61"/>
      <c r="K14" s="61"/>
      <c r="L14" s="61"/>
      <c r="M14" s="61"/>
      <c r="N14" s="61"/>
      <c r="O14" s="61"/>
      <c r="P14" s="61"/>
    </row>
    <row r="15" spans="1:16" x14ac:dyDescent="0.3">
      <c r="B15" s="37"/>
      <c r="C15" s="61"/>
      <c r="D15" s="61"/>
      <c r="E15" s="61"/>
      <c r="F15" s="61"/>
      <c r="G15" s="61"/>
      <c r="H15" s="61"/>
      <c r="I15" s="61"/>
      <c r="J15" s="61"/>
      <c r="K15" s="61"/>
      <c r="L15" s="61"/>
      <c r="M15" s="61"/>
      <c r="N15" s="61"/>
      <c r="O15" s="61"/>
      <c r="P15" s="61"/>
    </row>
    <row r="16" spans="1:16" x14ac:dyDescent="0.3">
      <c r="B16" s="37"/>
      <c r="C16" s="61"/>
      <c r="D16" s="61"/>
      <c r="E16" s="61"/>
      <c r="F16" s="61"/>
      <c r="G16" s="61"/>
      <c r="H16" s="61"/>
      <c r="I16" s="61"/>
      <c r="J16" s="61"/>
      <c r="K16" s="61"/>
      <c r="L16" s="61"/>
      <c r="M16" s="61"/>
      <c r="N16" s="61"/>
      <c r="O16" s="61"/>
      <c r="P16" s="61"/>
    </row>
    <row r="17" spans="2:16" x14ac:dyDescent="0.3">
      <c r="B17" s="37"/>
      <c r="C17" s="61"/>
      <c r="D17" s="61"/>
      <c r="E17" s="61"/>
      <c r="F17" s="61"/>
      <c r="G17" s="61"/>
      <c r="H17" s="61"/>
      <c r="I17" s="61"/>
      <c r="J17" s="61"/>
      <c r="K17" s="61"/>
      <c r="L17" s="61"/>
      <c r="M17" s="61"/>
      <c r="N17" s="61"/>
      <c r="O17" s="61"/>
      <c r="P17" s="61"/>
    </row>
    <row r="18" spans="2:16" x14ac:dyDescent="0.3">
      <c r="B18" s="37"/>
      <c r="C18" s="61"/>
      <c r="D18" s="61"/>
      <c r="E18" s="61"/>
      <c r="F18" s="61"/>
      <c r="G18" s="61"/>
      <c r="H18" s="61"/>
      <c r="I18" s="61"/>
      <c r="J18" s="61"/>
      <c r="K18" s="61"/>
      <c r="L18" s="61"/>
      <c r="M18" s="61"/>
      <c r="N18" s="61"/>
      <c r="O18" s="61"/>
      <c r="P18" s="61"/>
    </row>
    <row r="19" spans="2:16" x14ac:dyDescent="0.3">
      <c r="B19" s="37"/>
      <c r="C19" s="61"/>
      <c r="D19" s="61"/>
      <c r="E19" s="61"/>
      <c r="F19" s="61"/>
      <c r="G19" s="61"/>
      <c r="H19" s="61"/>
      <c r="I19" s="61"/>
      <c r="J19" s="61"/>
      <c r="K19" s="61"/>
      <c r="L19" s="61"/>
      <c r="M19" s="61"/>
      <c r="N19" s="61"/>
      <c r="O19" s="61"/>
      <c r="P19" s="61"/>
    </row>
    <row r="20" spans="2:16" x14ac:dyDescent="0.3">
      <c r="B20" s="37"/>
      <c r="C20" s="61"/>
      <c r="D20" s="61"/>
      <c r="E20" s="61"/>
      <c r="F20" s="61"/>
      <c r="G20" s="61"/>
      <c r="H20" s="61"/>
      <c r="I20" s="61"/>
      <c r="J20" s="61"/>
      <c r="K20" s="61"/>
      <c r="L20" s="61"/>
      <c r="M20" s="61"/>
      <c r="N20" s="61"/>
      <c r="O20" s="61"/>
      <c r="P20" s="61"/>
    </row>
    <row r="21" spans="2:16" x14ac:dyDescent="0.3">
      <c r="B21" s="37"/>
      <c r="C21" s="61"/>
      <c r="D21" s="61"/>
      <c r="E21" s="61"/>
      <c r="F21" s="61"/>
      <c r="G21" s="61"/>
      <c r="H21" s="61"/>
      <c r="I21" s="61"/>
      <c r="J21" s="61"/>
      <c r="K21" s="61"/>
      <c r="L21" s="61"/>
      <c r="M21" s="61"/>
      <c r="N21" s="61"/>
      <c r="O21" s="61"/>
      <c r="P21" s="61"/>
    </row>
    <row r="22" spans="2:16" x14ac:dyDescent="0.3">
      <c r="B22" s="37"/>
      <c r="C22" s="61"/>
      <c r="D22" s="61"/>
      <c r="E22" s="61"/>
      <c r="F22" s="61"/>
      <c r="G22" s="61"/>
      <c r="H22" s="61"/>
      <c r="I22" s="61"/>
      <c r="J22" s="61"/>
      <c r="K22" s="61"/>
      <c r="L22" s="61"/>
      <c r="M22" s="61"/>
      <c r="N22" s="61"/>
      <c r="O22" s="61"/>
      <c r="P22" s="61"/>
    </row>
    <row r="23" spans="2:16" x14ac:dyDescent="0.3">
      <c r="B23" s="37"/>
      <c r="C23" s="61"/>
      <c r="D23" s="61"/>
      <c r="E23" s="61"/>
      <c r="F23" s="61"/>
      <c r="G23" s="61"/>
      <c r="H23" s="61"/>
      <c r="I23" s="61"/>
      <c r="J23" s="61"/>
      <c r="K23" s="61"/>
      <c r="L23" s="61"/>
      <c r="M23" s="61"/>
      <c r="N23" s="61"/>
      <c r="O23" s="61"/>
      <c r="P23" s="61"/>
    </row>
    <row r="24" spans="2:16" x14ac:dyDescent="0.3">
      <c r="C24" s="61"/>
      <c r="D24" s="61"/>
      <c r="E24" s="61"/>
      <c r="F24" s="61"/>
      <c r="G24" s="61"/>
      <c r="H24" s="61"/>
      <c r="I24" s="61"/>
      <c r="J24" s="61"/>
      <c r="K24" s="61"/>
      <c r="L24" s="61"/>
      <c r="M24" s="61"/>
      <c r="N24" s="61"/>
      <c r="O24" s="61"/>
      <c r="P24" s="61"/>
    </row>
  </sheetData>
  <mergeCells count="15">
    <mergeCell ref="A1:O1"/>
    <mergeCell ref="B2:O2"/>
    <mergeCell ref="B3:O3"/>
    <mergeCell ref="B4:O4"/>
    <mergeCell ref="C23:P24"/>
    <mergeCell ref="C5:P5"/>
    <mergeCell ref="C6:P6"/>
    <mergeCell ref="C7:P8"/>
    <mergeCell ref="C9:P10"/>
    <mergeCell ref="C11:P12"/>
    <mergeCell ref="C13:P14"/>
    <mergeCell ref="C15:P16"/>
    <mergeCell ref="C17:P18"/>
    <mergeCell ref="C19:P20"/>
    <mergeCell ref="C21:P2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2"/>
  <sheetViews>
    <sheetView workbookViewId="0">
      <selection activeCell="A2" sqref="A2:K3"/>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91" t="s">
        <v>494</v>
      </c>
      <c r="B2" s="44"/>
      <c r="C2" s="44"/>
      <c r="D2" s="44"/>
      <c r="E2" s="44"/>
      <c r="F2" s="44"/>
      <c r="G2" s="44"/>
      <c r="H2" s="44"/>
      <c r="I2" s="44"/>
      <c r="J2" s="44"/>
      <c r="K2" s="44"/>
    </row>
    <row r="3" spans="1:11" x14ac:dyDescent="0.3">
      <c r="A3" s="44"/>
      <c r="B3" s="44"/>
      <c r="C3" s="44"/>
      <c r="D3" s="44"/>
      <c r="E3" s="44"/>
      <c r="F3" s="44"/>
      <c r="G3" s="44"/>
      <c r="H3" s="44"/>
      <c r="I3" s="44"/>
      <c r="J3" s="44"/>
      <c r="K3" s="44"/>
    </row>
    <row r="4" spans="1:11" ht="16.05" customHeight="1" thickBot="1" x14ac:dyDescent="0.35">
      <c r="A4" s="7"/>
      <c r="B4" s="7"/>
      <c r="C4" s="7"/>
      <c r="D4" s="7"/>
      <c r="E4" s="7"/>
      <c r="F4" s="7"/>
      <c r="G4" s="7"/>
      <c r="H4" s="7"/>
      <c r="I4" s="7"/>
      <c r="J4" s="7"/>
    </row>
    <row r="5" spans="1:11" ht="48" customHeight="1" x14ac:dyDescent="0.3">
      <c r="A5" s="63" t="s">
        <v>495</v>
      </c>
      <c r="B5" s="64"/>
      <c r="C5" s="93" t="s">
        <v>496</v>
      </c>
      <c r="D5" s="71"/>
      <c r="E5" s="64"/>
      <c r="F5" s="93" t="s">
        <v>497</v>
      </c>
      <c r="G5" s="71"/>
      <c r="H5" s="64"/>
      <c r="I5" s="93" t="s">
        <v>498</v>
      </c>
      <c r="J5" s="64"/>
      <c r="K5" s="9" t="s">
        <v>499</v>
      </c>
    </row>
    <row r="6" spans="1:11" ht="49.05" customHeight="1" x14ac:dyDescent="0.3">
      <c r="A6" s="92"/>
      <c r="B6" s="52"/>
      <c r="C6" s="66"/>
      <c r="D6" s="74"/>
      <c r="E6" s="52"/>
      <c r="F6" s="66"/>
      <c r="G6" s="74"/>
      <c r="H6" s="52"/>
      <c r="I6" s="66"/>
      <c r="J6" s="52"/>
      <c r="K6" s="20"/>
    </row>
    <row r="7" spans="1:11" ht="49.05" customHeight="1" x14ac:dyDescent="0.3">
      <c r="A7" s="92"/>
      <c r="B7" s="52"/>
      <c r="C7" s="66"/>
      <c r="D7" s="74"/>
      <c r="E7" s="52"/>
      <c r="F7" s="66"/>
      <c r="G7" s="74"/>
      <c r="H7" s="52"/>
      <c r="I7" s="66"/>
      <c r="J7" s="52"/>
      <c r="K7" s="20"/>
    </row>
    <row r="8" spans="1:11" ht="19.05" customHeight="1" x14ac:dyDescent="0.3">
      <c r="A8" s="10"/>
      <c r="B8" s="10"/>
      <c r="C8" s="10"/>
      <c r="D8" s="10"/>
      <c r="E8" s="10"/>
      <c r="F8" s="10"/>
      <c r="G8" s="10"/>
      <c r="H8" s="10"/>
      <c r="I8" s="10"/>
      <c r="J8" s="10"/>
      <c r="K8" s="11"/>
    </row>
    <row r="9" spans="1:11" ht="49.05" customHeight="1" x14ac:dyDescent="0.3">
      <c r="A9" s="77" t="s">
        <v>500</v>
      </c>
      <c r="B9" s="44"/>
      <c r="C9" s="44"/>
      <c r="D9" s="44"/>
      <c r="E9" s="44"/>
      <c r="F9" s="44"/>
      <c r="G9" s="44"/>
      <c r="H9" s="44"/>
      <c r="I9" s="44"/>
      <c r="J9" s="44"/>
      <c r="K9" s="44"/>
    </row>
    <row r="10" spans="1:11" ht="16.05" customHeight="1" thickBot="1" x14ac:dyDescent="0.35">
      <c r="A10" s="10"/>
      <c r="B10" s="10"/>
      <c r="C10" s="10"/>
      <c r="D10" s="10"/>
      <c r="E10" s="10"/>
      <c r="F10" s="10"/>
      <c r="G10" s="10"/>
      <c r="H10" s="10"/>
      <c r="I10" s="10"/>
      <c r="J10" s="10"/>
      <c r="K10" s="11"/>
    </row>
    <row r="11" spans="1:11" ht="49.05" customHeight="1" x14ac:dyDescent="0.3">
      <c r="A11" s="63" t="s">
        <v>27</v>
      </c>
      <c r="B11" s="64"/>
      <c r="C11" s="93" t="s">
        <v>496</v>
      </c>
      <c r="D11" s="71"/>
      <c r="E11" s="64"/>
      <c r="F11" s="93" t="s">
        <v>501</v>
      </c>
      <c r="G11" s="71"/>
      <c r="H11" s="64"/>
      <c r="I11" s="90" t="s">
        <v>498</v>
      </c>
      <c r="J11" s="73"/>
      <c r="K11" s="11"/>
    </row>
    <row r="12" spans="1:11" ht="49.05" customHeight="1" x14ac:dyDescent="0.3">
      <c r="A12" s="92"/>
      <c r="B12" s="52"/>
      <c r="C12" s="66"/>
      <c r="D12" s="74"/>
      <c r="E12" s="52"/>
      <c r="F12" s="66"/>
      <c r="G12" s="74"/>
      <c r="H12" s="52"/>
      <c r="I12" s="80"/>
      <c r="J12" s="79"/>
      <c r="K12" s="11"/>
    </row>
    <row r="13" spans="1:11" ht="49.05" customHeight="1" x14ac:dyDescent="0.3">
      <c r="A13" s="92"/>
      <c r="B13" s="52"/>
      <c r="C13" s="66"/>
      <c r="D13" s="74"/>
      <c r="E13" s="52"/>
      <c r="F13" s="66"/>
      <c r="G13" s="74"/>
      <c r="H13" s="52"/>
      <c r="I13" s="80"/>
      <c r="J13" s="79"/>
      <c r="K13" s="11"/>
    </row>
    <row r="16" spans="1:11" ht="16.05" customHeight="1" x14ac:dyDescent="0.3">
      <c r="A16" s="82" t="s">
        <v>502</v>
      </c>
      <c r="B16" s="44"/>
      <c r="C16" s="44"/>
      <c r="D16" s="44"/>
      <c r="E16" s="44"/>
      <c r="F16" s="44"/>
      <c r="G16" s="44"/>
      <c r="H16" s="44"/>
      <c r="I16" s="44"/>
      <c r="J16" s="44"/>
    </row>
    <row r="17" spans="1:10" ht="16.05" customHeight="1" thickBot="1" x14ac:dyDescent="0.35"/>
    <row r="18" spans="1:10" ht="16.05" customHeight="1" x14ac:dyDescent="0.3">
      <c r="A18" s="8" t="s">
        <v>26</v>
      </c>
      <c r="B18" s="70" t="s">
        <v>503</v>
      </c>
      <c r="C18" s="71"/>
      <c r="D18" s="71"/>
      <c r="E18" s="71"/>
      <c r="F18" s="71"/>
      <c r="G18" s="64"/>
      <c r="H18" s="72" t="s">
        <v>504</v>
      </c>
      <c r="I18" s="71"/>
      <c r="J18" s="73"/>
    </row>
    <row r="19" spans="1:10" ht="48" customHeight="1" x14ac:dyDescent="0.3">
      <c r="A19" s="34">
        <v>1</v>
      </c>
      <c r="B19" s="75" t="s">
        <v>505</v>
      </c>
      <c r="C19" s="74"/>
      <c r="D19" s="74"/>
      <c r="E19" s="74"/>
      <c r="F19" s="74"/>
      <c r="G19" s="52"/>
      <c r="H19" s="78"/>
      <c r="I19" s="74"/>
      <c r="J19" s="79"/>
    </row>
    <row r="20" spans="1:10" ht="48" customHeight="1" x14ac:dyDescent="0.3">
      <c r="A20" s="34">
        <v>2</v>
      </c>
      <c r="B20" s="75" t="s">
        <v>506</v>
      </c>
      <c r="C20" s="74"/>
      <c r="D20" s="74"/>
      <c r="E20" s="74"/>
      <c r="F20" s="74"/>
      <c r="G20" s="52"/>
      <c r="H20" s="78"/>
      <c r="I20" s="74"/>
      <c r="J20" s="79"/>
    </row>
    <row r="21" spans="1:10" ht="48" customHeight="1" x14ac:dyDescent="0.3">
      <c r="A21" s="34">
        <v>3</v>
      </c>
      <c r="B21" s="75" t="s">
        <v>507</v>
      </c>
      <c r="C21" s="74"/>
      <c r="D21" s="74"/>
      <c r="E21" s="74"/>
      <c r="F21" s="74"/>
      <c r="G21" s="52"/>
      <c r="H21" s="78"/>
      <c r="I21" s="74"/>
      <c r="J21" s="79"/>
    </row>
    <row r="22" spans="1:10" ht="48" customHeight="1" x14ac:dyDescent="0.3">
      <c r="A22" s="33">
        <v>4</v>
      </c>
      <c r="B22" s="67" t="s">
        <v>518</v>
      </c>
      <c r="C22" s="68"/>
      <c r="D22" s="68"/>
      <c r="E22" s="68"/>
      <c r="F22" s="68"/>
      <c r="G22" s="69"/>
      <c r="H22" s="31"/>
      <c r="I22" s="32"/>
      <c r="J22" s="23"/>
    </row>
    <row r="23" spans="1:10" ht="48" customHeight="1" x14ac:dyDescent="0.3">
      <c r="A23" s="33">
        <v>5</v>
      </c>
      <c r="B23" s="67" t="s">
        <v>508</v>
      </c>
      <c r="C23" s="68"/>
      <c r="D23" s="68"/>
      <c r="E23" s="68"/>
      <c r="F23" s="68"/>
      <c r="G23" s="69"/>
      <c r="H23" s="31"/>
      <c r="I23" s="32"/>
      <c r="J23" s="23"/>
    </row>
    <row r="24" spans="1:10" ht="48" customHeight="1" x14ac:dyDescent="0.3">
      <c r="A24" s="33">
        <v>6</v>
      </c>
      <c r="B24" s="67" t="s">
        <v>519</v>
      </c>
      <c r="C24" s="68"/>
      <c r="D24" s="68"/>
      <c r="E24" s="68"/>
      <c r="F24" s="68"/>
      <c r="G24" s="69"/>
      <c r="H24" s="31"/>
      <c r="I24" s="32"/>
      <c r="J24" s="23"/>
    </row>
    <row r="25" spans="1:10" ht="48" customHeight="1" x14ac:dyDescent="0.3">
      <c r="A25" s="21"/>
      <c r="B25" s="76"/>
      <c r="C25" s="74"/>
      <c r="D25" s="74"/>
      <c r="E25" s="74"/>
      <c r="F25" s="74"/>
      <c r="G25" s="52"/>
      <c r="H25" s="78"/>
      <c r="I25" s="74"/>
      <c r="J25" s="79"/>
    </row>
    <row r="26" spans="1:10" ht="48" customHeight="1" x14ac:dyDescent="0.3">
      <c r="A26" s="21"/>
      <c r="B26" s="76"/>
      <c r="C26" s="74"/>
      <c r="D26" s="74"/>
      <c r="E26" s="74"/>
      <c r="F26" s="74"/>
      <c r="G26" s="52"/>
      <c r="H26" s="78"/>
      <c r="I26" s="74"/>
      <c r="J26" s="79"/>
    </row>
    <row r="27" spans="1:10" ht="48" customHeight="1" x14ac:dyDescent="0.3">
      <c r="A27" s="21"/>
      <c r="B27" s="76"/>
      <c r="C27" s="74"/>
      <c r="D27" s="74"/>
      <c r="E27" s="74"/>
      <c r="F27" s="74"/>
      <c r="G27" s="52"/>
      <c r="H27" s="78"/>
      <c r="I27" s="74"/>
      <c r="J27" s="79"/>
    </row>
    <row r="28" spans="1:10" ht="49.05" customHeight="1" thickBot="1" x14ac:dyDescent="0.35">
      <c r="A28" s="22"/>
      <c r="B28" s="84"/>
      <c r="C28" s="85"/>
      <c r="D28" s="85"/>
      <c r="E28" s="85"/>
      <c r="F28" s="85"/>
      <c r="G28" s="86"/>
      <c r="H28" s="87"/>
      <c r="I28" s="88"/>
      <c r="J28" s="89"/>
    </row>
    <row r="30" spans="1:10" ht="102" customHeight="1" x14ac:dyDescent="0.3">
      <c r="A30" s="83" t="s">
        <v>509</v>
      </c>
      <c r="B30" s="44"/>
      <c r="C30" s="44"/>
      <c r="D30" s="44"/>
      <c r="E30" s="44"/>
      <c r="F30" s="44"/>
      <c r="G30" s="44"/>
      <c r="H30" s="44"/>
      <c r="I30" s="44"/>
      <c r="J30" s="44"/>
    </row>
    <row r="33" spans="1:10" x14ac:dyDescent="0.3">
      <c r="A33" s="65" t="s">
        <v>510</v>
      </c>
      <c r="B33" s="44"/>
      <c r="C33" s="44"/>
      <c r="D33" s="44"/>
      <c r="E33" s="81"/>
      <c r="F33" s="44"/>
      <c r="G33" s="44"/>
      <c r="H33" s="44"/>
      <c r="I33" s="44"/>
      <c r="J33" s="44"/>
    </row>
    <row r="35" spans="1:10" x14ac:dyDescent="0.3">
      <c r="A35" s="65" t="s">
        <v>511</v>
      </c>
      <c r="B35" s="44"/>
      <c r="C35" s="44"/>
      <c r="D35" s="44"/>
      <c r="E35" s="81"/>
      <c r="F35" s="44"/>
      <c r="G35" s="44"/>
      <c r="H35" s="44"/>
      <c r="I35" s="44"/>
      <c r="J35" s="44"/>
    </row>
    <row r="82" spans="1:1" ht="15.6" x14ac:dyDescent="0.3">
      <c r="A82" t="s">
        <v>512</v>
      </c>
    </row>
  </sheetData>
  <mergeCells count="51">
    <mergeCell ref="A2:K3"/>
    <mergeCell ref="B26:G26"/>
    <mergeCell ref="A6:B6"/>
    <mergeCell ref="B20:G20"/>
    <mergeCell ref="H20:J20"/>
    <mergeCell ref="C11:E11"/>
    <mergeCell ref="I5:J5"/>
    <mergeCell ref="H25:J25"/>
    <mergeCell ref="A12:B12"/>
    <mergeCell ref="F11:H11"/>
    <mergeCell ref="C5:E5"/>
    <mergeCell ref="A13:B13"/>
    <mergeCell ref="F7:H7"/>
    <mergeCell ref="H26:J26"/>
    <mergeCell ref="F5:H5"/>
    <mergeCell ref="C13:E13"/>
    <mergeCell ref="A30:J30"/>
    <mergeCell ref="B28:G28"/>
    <mergeCell ref="H28:J28"/>
    <mergeCell ref="H27:J27"/>
    <mergeCell ref="B21:G21"/>
    <mergeCell ref="B22:G22"/>
    <mergeCell ref="C6:E6"/>
    <mergeCell ref="F6:H6"/>
    <mergeCell ref="B25:G25"/>
    <mergeCell ref="A16:J16"/>
    <mergeCell ref="F12:H12"/>
    <mergeCell ref="B24:G24"/>
    <mergeCell ref="H19:J19"/>
    <mergeCell ref="I11:J11"/>
    <mergeCell ref="F13:H13"/>
    <mergeCell ref="A11:B11"/>
    <mergeCell ref="I6:J6"/>
    <mergeCell ref="I13:J13"/>
    <mergeCell ref="A7:B7"/>
    <mergeCell ref="A5:B5"/>
    <mergeCell ref="A35:D35"/>
    <mergeCell ref="I7:J7"/>
    <mergeCell ref="B23:G23"/>
    <mergeCell ref="B18:G18"/>
    <mergeCell ref="H18:J18"/>
    <mergeCell ref="A33:D33"/>
    <mergeCell ref="C7:E7"/>
    <mergeCell ref="B19:G19"/>
    <mergeCell ref="B27:G27"/>
    <mergeCell ref="A9:K9"/>
    <mergeCell ref="H21:J21"/>
    <mergeCell ref="I12:J12"/>
    <mergeCell ref="E33:J33"/>
    <mergeCell ref="C12:E12"/>
    <mergeCell ref="E35:J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Bendrieji reikalavimai</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Petras Valuckis</cp:lastModifiedBy>
  <dcterms:created xsi:type="dcterms:W3CDTF">2023-04-04T12:16:45Z</dcterms:created>
  <dcterms:modified xsi:type="dcterms:W3CDTF">2025-05-21T13:29:51Z</dcterms:modified>
</cp:coreProperties>
</file>