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lija.Burokiene\Desktop\Dokumentai\2025 m\Siuvinėta atributika (siuvinėjimo ir siuvimo paslauga)\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62" i="1" l="1"/>
  <c r="G61" i="1"/>
  <c r="F61" i="1"/>
  <c r="F62" i="1" s="1"/>
  <c r="F63" i="1" s="1"/>
  <c r="F60" i="1"/>
  <c r="F59" i="1"/>
  <c r="F58" i="1"/>
  <c r="F57" i="1"/>
  <c r="F56" i="1"/>
  <c r="F55" i="1"/>
  <c r="F54" i="1"/>
  <c r="F53" i="1"/>
  <c r="F52" i="1"/>
  <c r="F51" i="1"/>
  <c r="F50" i="1"/>
  <c r="F49" i="1"/>
  <c r="G39" i="1"/>
  <c r="G38" i="1"/>
  <c r="F37" i="1"/>
  <c r="F38" i="1" s="1"/>
  <c r="F39" i="1" s="1"/>
  <c r="F40" i="1" s="1"/>
  <c r="G21" i="1"/>
</calcChain>
</file>

<file path=xl/sharedStrings.xml><?xml version="1.0" encoding="utf-8"?>
<sst xmlns="http://schemas.openxmlformats.org/spreadsheetml/2006/main" count="124" uniqueCount="97">
  <si>
    <t>PIRKIMO SĄLYGŲ PRIEDAS "PASIŪLYMO FORMA"</t>
  </si>
  <si>
    <t>SIUVINĖTA ATRIBUTIKA (SIUVINĖJIMO IR SIUVIMO PASLAUGA)</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</si>
  <si>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</si>
  <si>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</si>
  <si>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</si>
  <si>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</si>
  <si>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</si>
  <si>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</si>
  <si>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</si>
  <si>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</si>
  <si>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</si>
  <si>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</si>
  <si>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</si>
  <si>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</si>
  <si>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</si>
  <si>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</si>
  <si>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</si>
  <si>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</si>
  <si>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</si>
  <si>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</si>
  <si>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</si>
  <si>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</si>
  <si>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</si>
  <si>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</si>
  <si>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</si>
  <si>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</si>
  <si>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</si>
  <si>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MOVOS ANTPEČIAMS (SIUVINĖJIMO IR SIUVIMO PASLAUGA)</t>
  </si>
  <si>
    <t>Tiekėjo pasiūlymas:</t>
  </si>
  <si>
    <t>Nr.</t>
  </si>
  <si>
    <t>Pavadinimas</t>
  </si>
  <si>
    <t>Kiekis</t>
  </si>
  <si>
    <t>Mato vienetas</t>
  </si>
  <si>
    <t>Suma be PVM, Eur</t>
  </si>
  <si>
    <t>1.</t>
  </si>
  <si>
    <t>Movos antpečiams (siuvinėjimo ir siuvimo paslauga)</t>
  </si>
  <si>
    <t>1.1.</t>
  </si>
  <si>
    <t>pora</t>
  </si>
  <si>
    <t>Suma be PVM</t>
  </si>
  <si>
    <t>Taikomas PVM dydis (%)</t>
  </si>
  <si>
    <t>PVM suma</t>
  </si>
  <si>
    <t>Suma su PVM</t>
  </si>
  <si>
    <t>2. DALIS</t>
  </si>
  <si>
    <t>ANTPEČIAI IR KITA ATRIBUTIKA (SIUVINĖJIMO IR SIUVIMO PASLAUGA)</t>
  </si>
  <si>
    <t>2.</t>
  </si>
  <si>
    <t>Antpečiai ir kita atributika (siuvinėjimo ir siuvimo paslauga)</t>
  </si>
  <si>
    <t>2.1.</t>
  </si>
  <si>
    <t>Antpečiai </t>
  </si>
  <si>
    <t>2.2.</t>
  </si>
  <si>
    <t>Antpetukai (KJP Lyra)</t>
  </si>
  <si>
    <t>2.3.</t>
  </si>
  <si>
    <t>Antpečiai, išeiginiai</t>
  </si>
  <si>
    <t>2.4.</t>
  </si>
  <si>
    <t>Antpečiai, iškilmingų progų kostiumo</t>
  </si>
  <si>
    <t>2.5.</t>
  </si>
  <si>
    <t>Antsiuvai, laipsnio</t>
  </si>
  <si>
    <t>2.6.</t>
  </si>
  <si>
    <t>Ženklas LYRA</t>
  </si>
  <si>
    <t>2.7.</t>
  </si>
  <si>
    <t>Poženklis, kepurės ženklo, karininko (KJP)</t>
  </si>
  <si>
    <t>vnt.</t>
  </si>
  <si>
    <t>2.8.</t>
  </si>
  <si>
    <t>Poženklis, kepurės ženklo, nekarininko ir besnapės (KJP)</t>
  </si>
  <si>
    <t>2.9.</t>
  </si>
  <si>
    <t>Trikampėliai, iškilmingų progų kostiumo, generolo/admirolo</t>
  </si>
  <si>
    <t>2.10.</t>
  </si>
  <si>
    <t>Trikampėliai, uniforminio švarko, generolo</t>
  </si>
  <si>
    <t>2.11.</t>
  </si>
  <si>
    <t>Trikampėliai uniforminio švarko kareivio, karininko ir išeiginio kostiumo kariūno</t>
  </si>
  <si>
    <t>2.12.</t>
  </si>
  <si>
    <t>Komplektas, aksesuarų, kepurės, generolo</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</si>
  <si>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</si>
  <si>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</si>
  <si>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</si>
  <si>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</si>
  <si>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</si>
  <si>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</si>
  <si>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</si>
  <si>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</si>
  <si>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</si>
  <si>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</si>
  <si>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</si>
  <si>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</si>
  <si>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</si>
  <si>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</si>
  <si>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</si>
  <si>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</si>
  <si>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</si>
  <si>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</si>
  <si>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</si>
  <si>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</si>
  <si>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</si>
  <si>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</si>
  <si>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</si>
  <si>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</si>
  <si>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4413 2025-05-09 09:16:47</t>
  </si>
  <si>
    <t>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</si>
</sst>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3"/>
  <sheetViews>
    <sheetView tabSelected="1" topLeftCell="A28" workbookViewId="0">
      <selection activeCell="F43" sqref="F43"/>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96</v>
      </c>
      <c r="F35" s="16" t="s">
        <v>33</v>
      </c>
    </row>
    <row r="36" spans="1:7" x14ac:dyDescent="0.25">
      <c r="A36" s="16" t="s">
        <v>34</v>
      </c>
      <c r="B36" s="16" t="s">
        <v>35</v>
      </c>
      <c r="C36" s="17"/>
      <c r="D36" s="17"/>
      <c r="E36" s="17"/>
      <c r="F36" s="17"/>
    </row>
    <row r="37" spans="1:7" x14ac:dyDescent="0.25">
      <c r="A37" s="17" t="s">
        <v>36</v>
      </c>
      <c r="B37" s="17" t="s">
        <v>35</v>
      </c>
      <c r="C37" s="17">
        <v>42970</v>
      </c>
      <c r="D37" s="17" t="s">
        <v>37</v>
      </c>
      <c r="E37" s="18"/>
      <c r="F37" s="17" t="str">
        <f>IF(ISBLANK(E37),"", PRODUCT(C37,E37))</f>
        <v/>
      </c>
    </row>
    <row r="38" spans="1:7" x14ac:dyDescent="0.25">
      <c r="E38" s="16" t="s">
        <v>38</v>
      </c>
      <c r="F38" s="16" t="str">
        <f>IF(F37="","",ROUND(SUM(F37:F37),2))</f>
        <v/>
      </c>
      <c r="G38" s="14" t="str">
        <f>IF(F37="","Neužpildytos visos objektų kainos","")</f>
        <v>Neužpildytos visos objektų kainos</v>
      </c>
    </row>
    <row r="39" spans="1:7" x14ac:dyDescent="0.25">
      <c r="C39" s="16" t="s">
        <v>39</v>
      </c>
      <c r="D39" s="19"/>
      <c r="E39" s="16" t="s">
        <v>40</v>
      </c>
      <c r="F39" s="16" t="str">
        <f>IF(OR(F38="",D39=""),"", ROUND(PRODUCT(D39,F38)/100,2))</f>
        <v/>
      </c>
      <c r="G39" s="14" t="str">
        <f>IF(D39="", "Nurodykite taikomą PVM dydį", "")</f>
        <v>Nurodykite taikomą PVM dydį</v>
      </c>
    </row>
    <row r="40" spans="1:7" x14ac:dyDescent="0.25">
      <c r="E40" s="16" t="s">
        <v>41</v>
      </c>
      <c r="F40" s="16">
        <f>IF(ISBLANK(F39), "", ROUND(SUM(F38:F39),2))</f>
        <v>0</v>
      </c>
    </row>
    <row r="44" spans="1:7" x14ac:dyDescent="0.25">
      <c r="A44" s="12" t="s">
        <v>42</v>
      </c>
      <c r="B44" s="12" t="s">
        <v>43</v>
      </c>
    </row>
    <row r="46" spans="1:7" x14ac:dyDescent="0.25">
      <c r="A46" s="12" t="s">
        <v>28</v>
      </c>
    </row>
    <row r="47" spans="1:7" x14ac:dyDescent="0.25">
      <c r="A47" s="16" t="s">
        <v>29</v>
      </c>
      <c r="B47" s="16" t="s">
        <v>30</v>
      </c>
      <c r="C47" s="16" t="s">
        <v>31</v>
      </c>
      <c r="D47" s="16" t="s">
        <v>32</v>
      </c>
      <c r="E47" s="16" t="s">
        <v>96</v>
      </c>
      <c r="F47" s="16" t="s">
        <v>33</v>
      </c>
    </row>
    <row r="48" spans="1:7" x14ac:dyDescent="0.25">
      <c r="A48" s="16" t="s">
        <v>44</v>
      </c>
      <c r="B48" s="16" t="s">
        <v>45</v>
      </c>
      <c r="C48" s="17"/>
      <c r="D48" s="17"/>
      <c r="E48" s="17"/>
      <c r="F48" s="17"/>
    </row>
    <row r="49" spans="1:7" x14ac:dyDescent="0.25">
      <c r="A49" s="17" t="s">
        <v>46</v>
      </c>
      <c r="B49" s="17" t="s">
        <v>47</v>
      </c>
      <c r="C49" s="17">
        <v>5706</v>
      </c>
      <c r="D49" s="17" t="s">
        <v>37</v>
      </c>
      <c r="E49" s="18"/>
      <c r="F49" s="17" t="str">
        <f t="shared" ref="F49:F60" si="0">IF(ISBLANK(E49),"", PRODUCT(C49,E49))</f>
        <v/>
      </c>
    </row>
    <row r="50" spans="1:7" x14ac:dyDescent="0.25">
      <c r="A50" s="17" t="s">
        <v>48</v>
      </c>
      <c r="B50" s="17" t="s">
        <v>49</v>
      </c>
      <c r="C50" s="17">
        <v>260</v>
      </c>
      <c r="D50" s="17" t="s">
        <v>37</v>
      </c>
      <c r="E50" s="18"/>
      <c r="F50" s="17" t="str">
        <f t="shared" si="0"/>
        <v/>
      </c>
    </row>
    <row r="51" spans="1:7" x14ac:dyDescent="0.25">
      <c r="A51" s="17" t="s">
        <v>50</v>
      </c>
      <c r="B51" s="17" t="s">
        <v>51</v>
      </c>
      <c r="C51" s="17">
        <v>55</v>
      </c>
      <c r="D51" s="17" t="s">
        <v>37</v>
      </c>
      <c r="E51" s="18"/>
      <c r="F51" s="17" t="str">
        <f t="shared" si="0"/>
        <v/>
      </c>
    </row>
    <row r="52" spans="1:7" x14ac:dyDescent="0.25">
      <c r="A52" s="17" t="s">
        <v>52</v>
      </c>
      <c r="B52" s="17" t="s">
        <v>53</v>
      </c>
      <c r="C52" s="17">
        <v>143</v>
      </c>
      <c r="D52" s="17" t="s">
        <v>37</v>
      </c>
      <c r="E52" s="18"/>
      <c r="F52" s="17" t="str">
        <f t="shared" si="0"/>
        <v/>
      </c>
    </row>
    <row r="53" spans="1:7" x14ac:dyDescent="0.25">
      <c r="A53" s="17" t="s">
        <v>54</v>
      </c>
      <c r="B53" s="17" t="s">
        <v>55</v>
      </c>
      <c r="C53" s="17">
        <v>845</v>
      </c>
      <c r="D53" s="17" t="s">
        <v>37</v>
      </c>
      <c r="E53" s="18"/>
      <c r="F53" s="17" t="str">
        <f t="shared" si="0"/>
        <v/>
      </c>
    </row>
    <row r="54" spans="1:7" x14ac:dyDescent="0.25">
      <c r="A54" s="17" t="s">
        <v>56</v>
      </c>
      <c r="B54" s="17" t="s">
        <v>57</v>
      </c>
      <c r="C54" s="17">
        <v>260</v>
      </c>
      <c r="D54" s="17" t="s">
        <v>37</v>
      </c>
      <c r="E54" s="18"/>
      <c r="F54" s="17" t="str">
        <f t="shared" si="0"/>
        <v/>
      </c>
    </row>
    <row r="55" spans="1:7" x14ac:dyDescent="0.25">
      <c r="A55" s="17" t="s">
        <v>58</v>
      </c>
      <c r="B55" s="17" t="s">
        <v>59</v>
      </c>
      <c r="C55" s="17">
        <v>585</v>
      </c>
      <c r="D55" s="17" t="s">
        <v>60</v>
      </c>
      <c r="E55" s="18"/>
      <c r="F55" s="17" t="str">
        <f t="shared" si="0"/>
        <v/>
      </c>
    </row>
    <row r="56" spans="1:7" x14ac:dyDescent="0.25">
      <c r="A56" s="17" t="s">
        <v>61</v>
      </c>
      <c r="B56" s="17" t="s">
        <v>62</v>
      </c>
      <c r="C56" s="17">
        <v>1040</v>
      </c>
      <c r="D56" s="17" t="s">
        <v>60</v>
      </c>
      <c r="E56" s="18"/>
      <c r="F56" s="17" t="str">
        <f t="shared" si="0"/>
        <v/>
      </c>
    </row>
    <row r="57" spans="1:7" x14ac:dyDescent="0.25">
      <c r="A57" s="17" t="s">
        <v>63</v>
      </c>
      <c r="B57" s="17" t="s">
        <v>64</v>
      </c>
      <c r="C57" s="17">
        <v>29</v>
      </c>
      <c r="D57" s="17" t="s">
        <v>37</v>
      </c>
      <c r="E57" s="18"/>
      <c r="F57" s="17" t="str">
        <f t="shared" si="0"/>
        <v/>
      </c>
    </row>
    <row r="58" spans="1:7" x14ac:dyDescent="0.25">
      <c r="A58" s="17" t="s">
        <v>65</v>
      </c>
      <c r="B58" s="17" t="s">
        <v>66</v>
      </c>
      <c r="C58" s="17">
        <v>5</v>
      </c>
      <c r="D58" s="17" t="s">
        <v>37</v>
      </c>
      <c r="E58" s="18"/>
      <c r="F58" s="17" t="str">
        <f t="shared" si="0"/>
        <v/>
      </c>
    </row>
    <row r="59" spans="1:7" x14ac:dyDescent="0.25">
      <c r="A59" s="17" t="s">
        <v>67</v>
      </c>
      <c r="B59" s="17" t="s">
        <v>68</v>
      </c>
      <c r="C59" s="17">
        <v>1592</v>
      </c>
      <c r="D59" s="17" t="s">
        <v>37</v>
      </c>
      <c r="E59" s="18"/>
      <c r="F59" s="17" t="str">
        <f t="shared" si="0"/>
        <v/>
      </c>
    </row>
    <row r="60" spans="1:7" x14ac:dyDescent="0.25">
      <c r="A60" s="17" t="s">
        <v>69</v>
      </c>
      <c r="B60" s="17" t="s">
        <v>70</v>
      </c>
      <c r="C60" s="17">
        <v>8</v>
      </c>
      <c r="D60" s="17" t="s">
        <v>60</v>
      </c>
      <c r="E60" s="18"/>
      <c r="F60" s="17" t="str">
        <f t="shared" si="0"/>
        <v/>
      </c>
    </row>
    <row r="61" spans="1:7" x14ac:dyDescent="0.25">
      <c r="E61" s="16" t="s">
        <v>38</v>
      </c>
      <c r="F61" s="16" t="str">
        <f>IF((SUMPRODUCT(--(F49:F60=""))&gt;0), "", ROUND(SUM(F49:F60),2))</f>
        <v/>
      </c>
      <c r="G61" s="14" t="str">
        <f>IF((SUMPRODUCT(--(F49:F60=""))&gt;0), "Neužpildytos visų objektų kainos", "")</f>
        <v>Neužpildytos visų objektų kainos</v>
      </c>
    </row>
    <row r="62" spans="1:7" x14ac:dyDescent="0.25">
      <c r="C62" s="16" t="s">
        <v>39</v>
      </c>
      <c r="D62" s="19"/>
      <c r="E62" s="16" t="s">
        <v>40</v>
      </c>
      <c r="F62" s="16" t="str">
        <f>IF(OR(F61="",D62=""),"", ROUND(PRODUCT(D62,F61)/100,2))</f>
        <v/>
      </c>
      <c r="G62" s="14" t="str">
        <f>IF(D62="", "Nurodykite taikomą PVM dydį", "")</f>
        <v>Nurodykite taikomą PVM dydį</v>
      </c>
    </row>
    <row r="63" spans="1:7" x14ac:dyDescent="0.25">
      <c r="E63" s="16" t="s">
        <v>41</v>
      </c>
      <c r="F63" s="16">
        <f>IF(ISBLANK(F62), "", ROUND(SUM(F61:F62),2))</f>
        <v>0</v>
      </c>
    </row>
  </sheetData>
  <sheetProtection algorithmName="SHA-512" hashValue="OTBGgOLjWW5+witpq3GQjCG9tfni3isLh6T8DOYjKx6nEV4+Ya1FdTgENgW0YYRAcspsa1G6j6MV98gd0eNjsg==" saltValue="Oft31sKpPQIxrw2eIXh6w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71</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72</v>
      </c>
      <c r="B5" s="44"/>
      <c r="C5" s="42" t="s">
        <v>73</v>
      </c>
      <c r="D5" s="43"/>
      <c r="E5" s="44"/>
      <c r="F5" s="42" t="s">
        <v>74</v>
      </c>
      <c r="G5" s="43"/>
      <c r="H5" s="44"/>
      <c r="I5" s="42" t="s">
        <v>75</v>
      </c>
      <c r="J5" s="44"/>
      <c r="K5" s="4" t="s">
        <v>76</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77</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30</v>
      </c>
      <c r="B19" s="44"/>
      <c r="C19" s="42" t="s">
        <v>73</v>
      </c>
      <c r="D19" s="43"/>
      <c r="E19" s="44"/>
      <c r="F19" s="42" t="s">
        <v>78</v>
      </c>
      <c r="G19" s="43"/>
      <c r="H19" s="44"/>
      <c r="I19" s="63" t="s">
        <v>75</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79</v>
      </c>
      <c r="B33" s="30"/>
      <c r="C33" s="30"/>
      <c r="D33" s="30"/>
      <c r="E33" s="30"/>
      <c r="F33" s="30"/>
      <c r="G33" s="30"/>
      <c r="H33" s="30"/>
      <c r="I33" s="30"/>
      <c r="J33" s="30"/>
    </row>
    <row r="34" spans="1:10" ht="15.95" customHeight="1" thickBot="1" x14ac:dyDescent="0.3"/>
    <row r="35" spans="1:10" ht="15.95" customHeight="1" x14ac:dyDescent="0.25">
      <c r="A35" s="11" t="s">
        <v>29</v>
      </c>
      <c r="B35" s="59" t="s">
        <v>80</v>
      </c>
      <c r="C35" s="43"/>
      <c r="D35" s="43"/>
      <c r="E35" s="43"/>
      <c r="F35" s="43"/>
      <c r="G35" s="44"/>
      <c r="H35" s="60" t="s">
        <v>81</v>
      </c>
      <c r="I35" s="43"/>
      <c r="J35" s="61"/>
    </row>
    <row r="36" spans="1:10" ht="48" customHeight="1" x14ac:dyDescent="0.25">
      <c r="A36" s="22" t="s">
        <v>82</v>
      </c>
      <c r="B36" s="51" t="s">
        <v>83</v>
      </c>
      <c r="C36" s="46"/>
      <c r="D36" s="46"/>
      <c r="E36" s="46"/>
      <c r="F36" s="46"/>
      <c r="G36" s="29"/>
      <c r="H36" s="54"/>
      <c r="I36" s="46"/>
      <c r="J36" s="48"/>
    </row>
    <row r="37" spans="1:10" ht="48" customHeight="1" x14ac:dyDescent="0.25">
      <c r="A37" s="22" t="s">
        <v>84</v>
      </c>
      <c r="B37" s="51" t="s">
        <v>85</v>
      </c>
      <c r="C37" s="46"/>
      <c r="D37" s="46"/>
      <c r="E37" s="46"/>
      <c r="F37" s="46"/>
      <c r="G37" s="29"/>
      <c r="H37" s="54"/>
      <c r="I37" s="46"/>
      <c r="J37" s="48"/>
    </row>
    <row r="38" spans="1:10" ht="48" customHeight="1" x14ac:dyDescent="0.25">
      <c r="A38" s="22" t="s">
        <v>86</v>
      </c>
      <c r="B38" s="51" t="s">
        <v>87</v>
      </c>
      <c r="C38" s="46"/>
      <c r="D38" s="46"/>
      <c r="E38" s="46"/>
      <c r="F38" s="46"/>
      <c r="G38" s="29"/>
      <c r="H38" s="54"/>
      <c r="I38" s="46"/>
      <c r="J38" s="48"/>
    </row>
    <row r="39" spans="1:10" ht="48" customHeight="1" x14ac:dyDescent="0.25">
      <c r="A39" s="22" t="s">
        <v>88</v>
      </c>
      <c r="B39" s="51" t="s">
        <v>89</v>
      </c>
      <c r="C39" s="46"/>
      <c r="D39" s="46"/>
      <c r="E39" s="46"/>
      <c r="F39" s="46"/>
      <c r="G39" s="29"/>
      <c r="H39" s="54"/>
      <c r="I39" s="46"/>
      <c r="J39" s="48"/>
    </row>
    <row r="40" spans="1:10" ht="48" customHeight="1" x14ac:dyDescent="0.25">
      <c r="A40" s="22" t="s">
        <v>90</v>
      </c>
      <c r="B40" s="51" t="s">
        <v>91</v>
      </c>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92</v>
      </c>
      <c r="B48" s="30"/>
      <c r="C48" s="30"/>
      <c r="D48" s="30"/>
      <c r="E48" s="30"/>
      <c r="F48" s="30"/>
      <c r="G48" s="30"/>
      <c r="H48" s="30"/>
      <c r="I48" s="30"/>
      <c r="J48" s="30"/>
    </row>
    <row r="51" spans="1:10" x14ac:dyDescent="0.25">
      <c r="A51" s="50" t="s">
        <v>93</v>
      </c>
      <c r="B51" s="30"/>
      <c r="C51" s="30"/>
      <c r="D51" s="30"/>
      <c r="E51" s="56"/>
      <c r="F51" s="30"/>
      <c r="G51" s="30"/>
      <c r="H51" s="30"/>
      <c r="I51" s="30"/>
      <c r="J51" s="30"/>
    </row>
    <row r="53" spans="1:10" x14ac:dyDescent="0.25">
      <c r="A53" s="50" t="s">
        <v>94</v>
      </c>
      <c r="B53" s="30"/>
      <c r="C53" s="30"/>
      <c r="D53" s="30"/>
      <c r="E53" s="56"/>
      <c r="F53" s="30"/>
      <c r="G53" s="30"/>
      <c r="H53" s="30"/>
      <c r="I53" s="30"/>
      <c r="J53" s="30"/>
    </row>
    <row r="100" spans="1:1" ht="15.75" x14ac:dyDescent="0.25">
      <c r="A100" t="s">
        <v>95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2025-05-20T12:45:21Z</dcterms:modified>
</cp:coreProperties>
</file>