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Documents\2025 m\Audiniai\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52" i="1" l="1"/>
  <c r="F50" i="1"/>
  <c r="G51" i="1" s="1"/>
  <c r="G40" i="1"/>
  <c r="F38" i="1"/>
  <c r="F37" i="1"/>
  <c r="G21" i="1"/>
  <c r="G39" i="1" l="1"/>
  <c r="F51" i="1"/>
  <c r="F52" i="1" s="1"/>
  <c r="F53" i="1" s="1"/>
  <c r="F39" i="1"/>
  <c r="F40" i="1" s="1"/>
  <c r="F41" i="1" s="1"/>
</calcChain>
</file>

<file path=xl/sharedStrings.xml><?xml version="1.0" encoding="utf-8"?>
<sst xmlns="http://schemas.openxmlformats.org/spreadsheetml/2006/main" count="94" uniqueCount="75">
  <si>
    <t>PIRKIMO SĄLYGŲ PRIEDAS "PASIŪLYMO FORMA"</t>
  </si>
  <si>
    <t>AUDINIAI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</si>
  <si>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</si>
  <si>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</si>
  <si>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</si>
  <si>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</si>
  <si>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</si>
  <si>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</si>
  <si>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</si>
  <si>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</si>
  <si>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</si>
  <si>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</si>
  <si>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</si>
  <si>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</si>
  <si>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</si>
  <si>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</si>
  <si>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</si>
  <si>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</si>
  <si>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</si>
  <si>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</si>
  <si>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</si>
  <si>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</si>
  <si>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</si>
  <si>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</si>
  <si>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</si>
  <si>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</si>
  <si>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</si>
  <si>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AUDINYS KOSTIUMUI</t>
  </si>
  <si>
    <t>Tiekėjo pasiūlymas:</t>
  </si>
  <si>
    <t>Nr.</t>
  </si>
  <si>
    <t>Pavadinimas</t>
  </si>
  <si>
    <t>Kiekis</t>
  </si>
  <si>
    <t>Mato vienetas</t>
  </si>
  <si>
    <t>Įkainis be PVM, Eur</t>
  </si>
  <si>
    <t>Suma be PVM, Eur</t>
  </si>
  <si>
    <t>Gamintojo pavadinimas/šalis</t>
  </si>
  <si>
    <t>1.</t>
  </si>
  <si>
    <t>Audinys kostiumui</t>
  </si>
  <si>
    <t>1.1.</t>
  </si>
  <si>
    <t>Audinys kostiumui (juodos spalvos)</t>
  </si>
  <si>
    <t>m</t>
  </si>
  <si>
    <t>1.2.</t>
  </si>
  <si>
    <t>Audinys kostiumui (tamsiai mėlynos spalvos)</t>
  </si>
  <si>
    <t>Suma be PVM</t>
  </si>
  <si>
    <t>Taikomas PVM dydis (%)</t>
  </si>
  <si>
    <t>PVM suma</t>
  </si>
  <si>
    <t>Suma su PVM</t>
  </si>
  <si>
    <t>2. DALIS</t>
  </si>
  <si>
    <t xml:space="preserve">AUDINYS APDAILINIS </t>
  </si>
  <si>
    <t>2.</t>
  </si>
  <si>
    <t xml:space="preserve">Audinys apdailinis </t>
  </si>
  <si>
    <t>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</si>
  <si>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</si>
  <si>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</si>
  <si>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</si>
  <si>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</si>
  <si>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</si>
  <si>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</si>
  <si>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</si>
  <si>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</si>
  <si>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</si>
  <si>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</si>
  <si>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</si>
  <si>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</si>
  <si>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</si>
  <si>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</si>
  <si>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</si>
  <si>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</si>
  <si>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</si>
  <si>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</si>
  <si>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</si>
  <si>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</si>
  <si>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</si>
  <si>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</si>
  <si>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4417 2025-05-29 11:09:52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</si>
</sst>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3"/>
  <sheetViews>
    <sheetView tabSelected="1" topLeftCell="A19" workbookViewId="0">
      <selection activeCell="F45" sqref="F45"/>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39</v>
      </c>
      <c r="C37" s="17">
        <v>910</v>
      </c>
      <c r="D37" s="17" t="s">
        <v>40</v>
      </c>
      <c r="E37" s="18"/>
      <c r="F37" s="17" t="str">
        <f>IF(ISBLANK(E37),"", PRODUCT(C37,E37))</f>
        <v/>
      </c>
      <c r="G37" s="19"/>
    </row>
    <row r="38" spans="1:7" x14ac:dyDescent="0.25">
      <c r="A38" s="17" t="s">
        <v>41</v>
      </c>
      <c r="B38" s="17" t="s">
        <v>42</v>
      </c>
      <c r="C38" s="17">
        <v>4160</v>
      </c>
      <c r="D38" s="17" t="s">
        <v>40</v>
      </c>
      <c r="E38" s="18"/>
      <c r="F38" s="17" t="str">
        <f>IF(ISBLANK(E38),"", PRODUCT(C38,E38))</f>
        <v/>
      </c>
      <c r="G38" s="19"/>
    </row>
    <row r="39" spans="1:7" x14ac:dyDescent="0.25">
      <c r="E39" s="16" t="s">
        <v>43</v>
      </c>
      <c r="F39" s="16" t="str">
        <f>IF((SUMPRODUCT(--(F37:F38=""))&gt;0), "", ROUND(SUM(F37:F38),2))</f>
        <v/>
      </c>
      <c r="G39" s="14" t="str">
        <f>IF((SUMPRODUCT(--(F37:F38=""))&gt;0), "Neužpildytos visų objektų kainos", "")</f>
        <v>Neužpildytos visų objektų kainos</v>
      </c>
    </row>
    <row r="40" spans="1:7" x14ac:dyDescent="0.25">
      <c r="C40" s="16" t="s">
        <v>44</v>
      </c>
      <c r="D40" s="19"/>
      <c r="E40" s="16" t="s">
        <v>45</v>
      </c>
      <c r="F40" s="16" t="str">
        <f>IF(OR(F39="",D40=""),"", ROUND(PRODUCT(D40,F39)/100,2))</f>
        <v/>
      </c>
      <c r="G40" s="14" t="str">
        <f>IF(D40="", "Nurodykite taikomą PVM dydį", "")</f>
        <v>Nurodykite taikomą PVM dydį</v>
      </c>
    </row>
    <row r="41" spans="1:7" x14ac:dyDescent="0.25">
      <c r="E41" s="16" t="s">
        <v>46</v>
      </c>
      <c r="F41" s="16">
        <f>IF(ISBLANK(F40), "", ROUND(SUM(F39:F40),2))</f>
        <v>0</v>
      </c>
    </row>
    <row r="45" spans="1:7" x14ac:dyDescent="0.25">
      <c r="A45" s="12" t="s">
        <v>47</v>
      </c>
      <c r="B45" s="12" t="s">
        <v>48</v>
      </c>
    </row>
    <row r="47" spans="1:7" x14ac:dyDescent="0.25">
      <c r="A47" s="12" t="s">
        <v>28</v>
      </c>
    </row>
    <row r="48" spans="1:7" x14ac:dyDescent="0.25">
      <c r="A48" s="16" t="s">
        <v>29</v>
      </c>
      <c r="B48" s="16" t="s">
        <v>30</v>
      </c>
      <c r="C48" s="16" t="s">
        <v>31</v>
      </c>
      <c r="D48" s="16" t="s">
        <v>32</v>
      </c>
      <c r="E48" s="16" t="s">
        <v>33</v>
      </c>
      <c r="F48" s="16" t="s">
        <v>34</v>
      </c>
      <c r="G48" s="16" t="s">
        <v>35</v>
      </c>
    </row>
    <row r="49" spans="1:7" x14ac:dyDescent="0.25">
      <c r="A49" s="16" t="s">
        <v>49</v>
      </c>
      <c r="B49" s="16" t="s">
        <v>50</v>
      </c>
      <c r="C49" s="17"/>
      <c r="D49" s="17"/>
      <c r="E49" s="17"/>
      <c r="F49" s="17"/>
      <c r="G49" s="17"/>
    </row>
    <row r="50" spans="1:7" x14ac:dyDescent="0.25">
      <c r="A50" s="17" t="s">
        <v>51</v>
      </c>
      <c r="B50" s="17" t="s">
        <v>50</v>
      </c>
      <c r="C50" s="17">
        <v>845</v>
      </c>
      <c r="D50" s="17" t="s">
        <v>40</v>
      </c>
      <c r="E50" s="18"/>
      <c r="F50" s="17" t="str">
        <f>IF(ISBLANK(E50),"", PRODUCT(C50,E50))</f>
        <v/>
      </c>
      <c r="G50" s="19"/>
    </row>
    <row r="51" spans="1:7" x14ac:dyDescent="0.25">
      <c r="E51" s="16" t="s">
        <v>43</v>
      </c>
      <c r="F51" s="16" t="str">
        <f>IF(F50="","",ROUND(SUM(F50:F50),2))</f>
        <v/>
      </c>
      <c r="G51" s="14" t="str">
        <f>IF(F50="","Neužpildytos visos objektų kainos","")</f>
        <v>Neužpildytos visos objektų kainos</v>
      </c>
    </row>
    <row r="52" spans="1:7" x14ac:dyDescent="0.25">
      <c r="C52" s="16" t="s">
        <v>44</v>
      </c>
      <c r="D52" s="19"/>
      <c r="E52" s="16" t="s">
        <v>45</v>
      </c>
      <c r="F52" s="16" t="str">
        <f>IF(OR(F51="",D52=""),"", ROUND(PRODUCT(D52,F51)/100,2))</f>
        <v/>
      </c>
      <c r="G52" s="14" t="str">
        <f>IF(D52="", "Nurodykite taikomą PVM dydį", "")</f>
        <v>Nurodykite taikomą PVM dydį</v>
      </c>
    </row>
    <row r="53" spans="1:7" x14ac:dyDescent="0.25">
      <c r="E53" s="16" t="s">
        <v>46</v>
      </c>
      <c r="F53" s="16">
        <f>IF(ISBLANK(F52), "", ROUND(SUM(F51:F52),2))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52</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53</v>
      </c>
      <c r="B5" s="44"/>
      <c r="C5" s="42" t="s">
        <v>54</v>
      </c>
      <c r="D5" s="43"/>
      <c r="E5" s="44"/>
      <c r="F5" s="42" t="s">
        <v>55</v>
      </c>
      <c r="G5" s="43"/>
      <c r="H5" s="44"/>
      <c r="I5" s="42" t="s">
        <v>56</v>
      </c>
      <c r="J5" s="44"/>
      <c r="K5" s="4" t="s">
        <v>57</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58</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30</v>
      </c>
      <c r="B19" s="44"/>
      <c r="C19" s="42" t="s">
        <v>54</v>
      </c>
      <c r="D19" s="43"/>
      <c r="E19" s="44"/>
      <c r="F19" s="42" t="s">
        <v>59</v>
      </c>
      <c r="G19" s="43"/>
      <c r="H19" s="44"/>
      <c r="I19" s="63" t="s">
        <v>56</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60</v>
      </c>
      <c r="B33" s="30"/>
      <c r="C33" s="30"/>
      <c r="D33" s="30"/>
      <c r="E33" s="30"/>
      <c r="F33" s="30"/>
      <c r="G33" s="30"/>
      <c r="H33" s="30"/>
      <c r="I33" s="30"/>
      <c r="J33" s="30"/>
    </row>
    <row r="34" spans="1:10" ht="15.95" customHeight="1" thickBot="1" x14ac:dyDescent="0.3"/>
    <row r="35" spans="1:10" ht="15.95" customHeight="1" x14ac:dyDescent="0.25">
      <c r="A35" s="11" t="s">
        <v>29</v>
      </c>
      <c r="B35" s="59" t="s">
        <v>61</v>
      </c>
      <c r="C35" s="43"/>
      <c r="D35" s="43"/>
      <c r="E35" s="43"/>
      <c r="F35" s="43"/>
      <c r="G35" s="44"/>
      <c r="H35" s="60" t="s">
        <v>62</v>
      </c>
      <c r="I35" s="43"/>
      <c r="J35" s="61"/>
    </row>
    <row r="36" spans="1:10" ht="48" customHeight="1" x14ac:dyDescent="0.25">
      <c r="A36" s="22" t="s">
        <v>63</v>
      </c>
      <c r="B36" s="51" t="s">
        <v>64</v>
      </c>
      <c r="C36" s="46"/>
      <c r="D36" s="46"/>
      <c r="E36" s="46"/>
      <c r="F36" s="46"/>
      <c r="G36" s="29"/>
      <c r="H36" s="54"/>
      <c r="I36" s="46"/>
      <c r="J36" s="48"/>
    </row>
    <row r="37" spans="1:10" ht="48" customHeight="1" x14ac:dyDescent="0.25">
      <c r="A37" s="22" t="s">
        <v>65</v>
      </c>
      <c r="B37" s="51" t="s">
        <v>66</v>
      </c>
      <c r="C37" s="46"/>
      <c r="D37" s="46"/>
      <c r="E37" s="46"/>
      <c r="F37" s="46"/>
      <c r="G37" s="29"/>
      <c r="H37" s="54"/>
      <c r="I37" s="46"/>
      <c r="J37" s="48"/>
    </row>
    <row r="38" spans="1:10" ht="48" customHeight="1" x14ac:dyDescent="0.25">
      <c r="A38" s="22" t="s">
        <v>67</v>
      </c>
      <c r="B38" s="51" t="s">
        <v>68</v>
      </c>
      <c r="C38" s="46"/>
      <c r="D38" s="46"/>
      <c r="E38" s="46"/>
      <c r="F38" s="46"/>
      <c r="G38" s="29"/>
      <c r="H38" s="54"/>
      <c r="I38" s="46"/>
      <c r="J38" s="48"/>
    </row>
    <row r="39" spans="1:10" ht="48" customHeight="1" x14ac:dyDescent="0.25">
      <c r="A39" s="22" t="s">
        <v>69</v>
      </c>
      <c r="B39" s="51" t="s">
        <v>70</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71</v>
      </c>
      <c r="B48" s="30"/>
      <c r="C48" s="30"/>
      <c r="D48" s="30"/>
      <c r="E48" s="30"/>
      <c r="F48" s="30"/>
      <c r="G48" s="30"/>
      <c r="H48" s="30"/>
      <c r="I48" s="30"/>
      <c r="J48" s="30"/>
    </row>
    <row r="51" spans="1:10" x14ac:dyDescent="0.25">
      <c r="A51" s="50" t="s">
        <v>72</v>
      </c>
      <c r="B51" s="30"/>
      <c r="C51" s="30"/>
      <c r="D51" s="30"/>
      <c r="E51" s="56"/>
      <c r="F51" s="30"/>
      <c r="G51" s="30"/>
      <c r="H51" s="30"/>
      <c r="I51" s="30"/>
      <c r="J51" s="30"/>
    </row>
    <row r="53" spans="1:10" x14ac:dyDescent="0.25">
      <c r="A53" s="50" t="s">
        <v>73</v>
      </c>
      <c r="B53" s="30"/>
      <c r="C53" s="30"/>
      <c r="D53" s="30"/>
      <c r="E53" s="56"/>
      <c r="F53" s="30"/>
      <c r="G53" s="30"/>
      <c r="H53" s="30"/>
      <c r="I53" s="30"/>
      <c r="J53" s="30"/>
    </row>
    <row r="100" spans="1:1" ht="15.75" x14ac:dyDescent="0.25">
      <c r="A100" t="s">
        <v>74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2025-05-29T08:12:15Z</dcterms:modified>
</cp:coreProperties>
</file>