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rasbuz\Documents\MAŽAVERTIS MEDICININIS INVENTORIUS 8693-2 P.N.746880 2024-12-30\"/>
    </mc:Choice>
  </mc:AlternateContent>
  <xr:revisionPtr revIDLastSave="0" documentId="13_ncr:1_{8988DC2B-1355-40BF-88CF-9FAE5F63525A}"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6" i="1" l="1"/>
  <c r="G305" i="1"/>
  <c r="F298" i="1"/>
  <c r="F305" i="1" s="1"/>
  <c r="F306" i="1" s="1"/>
  <c r="F307" i="1" s="1"/>
  <c r="G288" i="1"/>
  <c r="F281" i="1"/>
  <c r="G287" i="1" s="1"/>
  <c r="G271" i="1"/>
  <c r="G270" i="1"/>
  <c r="F262" i="1"/>
  <c r="F270" i="1" s="1"/>
  <c r="F271" i="1" s="1"/>
  <c r="F272" i="1" s="1"/>
  <c r="G252" i="1"/>
  <c r="F247" i="1"/>
  <c r="G251" i="1" s="1"/>
  <c r="G237" i="1"/>
  <c r="G236" i="1"/>
  <c r="F232" i="1"/>
  <c r="F236" i="1" s="1"/>
  <c r="F237" i="1" s="1"/>
  <c r="F238" i="1" s="1"/>
  <c r="G222" i="1"/>
  <c r="F217" i="1"/>
  <c r="G221" i="1" s="1"/>
  <c r="G207" i="1"/>
  <c r="G206" i="1"/>
  <c r="F203" i="1"/>
  <c r="F206" i="1" s="1"/>
  <c r="F207" i="1" s="1"/>
  <c r="F208" i="1" s="1"/>
  <c r="G193" i="1"/>
  <c r="F188" i="1"/>
  <c r="G192" i="1" s="1"/>
  <c r="G178" i="1"/>
  <c r="G177" i="1"/>
  <c r="F172" i="1"/>
  <c r="F177" i="1" s="1"/>
  <c r="F178" i="1" s="1"/>
  <c r="F179" i="1" s="1"/>
  <c r="G162" i="1"/>
  <c r="F158" i="1"/>
  <c r="G161" i="1" s="1"/>
  <c r="G148" i="1"/>
  <c r="G147" i="1"/>
  <c r="F143" i="1"/>
  <c r="F147" i="1" s="1"/>
  <c r="F148" i="1" s="1"/>
  <c r="F149" i="1" s="1"/>
  <c r="G133" i="1"/>
  <c r="F128" i="1"/>
  <c r="G132" i="1" s="1"/>
  <c r="G118" i="1"/>
  <c r="G117" i="1"/>
  <c r="F114" i="1"/>
  <c r="F117" i="1" s="1"/>
  <c r="F118" i="1" s="1"/>
  <c r="F119" i="1" s="1"/>
  <c r="G104" i="1"/>
  <c r="F99" i="1"/>
  <c r="G103" i="1" s="1"/>
  <c r="G89" i="1"/>
  <c r="G88" i="1"/>
  <c r="F84" i="1"/>
  <c r="F88" i="1" s="1"/>
  <c r="F89" i="1" s="1"/>
  <c r="F90" i="1" s="1"/>
  <c r="G74" i="1"/>
  <c r="F70" i="1"/>
  <c r="G73" i="1" s="1"/>
  <c r="G60" i="1"/>
  <c r="G59" i="1"/>
  <c r="F56" i="1"/>
  <c r="F59" i="1" s="1"/>
  <c r="F60" i="1" s="1"/>
  <c r="F61" i="1" s="1"/>
  <c r="G46" i="1"/>
  <c r="F41" i="1"/>
  <c r="G45" i="1" s="1"/>
  <c r="F37" i="1"/>
  <c r="G21" i="1"/>
  <c r="F45" i="1" l="1"/>
  <c r="F46" i="1" s="1"/>
  <c r="F47" i="1" s="1"/>
  <c r="F73" i="1"/>
  <c r="F74" i="1" s="1"/>
  <c r="F75" i="1" s="1"/>
  <c r="F103" i="1"/>
  <c r="F104" i="1" s="1"/>
  <c r="F105" i="1" s="1"/>
  <c r="F132" i="1"/>
  <c r="F133" i="1" s="1"/>
  <c r="F134" i="1" s="1"/>
  <c r="F161" i="1"/>
  <c r="F162" i="1" s="1"/>
  <c r="F163" i="1" s="1"/>
  <c r="F192" i="1"/>
  <c r="F193" i="1" s="1"/>
  <c r="F194" i="1" s="1"/>
  <c r="F221" i="1"/>
  <c r="F222" i="1" s="1"/>
  <c r="F223" i="1" s="1"/>
  <c r="F251" i="1"/>
  <c r="F252" i="1" s="1"/>
  <c r="F253" i="1" s="1"/>
  <c r="F287" i="1"/>
  <c r="F288" i="1" s="1"/>
  <c r="F289" i="1" s="1"/>
</calcChain>
</file>

<file path=xl/sharedStrings.xml><?xml version="1.0" encoding="utf-8"?>
<sst xmlns="http://schemas.openxmlformats.org/spreadsheetml/2006/main" count="537" uniqueCount="258">
  <si>
    <t>PIRKIMO SĄLYGŲ PRIEDAS "PASIŪLYMO FORMA"</t>
  </si>
  <si>
    <t>MAŽAVERTIS MEDICININIS INVENTORIUS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</si>
  <si>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</si>
  <si>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</si>
  <si>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</si>
  <si>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</si>
  <si>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</si>
  <si>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</si>
  <si>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</si>
  <si>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</si>
  <si>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</si>
  <si>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</si>
  <si>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</si>
  <si>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</si>
  <si>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</si>
  <si>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</si>
  <si>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</si>
  <si>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</si>
  <si>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</si>
  <si>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</si>
  <si>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</si>
  <si>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</si>
  <si>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</si>
  <si>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</si>
  <si>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</si>
  <si>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1. DALIS</t>
  </si>
  <si>
    <t xml:space="preserve">SKRODIMO (SMEGENŲ) PEILIS </t>
  </si>
  <si>
    <t>Tiekėjo pasiūlymas:</t>
  </si>
  <si>
    <t>Nr.</t>
  </si>
  <si>
    <t>Pavadinimas</t>
  </si>
  <si>
    <t>Kiekis</t>
  </si>
  <si>
    <t>Mato vienetas</t>
  </si>
  <si>
    <t>Kaina be PVM, Eur</t>
  </si>
  <si>
    <t>Suma be PVM, Eur</t>
  </si>
  <si>
    <t>Siūlomos prekės pavadinimas, gamintojas, kodas</t>
  </si>
  <si>
    <t>Tiekėjo siūlomi parametrai ir parametrą pagrindžiantys dokumentai</t>
  </si>
  <si>
    <t>1.</t>
  </si>
  <si>
    <t xml:space="preserve">Skrodimo (smegenų) peilis </t>
  </si>
  <si>
    <t>1.1.</t>
  </si>
  <si>
    <t>vnt.</t>
  </si>
  <si>
    <t>1.1.1.</t>
  </si>
  <si>
    <t>Skrodimo (smegenų) peilis su metaline rankena</t>
  </si>
  <si>
    <t>1.1.2.</t>
  </si>
  <si>
    <t>Pagaminta iš nerūdijančio plieno arba medicininio metalo</t>
  </si>
  <si>
    <t>1.1.3.</t>
  </si>
  <si>
    <t>Peilio ašmuo suapvalintu galu. Ašmens ilgis 160 mm (± 10mm)</t>
  </si>
  <si>
    <t>1.2.</t>
  </si>
  <si>
    <t>Skrodimo (smegenų) peilis</t>
  </si>
  <si>
    <t>1.2.1.</t>
  </si>
  <si>
    <t>1.2.2.</t>
  </si>
  <si>
    <t>1.2.3.</t>
  </si>
  <si>
    <t>Peilio ašmuo suapvalintu galu. Ašmens ilgis 200 mm (± 10mm)</t>
  </si>
  <si>
    <t>Suma be PVM</t>
  </si>
  <si>
    <t>Taikomas PVM dydis (%)</t>
  </si>
  <si>
    <t>PVM suma</t>
  </si>
  <si>
    <t>Suma su PVM</t>
  </si>
  <si>
    <t>2. DALIS</t>
  </si>
  <si>
    <t>ANATOMINĖS ŽARNŲ ŽIRKLĖS</t>
  </si>
  <si>
    <t>2.</t>
  </si>
  <si>
    <t>Anatominės žarnų žirklės</t>
  </si>
  <si>
    <t>2.1.</t>
  </si>
  <si>
    <t>2.1.1.</t>
  </si>
  <si>
    <t>Žirklių vienas ašmuo ilgesniu apvaliu galu su grioveliu, kitas trumpesniu apvaliu galu</t>
  </si>
  <si>
    <t>2.1.2.</t>
  </si>
  <si>
    <t xml:space="preserve">Žirklių dydis 200mm - 220mm </t>
  </si>
  <si>
    <t>3. DALIS</t>
  </si>
  <si>
    <t>ŠONKAULIŲ ŽIRKLĖS</t>
  </si>
  <si>
    <t>3.</t>
  </si>
  <si>
    <t>Šonkaulių žirklės</t>
  </si>
  <si>
    <t>3.1.</t>
  </si>
  <si>
    <t>3.1.1.</t>
  </si>
  <si>
    <t>Medicininio metalo arba nerūdijančio plieno</t>
  </si>
  <si>
    <t>3.1.2.</t>
  </si>
  <si>
    <t xml:space="preserve">Žirklių dydis 220mm - 240 mm </t>
  </si>
  <si>
    <t>4. DALIS</t>
  </si>
  <si>
    <t xml:space="preserve">ŽIRKLĖS CHIRURGINĖS </t>
  </si>
  <si>
    <t>4.</t>
  </si>
  <si>
    <t xml:space="preserve">Žirklės chirurginės </t>
  </si>
  <si>
    <t>4.1.</t>
  </si>
  <si>
    <t>4.1.1.</t>
  </si>
  <si>
    <t>4.1.2.</t>
  </si>
  <si>
    <t>Žirklių vienas galas smailus, kitas galas užapvalintas</t>
  </si>
  <si>
    <t>4.1.3.</t>
  </si>
  <si>
    <t>Žirklių dydis 160 mm - 170 mm</t>
  </si>
  <si>
    <t>5. DALIS</t>
  </si>
  <si>
    <t>5.</t>
  </si>
  <si>
    <t>5.1.</t>
  </si>
  <si>
    <t>5.1.1.</t>
  </si>
  <si>
    <t>5.1.2.</t>
  </si>
  <si>
    <t>Žirklės turi būti vienu smailiu, kitu užapvalintu galu</t>
  </si>
  <si>
    <t>5.1.3.</t>
  </si>
  <si>
    <t>Žirklių dydis 125mm - 135mm</t>
  </si>
  <si>
    <t>6. DALIS</t>
  </si>
  <si>
    <t>KAUKOLĖS LAUŽIKLIS METALINIS</t>
  </si>
  <si>
    <t>6.</t>
  </si>
  <si>
    <t>Kaukolės laužiklis metalinis</t>
  </si>
  <si>
    <t>6.1.</t>
  </si>
  <si>
    <t>6.1.1.</t>
  </si>
  <si>
    <t>6.1.2.</t>
  </si>
  <si>
    <t>Ilgis 140-150 mm</t>
  </si>
  <si>
    <t>7. DALIS</t>
  </si>
  <si>
    <t>LANKSTINIS RANKINIS PJŪKLAS KAULAMS</t>
  </si>
  <si>
    <t>7.</t>
  </si>
  <si>
    <t>Lankstinis rankinis pjūklas kaulams</t>
  </si>
  <si>
    <t>7.1.</t>
  </si>
  <si>
    <t>7.1.1.</t>
  </si>
  <si>
    <t>7.1.2.</t>
  </si>
  <si>
    <t>Ašmens ilgis 350 mm (± 50mm)</t>
  </si>
  <si>
    <t>7.1.3.</t>
  </si>
  <si>
    <t>Turi būti pateikiamas ne mažiau nei 1 atsarginis pjūklo diskas</t>
  </si>
  <si>
    <t>8. DALIS</t>
  </si>
  <si>
    <t>METALINĖ LINIUOTĖ</t>
  </si>
  <si>
    <t>8.</t>
  </si>
  <si>
    <t>Metalinė liniuotė</t>
  </si>
  <si>
    <t>8.1.</t>
  </si>
  <si>
    <t>8.1.1.</t>
  </si>
  <si>
    <t>Metalinė liniuotė, skirta autopsinių ar operacinių medžiagų išmatavimui</t>
  </si>
  <si>
    <t>8.1.2.</t>
  </si>
  <si>
    <t>8.1.3.</t>
  </si>
  <si>
    <t>Liniuotės ilgis ne mažiau nei 300 mm</t>
  </si>
  <si>
    <t>9. DALIS</t>
  </si>
  <si>
    <t>METALINĖ RULETĖ</t>
  </si>
  <si>
    <t>9.</t>
  </si>
  <si>
    <t>Metalinė ruletė</t>
  </si>
  <si>
    <t>9.1.</t>
  </si>
  <si>
    <t>9.1.1.</t>
  </si>
  <si>
    <t>Metalinė arba plieninė matavimo ruletė. Pateikiama metaliniame korpuse</t>
  </si>
  <si>
    <t>9.1.2.</t>
  </si>
  <si>
    <t>Liniuotės ilgis ne mažiau 1500 mm</t>
  </si>
  <si>
    <t>10. DALIS</t>
  </si>
  <si>
    <t>METALINIS PLAKTUKAS</t>
  </si>
  <si>
    <t>10.</t>
  </si>
  <si>
    <t>Metalinis plaktukas</t>
  </si>
  <si>
    <t>10.1.</t>
  </si>
  <si>
    <t>10.1.1.</t>
  </si>
  <si>
    <t>Metalinis plaktukas, naudojamas autopsijų metu</t>
  </si>
  <si>
    <t>10.1.2.</t>
  </si>
  <si>
    <t>10.1.3.</t>
  </si>
  <si>
    <t>Plaktuko ilgis ne mažesnis nei 240 mm</t>
  </si>
  <si>
    <t>10.1.4.</t>
  </si>
  <si>
    <t>Plaktuko galva cilindro formos</t>
  </si>
  <si>
    <t>11. DALIS</t>
  </si>
  <si>
    <t xml:space="preserve">CHIRURGINĖS SIUVIMO ADATOS </t>
  </si>
  <si>
    <t>11.</t>
  </si>
  <si>
    <t xml:space="preserve">Chirurginės siuvimo adatos </t>
  </si>
  <si>
    <t>11.1.</t>
  </si>
  <si>
    <t>11.1.1.</t>
  </si>
  <si>
    <t>11.1.2.</t>
  </si>
  <si>
    <t>Adatos ilgis ne mažiau nei 140 mm</t>
  </si>
  <si>
    <t>11.1.3.</t>
  </si>
  <si>
    <t>Lenktos</t>
  </si>
  <si>
    <t>12. DALIS</t>
  </si>
  <si>
    <t xml:space="preserve">PJAUSTYMO LENTA SU GRIOVELIU </t>
  </si>
  <si>
    <t>12.</t>
  </si>
  <si>
    <t xml:space="preserve">Pjaustymo lenta su grioveliu </t>
  </si>
  <si>
    <t>12.1.</t>
  </si>
  <si>
    <t>12.1.1.</t>
  </si>
  <si>
    <t xml:space="preserve">Baltos ar kitokios šviesios spalvos pjaustymo lenta su grioveliu </t>
  </si>
  <si>
    <t>12.1.2.</t>
  </si>
  <si>
    <t xml:space="preserve">Pagaminta iš plastiko </t>
  </si>
  <si>
    <t>13. DALIS</t>
  </si>
  <si>
    <t>APSAUGINIS VEIDO SKYDELIS</t>
  </si>
  <si>
    <t>13.</t>
  </si>
  <si>
    <t>Apsauginis veido skydelis</t>
  </si>
  <si>
    <t>13.1.</t>
  </si>
  <si>
    <t>13.1.1.</t>
  </si>
  <si>
    <t>Apsauginis veido skydelis su ne mažiau 12 plėvelių pakeitimui pakuotėje</t>
  </si>
  <si>
    <t>13.1.2.</t>
  </si>
  <si>
    <t>Pagaminta iš ergonomiško, braižymuisi atsparaus plastiko</t>
  </si>
  <si>
    <t>13.1.3.</t>
  </si>
  <si>
    <t>Dydis universalus</t>
  </si>
  <si>
    <t>14. DALIS</t>
  </si>
  <si>
    <t>BIOPSINĖS GASTROSKOPINĖS ŽNYPLĖS</t>
  </si>
  <si>
    <t>14.</t>
  </si>
  <si>
    <t>Biopsinės gastroskopinės žnyplės</t>
  </si>
  <si>
    <t>14.1.</t>
  </si>
  <si>
    <t>14.1.1.</t>
  </si>
  <si>
    <t>Ovalūs kaušeliai, maksimalus skersmuo ≥2,2 mm,  darbinis ilgis ≥1600mm</t>
  </si>
  <si>
    <t>14.1.2.</t>
  </si>
  <si>
    <t>Žnyplės ir atsidarymo rankenėlė pagaminta iš metalo</t>
  </si>
  <si>
    <t>14.1.3.</t>
  </si>
  <si>
    <t>Daugkartinės, autoklavuojamos</t>
  </si>
  <si>
    <t>15. DALIS</t>
  </si>
  <si>
    <t>BIOPSINĖS KOLONOSKOPINĖS ŽNYPLĖS</t>
  </si>
  <si>
    <t>15.</t>
  </si>
  <si>
    <t>Biopsinės kolonoskopinės žnyplės</t>
  </si>
  <si>
    <t>15.1.</t>
  </si>
  <si>
    <t>15.1.1.</t>
  </si>
  <si>
    <t xml:space="preserve">Ovalūs kaušeliai, maksimalus skersmuo ≥3,4 mm,  darbinis ilgis ≥2300mm. </t>
  </si>
  <si>
    <t>15.1.2.</t>
  </si>
  <si>
    <t>15.1.3.</t>
  </si>
  <si>
    <t>16. DALIS</t>
  </si>
  <si>
    <t>STOVAS INFUZIJOMS</t>
  </si>
  <si>
    <t>16.</t>
  </si>
  <si>
    <t>Stovas infuzijoms</t>
  </si>
  <si>
    <t>16.1.</t>
  </si>
  <si>
    <t>16.1.1.</t>
  </si>
  <si>
    <t> Reguliuojamo aukščio nuo 125 cm (± 10cm) iki 215cm (± 10cm). Pagamintas iš plieno.</t>
  </si>
  <si>
    <t>16.1.2.</t>
  </si>
  <si>
    <t>Padengta antikorozine chromo ar lygiaverte danga, atsparia dezinfekcinėms medžiagoms</t>
  </si>
  <si>
    <t>16.1.3.</t>
  </si>
  <si>
    <t>Su ne mažiau 4 antistatiniais, manevringais, guma dengtais ir apie savo ašį (360°) besisukančiais ratukais (ne mažiau du iš jų – su stabdžiais)</t>
  </si>
  <si>
    <t>16.1.4.</t>
  </si>
  <si>
    <t>Turi ne mažiau keturis kablius infuzijų pakabinimui</t>
  </si>
  <si>
    <t>16.1.5.</t>
  </si>
  <si>
    <t>Atstumas nuo stovo centro iki kablio ne mažiau kaip 14 cm</t>
  </si>
  <si>
    <t>16.1.6.</t>
  </si>
  <si>
    <t>Didžiausias leistinas svoris vienam kabliui ne mažiau kaip 2 kg.</t>
  </si>
  <si>
    <t>16.1.7.</t>
  </si>
  <si>
    <t>Maksimali apkrova ne mažiau kaip 8kg</t>
  </si>
  <si>
    <t>17. DALIS</t>
  </si>
  <si>
    <t>MONOPOLINIS ELEKTRODAS</t>
  </si>
  <si>
    <t>17.</t>
  </si>
  <si>
    <t>Monopolinis elektrodas</t>
  </si>
  <si>
    <t>17.1.</t>
  </si>
  <si>
    <t>17.1.1.</t>
  </si>
  <si>
    <t>Daugkartinio naudojimo monopolinis elektrodas adatėlės tipo elektrodas</t>
  </si>
  <si>
    <t>17.1.2.</t>
  </si>
  <si>
    <t>Elektrodo jungtis 2,4mm.</t>
  </si>
  <si>
    <t>17.1.3.</t>
  </si>
  <si>
    <t xml:space="preserve">Bendras elektrodo ilgis 47,7mm (±0,1mm) </t>
  </si>
  <si>
    <t>17.1.4.</t>
  </si>
  <si>
    <t>Elektrodo darbinės dalies diametras 0,4mm (±0,01mm)</t>
  </si>
  <si>
    <t>17.1.5.</t>
  </si>
  <si>
    <t>Pagamintas iš volframo</t>
  </si>
  <si>
    <t>18. DALIS</t>
  </si>
  <si>
    <t>18.</t>
  </si>
  <si>
    <t>18.1.</t>
  </si>
  <si>
    <t>18.1.1.</t>
  </si>
  <si>
    <t>18.1.2.</t>
  </si>
  <si>
    <t>18.1.3.</t>
  </si>
  <si>
    <t xml:space="preserve">Bendras elektrodo ilgis 60,5 mm (±0,1mm) </t>
  </si>
  <si>
    <t>18.1.4.</t>
  </si>
  <si>
    <t>Izoliuotos darbinės dalies ilgis 20mm (±0,1mm)</t>
  </si>
  <si>
    <t>18.1.5.</t>
  </si>
  <si>
    <t>Elektrodo darbinės dalies diametras 0,3mm (±0,01mm)</t>
  </si>
  <si>
    <t>18.1.6.</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</si>
  <si>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</si>
  <si>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</si>
  <si>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</si>
  <si>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</si>
  <si>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</si>
  <si>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</si>
  <si>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</si>
  <si>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</si>
  <si>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</si>
  <si>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</si>
  <si>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</si>
  <si>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</si>
  <si>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</si>
  <si>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</si>
  <si>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</si>
  <si>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</si>
  <si>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</si>
  <si>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</si>
  <si>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</si>
  <si>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</si>
  <si>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8693-2 2024-11-14 12:27:17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</si>
</sst>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6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16" xfId="0" applyFont="1" applyFill="1" applyBorder="1"/>
    <xf numFmtId="0" fontId="1" fillId="4" borderId="16" xfId="0" applyFont="1" applyFill="1" applyBorder="1"/>
    <xf numFmtId="0" fontId="1" fillId="6" borderId="16" xfId="0" applyFont="1" applyFill="1" applyBorder="1" applyProtection="1">
      <protection locked="0"/>
    </xf>
    <xf numFmtId="0" fontId="1" fillId="5" borderId="16"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2" fillId="4" borderId="16" xfId="0" applyFont="1" applyFill="1" applyBorder="1" applyAlignment="1">
      <alignment vertical="center" wrapText="1"/>
    </xf>
    <xf numFmtId="0" fontId="1" fillId="4" borderId="16" xfId="0" applyFont="1" applyFill="1" applyBorder="1" applyAlignment="1">
      <alignment wrapText="1"/>
    </xf>
    <xf numFmtId="0" fontId="1" fillId="2" borderId="0" xfId="0" applyFont="1" applyFill="1" applyAlignment="1">
      <alignment horizontal="center"/>
    </xf>
    <xf numFmtId="0" fontId="2" fillId="4" borderId="16" xfId="0" applyFont="1" applyFill="1" applyBorder="1" applyAlignment="1">
      <alignment horizontal="center" vertical="center" wrapText="1"/>
    </xf>
    <xf numFmtId="0" fontId="1" fillId="4" borderId="16" xfId="0" applyFont="1" applyFill="1" applyBorder="1" applyAlignment="1">
      <alignment horizontal="center"/>
    </xf>
    <xf numFmtId="0" fontId="2" fillId="4" borderId="16" xfId="0" applyFont="1" applyFill="1" applyBorder="1" applyAlignment="1">
      <alignment horizontal="center"/>
    </xf>
    <xf numFmtId="0" fontId="1" fillId="5" borderId="0" xfId="0" applyFont="1" applyFill="1" applyAlignment="1" applyProtection="1">
      <alignment horizontal="center"/>
      <protection locked="0"/>
    </xf>
    <xf numFmtId="0" fontId="1" fillId="5" borderId="16" xfId="0" applyFont="1" applyFill="1" applyBorder="1" applyAlignment="1" applyProtection="1">
      <alignment horizontal="center"/>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3" xfId="0" applyBorder="1" applyProtection="1">
      <protection locked="0"/>
    </xf>
    <xf numFmtId="0" fontId="0" fillId="0" borderId="12" xfId="0" applyBorder="1" applyProtection="1">
      <protection locked="0"/>
    </xf>
    <xf numFmtId="0" fontId="1" fillId="2" borderId="1" xfId="0" applyFont="1" applyFill="1" applyBorder="1" applyAlignment="1">
      <alignment vertical="center" wrapText="1"/>
    </xf>
    <xf numFmtId="0" fontId="0" fillId="0" borderId="12" xfId="0" applyBorder="1"/>
    <xf numFmtId="0" fontId="1" fillId="4" borderId="16" xfId="0" applyFont="1" applyFill="1" applyBorder="1" applyAlignment="1">
      <alignment vertical="center" wrapText="1"/>
    </xf>
    <xf numFmtId="0" fontId="0" fillId="0" borderId="16"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15" xfId="0" applyBorder="1"/>
    <xf numFmtId="0" fontId="1" fillId="5" borderId="16" xfId="0" applyFont="1" applyFill="1" applyBorder="1" applyAlignment="1" applyProtection="1">
      <alignment horizontal="center" vertical="center" wrapText="1"/>
      <protection locked="0"/>
    </xf>
    <xf numFmtId="0" fontId="0" fillId="0" borderId="16"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3" borderId="7"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0" fillId="0" borderId="13" xfId="0" applyBorder="1"/>
    <xf numFmtId="0" fontId="1" fillId="5" borderId="14" xfId="0" applyFont="1" applyFill="1" applyBorder="1" applyAlignment="1" applyProtection="1">
      <alignment horizontal="center" vertical="center" wrapText="1"/>
      <protection locked="0"/>
    </xf>
    <xf numFmtId="0" fontId="0" fillId="0" borderId="14"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0" xfId="0" applyBorder="1"/>
    <xf numFmtId="0" fontId="0" fillId="0" borderId="9" xfId="0" applyBorder="1"/>
    <xf numFmtId="0" fontId="1" fillId="3" borderId="0" xfId="0" applyFont="1" applyFill="1" applyProtection="1">
      <protection locked="0"/>
    </xf>
    <xf numFmtId="0" fontId="1" fillId="3" borderId="1"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2" borderId="0" xfId="0" applyFont="1" applyFill="1" applyAlignment="1">
      <alignment horizontal="right"/>
    </xf>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0" fillId="0" borderId="11"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307"/>
  <sheetViews>
    <sheetView tabSelected="1" topLeftCell="A279" workbookViewId="0">
      <selection activeCell="G293" sqref="G293"/>
    </sheetView>
  </sheetViews>
  <sheetFormatPr defaultColWidth="10.875" defaultRowHeight="15" x14ac:dyDescent="0.25"/>
  <cols>
    <col min="1" max="1" width="9.125" style="1" customWidth="1"/>
    <col min="2" max="2" width="78" style="1" customWidth="1"/>
    <col min="3" max="3" width="19.5" style="24" customWidth="1"/>
    <col min="4" max="4" width="12" style="24" customWidth="1"/>
    <col min="5" max="5" width="15.25" style="1" customWidth="1"/>
    <col min="6" max="6" width="14.75" style="1" customWidth="1"/>
    <col min="7" max="7" width="24.25" style="1" customWidth="1"/>
    <col min="8" max="8" width="31.2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4" t="s">
        <v>7</v>
      </c>
      <c r="B12" s="35"/>
      <c r="C12" s="31"/>
      <c r="D12" s="32"/>
      <c r="E12" s="32"/>
      <c r="F12" s="33"/>
    </row>
    <row r="13" spans="1:6" ht="15.95" customHeight="1" x14ac:dyDescent="0.25">
      <c r="A13" s="39" t="s">
        <v>8</v>
      </c>
      <c r="B13" s="40"/>
      <c r="C13" s="31"/>
      <c r="D13" s="32"/>
      <c r="E13" s="32"/>
      <c r="F13" s="33"/>
    </row>
    <row r="14" spans="1:6" ht="15.95" customHeight="1" x14ac:dyDescent="0.25">
      <c r="A14" s="39" t="s">
        <v>9</v>
      </c>
      <c r="B14" s="40"/>
      <c r="C14" s="31"/>
      <c r="D14" s="32"/>
      <c r="E14" s="32"/>
      <c r="F14" s="33"/>
    </row>
    <row r="15" spans="1:6" ht="15.95" customHeight="1" x14ac:dyDescent="0.25">
      <c r="A15" s="34" t="s">
        <v>10</v>
      </c>
      <c r="B15" s="35"/>
      <c r="C15" s="31"/>
      <c r="D15" s="32"/>
      <c r="E15" s="32"/>
      <c r="F15" s="33"/>
    </row>
    <row r="16" spans="1:6" ht="63" customHeight="1" x14ac:dyDescent="0.25">
      <c r="A16" s="43" t="s">
        <v>11</v>
      </c>
      <c r="B16" s="40"/>
      <c r="C16" s="31"/>
      <c r="D16" s="32"/>
      <c r="E16" s="32"/>
      <c r="F16" s="33"/>
    </row>
    <row r="17" spans="1:7" ht="15.95" customHeight="1" x14ac:dyDescent="0.25">
      <c r="A17" s="34" t="s">
        <v>12</v>
      </c>
      <c r="B17" s="35"/>
      <c r="C17" s="31"/>
      <c r="D17" s="32"/>
      <c r="E17" s="32"/>
      <c r="F17" s="33"/>
    </row>
    <row r="18" spans="1:7" ht="15.95" customHeight="1" x14ac:dyDescent="0.25">
      <c r="A18" s="34" t="s">
        <v>13</v>
      </c>
      <c r="B18" s="35"/>
      <c r="C18" s="31"/>
      <c r="D18" s="32"/>
      <c r="E18" s="32"/>
      <c r="F18" s="33"/>
    </row>
    <row r="19" spans="1:7" ht="48" customHeight="1" x14ac:dyDescent="0.25">
      <c r="A19" s="34" t="s">
        <v>14</v>
      </c>
      <c r="B19" s="35"/>
      <c r="C19" s="31"/>
      <c r="D19" s="32"/>
      <c r="E19" s="32"/>
      <c r="F19" s="33"/>
    </row>
    <row r="20" spans="1:7" ht="54.95" customHeight="1" x14ac:dyDescent="0.25">
      <c r="A20" s="34" t="s">
        <v>15</v>
      </c>
      <c r="B20" s="35"/>
      <c r="C20" s="31"/>
      <c r="D20" s="32"/>
      <c r="E20" s="32"/>
      <c r="F20" s="33"/>
    </row>
    <row r="21" spans="1:7" ht="71.099999999999994" customHeight="1" x14ac:dyDescent="0.25">
      <c r="A21" s="36" t="s">
        <v>16</v>
      </c>
      <c r="B21" s="37"/>
      <c r="C21" s="41"/>
      <c r="D21" s="42"/>
      <c r="E21" s="42"/>
      <c r="F21" s="42"/>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4"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8" t="s">
        <v>22</v>
      </c>
      <c r="B28" s="30"/>
      <c r="C28" s="30"/>
      <c r="D28" s="30"/>
      <c r="E28" s="30"/>
      <c r="F28" s="30"/>
    </row>
    <row r="29" spans="1:7" x14ac:dyDescent="0.25">
      <c r="A29" s="30" t="s">
        <v>23</v>
      </c>
      <c r="B29" s="30"/>
      <c r="C29" s="30"/>
      <c r="D29" s="30"/>
      <c r="E29" s="30"/>
      <c r="F29" s="30"/>
    </row>
    <row r="30" spans="1:7" x14ac:dyDescent="0.25">
      <c r="A30" s="14" t="s">
        <v>24</v>
      </c>
      <c r="D30" s="28"/>
    </row>
    <row r="31" spans="1:7" x14ac:dyDescent="0.25">
      <c r="A31" s="14"/>
    </row>
    <row r="32" spans="1:7" x14ac:dyDescent="0.25">
      <c r="A32" s="12" t="s">
        <v>25</v>
      </c>
      <c r="B32" s="12" t="s">
        <v>26</v>
      </c>
    </row>
    <row r="34" spans="1:8" x14ac:dyDescent="0.25">
      <c r="A34" s="12" t="s">
        <v>27</v>
      </c>
    </row>
    <row r="35" spans="1:8" ht="45" x14ac:dyDescent="0.25">
      <c r="A35" s="22" t="s">
        <v>28</v>
      </c>
      <c r="B35" s="22" t="s">
        <v>29</v>
      </c>
      <c r="C35" s="25" t="s">
        <v>30</v>
      </c>
      <c r="D35" s="25" t="s">
        <v>31</v>
      </c>
      <c r="E35" s="22" t="s">
        <v>32</v>
      </c>
      <c r="F35" s="22" t="s">
        <v>33</v>
      </c>
      <c r="G35" s="22" t="s">
        <v>34</v>
      </c>
      <c r="H35" s="22" t="s">
        <v>35</v>
      </c>
    </row>
    <row r="36" spans="1:8" x14ac:dyDescent="0.25">
      <c r="A36" s="15" t="s">
        <v>36</v>
      </c>
      <c r="B36" s="15" t="s">
        <v>37</v>
      </c>
      <c r="C36" s="26"/>
      <c r="D36" s="26"/>
      <c r="E36" s="16"/>
      <c r="F36" s="16"/>
      <c r="G36" s="16"/>
      <c r="H36" s="16"/>
    </row>
    <row r="37" spans="1:8" x14ac:dyDescent="0.25">
      <c r="A37" s="16" t="s">
        <v>38</v>
      </c>
      <c r="B37" s="16" t="s">
        <v>37</v>
      </c>
      <c r="C37" s="26">
        <v>1</v>
      </c>
      <c r="D37" s="26" t="s">
        <v>39</v>
      </c>
      <c r="E37" s="17"/>
      <c r="F37" s="16" t="str">
        <f>IF(ISBLANK(E37),"", PRODUCT(C37,E37))</f>
        <v/>
      </c>
      <c r="G37" s="18"/>
      <c r="H37" s="16"/>
    </row>
    <row r="38" spans="1:8" x14ac:dyDescent="0.25">
      <c r="A38" s="16" t="s">
        <v>40</v>
      </c>
      <c r="B38" s="16" t="s">
        <v>41</v>
      </c>
      <c r="C38" s="26"/>
      <c r="D38" s="26"/>
      <c r="E38" s="16"/>
      <c r="F38" s="16"/>
      <c r="G38" s="16"/>
      <c r="H38" s="18"/>
    </row>
    <row r="39" spans="1:8" x14ac:dyDescent="0.25">
      <c r="A39" s="16" t="s">
        <v>42</v>
      </c>
      <c r="B39" s="16" t="s">
        <v>43</v>
      </c>
      <c r="C39" s="26"/>
      <c r="D39" s="26"/>
      <c r="E39" s="16"/>
      <c r="F39" s="16"/>
      <c r="G39" s="16"/>
      <c r="H39" s="18"/>
    </row>
    <row r="40" spans="1:8" x14ac:dyDescent="0.25">
      <c r="A40" s="16" t="s">
        <v>44</v>
      </c>
      <c r="B40" s="16" t="s">
        <v>45</v>
      </c>
      <c r="C40" s="26"/>
      <c r="D40" s="26"/>
      <c r="E40" s="16"/>
      <c r="F40" s="16"/>
      <c r="G40" s="16"/>
      <c r="H40" s="18"/>
    </row>
    <row r="41" spans="1:8" x14ac:dyDescent="0.25">
      <c r="A41" s="16" t="s">
        <v>46</v>
      </c>
      <c r="B41" s="16" t="s">
        <v>47</v>
      </c>
      <c r="C41" s="26">
        <v>1</v>
      </c>
      <c r="D41" s="26" t="s">
        <v>39</v>
      </c>
      <c r="E41" s="17"/>
      <c r="F41" s="16" t="str">
        <f>IF(ISBLANK(E41),"", PRODUCT(C41,E41))</f>
        <v/>
      </c>
      <c r="G41" s="18"/>
      <c r="H41" s="16"/>
    </row>
    <row r="42" spans="1:8" x14ac:dyDescent="0.25">
      <c r="A42" s="16" t="s">
        <v>48</v>
      </c>
      <c r="B42" s="16" t="s">
        <v>41</v>
      </c>
      <c r="C42" s="26"/>
      <c r="D42" s="26"/>
      <c r="E42" s="16"/>
      <c r="F42" s="16"/>
      <c r="G42" s="16"/>
      <c r="H42" s="18"/>
    </row>
    <row r="43" spans="1:8" x14ac:dyDescent="0.25">
      <c r="A43" s="16" t="s">
        <v>49</v>
      </c>
      <c r="B43" s="16" t="s">
        <v>43</v>
      </c>
      <c r="C43" s="26"/>
      <c r="D43" s="26"/>
      <c r="E43" s="16"/>
      <c r="F43" s="16"/>
      <c r="G43" s="16"/>
      <c r="H43" s="18"/>
    </row>
    <row r="44" spans="1:8" x14ac:dyDescent="0.25">
      <c r="A44" s="16" t="s">
        <v>50</v>
      </c>
      <c r="B44" s="16" t="s">
        <v>51</v>
      </c>
      <c r="C44" s="26"/>
      <c r="D44" s="26"/>
      <c r="E44" s="16"/>
      <c r="F44" s="16"/>
      <c r="G44" s="16"/>
      <c r="H44" s="18"/>
    </row>
    <row r="45" spans="1:8" x14ac:dyDescent="0.25">
      <c r="E45" s="15" t="s">
        <v>52</v>
      </c>
      <c r="F45" s="15" t="str">
        <f>IF((COUNT(C37:C44)&lt;&gt;COUNT(F37:F44)),"", ROUND(SUM(F37:F44),2))</f>
        <v/>
      </c>
      <c r="G45" s="14" t="str">
        <f>IF((COUNT(C37:C44)&lt;&gt;COUNT(F37:F44)),"Neužpildytos visų objektų kainos", "")</f>
        <v>Neužpildytos visų objektų kainos</v>
      </c>
    </row>
    <row r="46" spans="1:8" x14ac:dyDescent="0.25">
      <c r="C46" s="27" t="s">
        <v>53</v>
      </c>
      <c r="D46" s="29"/>
      <c r="E46" s="15" t="s">
        <v>54</v>
      </c>
      <c r="F46" s="15" t="str">
        <f>IF(OR(F45="",D46=""),"", ROUND(PRODUCT(D46,F45)/100,2))</f>
        <v/>
      </c>
      <c r="G46" s="14" t="str">
        <f>IF(D46="", "Nurodykite taikomą PVM dydį", "")</f>
        <v>Nurodykite taikomą PVM dydį</v>
      </c>
    </row>
    <row r="47" spans="1:8" x14ac:dyDescent="0.25">
      <c r="E47" s="15" t="s">
        <v>55</v>
      </c>
      <c r="F47" s="15">
        <f>IF(ISBLANK(F46), "", ROUND(SUM(F45:F46),2))</f>
        <v>0</v>
      </c>
    </row>
    <row r="51" spans="1:8" x14ac:dyDescent="0.25">
      <c r="A51" s="12" t="s">
        <v>56</v>
      </c>
      <c r="B51" s="12" t="s">
        <v>57</v>
      </c>
    </row>
    <row r="53" spans="1:8" x14ac:dyDescent="0.25">
      <c r="A53" s="12" t="s">
        <v>27</v>
      </c>
    </row>
    <row r="54" spans="1:8" ht="45" x14ac:dyDescent="0.25">
      <c r="A54" s="22" t="s">
        <v>28</v>
      </c>
      <c r="B54" s="22" t="s">
        <v>29</v>
      </c>
      <c r="C54" s="25" t="s">
        <v>30</v>
      </c>
      <c r="D54" s="25" t="s">
        <v>31</v>
      </c>
      <c r="E54" s="22" t="s">
        <v>32</v>
      </c>
      <c r="F54" s="22" t="s">
        <v>33</v>
      </c>
      <c r="G54" s="22" t="s">
        <v>34</v>
      </c>
      <c r="H54" s="22" t="s">
        <v>35</v>
      </c>
    </row>
    <row r="55" spans="1:8" x14ac:dyDescent="0.25">
      <c r="A55" s="15" t="s">
        <v>58</v>
      </c>
      <c r="B55" s="15" t="s">
        <v>59</v>
      </c>
      <c r="C55" s="26"/>
      <c r="D55" s="26"/>
      <c r="E55" s="16"/>
      <c r="F55" s="16"/>
      <c r="G55" s="16"/>
      <c r="H55" s="16"/>
    </row>
    <row r="56" spans="1:8" x14ac:dyDescent="0.25">
      <c r="A56" s="16" t="s">
        <v>60</v>
      </c>
      <c r="B56" s="16" t="s">
        <v>59</v>
      </c>
      <c r="C56" s="26">
        <v>4</v>
      </c>
      <c r="D56" s="26" t="s">
        <v>39</v>
      </c>
      <c r="E56" s="17"/>
      <c r="F56" s="16" t="str">
        <f>IF(ISBLANK(E56),"", PRODUCT(C56,E56))</f>
        <v/>
      </c>
      <c r="G56" s="18"/>
      <c r="H56" s="16"/>
    </row>
    <row r="57" spans="1:8" x14ac:dyDescent="0.25">
      <c r="A57" s="16" t="s">
        <v>61</v>
      </c>
      <c r="B57" s="16" t="s">
        <v>62</v>
      </c>
      <c r="C57" s="26"/>
      <c r="D57" s="26"/>
      <c r="E57" s="16"/>
      <c r="F57" s="16"/>
      <c r="G57" s="16"/>
      <c r="H57" s="18"/>
    </row>
    <row r="58" spans="1:8" x14ac:dyDescent="0.25">
      <c r="A58" s="16" t="s">
        <v>63</v>
      </c>
      <c r="B58" s="16" t="s">
        <v>64</v>
      </c>
      <c r="C58" s="26"/>
      <c r="D58" s="26"/>
      <c r="E58" s="16"/>
      <c r="F58" s="16"/>
      <c r="G58" s="16"/>
      <c r="H58" s="18"/>
    </row>
    <row r="59" spans="1:8" x14ac:dyDescent="0.25">
      <c r="E59" s="15" t="s">
        <v>52</v>
      </c>
      <c r="F59" s="15" t="str">
        <f>IF((COUNT(C56:C58)&lt;&gt;COUNT(F56:F58)),"", ROUND(SUM(F56:F58),2))</f>
        <v/>
      </c>
      <c r="G59" s="14" t="str">
        <f>IF((COUNT(C56:C58)&lt;&gt;COUNT(F56:F58)),"Neužpildytos visų objektų kainos", "")</f>
        <v>Neužpildytos visų objektų kainos</v>
      </c>
    </row>
    <row r="60" spans="1:8" x14ac:dyDescent="0.25">
      <c r="C60" s="27" t="s">
        <v>53</v>
      </c>
      <c r="D60" s="29"/>
      <c r="E60" s="15" t="s">
        <v>54</v>
      </c>
      <c r="F60" s="15" t="str">
        <f>IF(OR(F59="",D60=""),"", ROUND(PRODUCT(D60,F59)/100,2))</f>
        <v/>
      </c>
      <c r="G60" s="14" t="str">
        <f>IF(D60="", "Nurodykite taikomą PVM dydį", "")</f>
        <v>Nurodykite taikomą PVM dydį</v>
      </c>
    </row>
    <row r="61" spans="1:8" x14ac:dyDescent="0.25">
      <c r="E61" s="15" t="s">
        <v>55</v>
      </c>
      <c r="F61" s="15">
        <f>IF(ISBLANK(F60), "", ROUND(SUM(F59:F60),2))</f>
        <v>0</v>
      </c>
    </row>
    <row r="65" spans="1:8" x14ac:dyDescent="0.25">
      <c r="A65" s="12" t="s">
        <v>65</v>
      </c>
      <c r="B65" s="12" t="s">
        <v>66</v>
      </c>
    </row>
    <row r="67" spans="1:8" x14ac:dyDescent="0.25">
      <c r="A67" s="12" t="s">
        <v>27</v>
      </c>
    </row>
    <row r="68" spans="1:8" ht="45" x14ac:dyDescent="0.25">
      <c r="A68" s="22" t="s">
        <v>28</v>
      </c>
      <c r="B68" s="22" t="s">
        <v>29</v>
      </c>
      <c r="C68" s="25" t="s">
        <v>30</v>
      </c>
      <c r="D68" s="25" t="s">
        <v>31</v>
      </c>
      <c r="E68" s="22" t="s">
        <v>32</v>
      </c>
      <c r="F68" s="22" t="s">
        <v>33</v>
      </c>
      <c r="G68" s="22" t="s">
        <v>34</v>
      </c>
      <c r="H68" s="22" t="s">
        <v>35</v>
      </c>
    </row>
    <row r="69" spans="1:8" x14ac:dyDescent="0.25">
      <c r="A69" s="15" t="s">
        <v>67</v>
      </c>
      <c r="B69" s="15" t="s">
        <v>68</v>
      </c>
      <c r="C69" s="26"/>
      <c r="D69" s="26"/>
      <c r="E69" s="16"/>
      <c r="F69" s="16"/>
      <c r="G69" s="16"/>
      <c r="H69" s="16"/>
    </row>
    <row r="70" spans="1:8" x14ac:dyDescent="0.25">
      <c r="A70" s="16" t="s">
        <v>69</v>
      </c>
      <c r="B70" s="16" t="s">
        <v>68</v>
      </c>
      <c r="C70" s="26">
        <v>3</v>
      </c>
      <c r="D70" s="26" t="s">
        <v>39</v>
      </c>
      <c r="E70" s="17"/>
      <c r="F70" s="16" t="str">
        <f>IF(ISBLANK(E70),"", PRODUCT(C70,E70))</f>
        <v/>
      </c>
      <c r="G70" s="18"/>
      <c r="H70" s="16"/>
    </row>
    <row r="71" spans="1:8" x14ac:dyDescent="0.25">
      <c r="A71" s="16" t="s">
        <v>70</v>
      </c>
      <c r="B71" s="16" t="s">
        <v>71</v>
      </c>
      <c r="C71" s="26"/>
      <c r="D71" s="26"/>
      <c r="E71" s="16"/>
      <c r="F71" s="16"/>
      <c r="G71" s="16"/>
      <c r="H71" s="18"/>
    </row>
    <row r="72" spans="1:8" x14ac:dyDescent="0.25">
      <c r="A72" s="16" t="s">
        <v>72</v>
      </c>
      <c r="B72" s="16" t="s">
        <v>73</v>
      </c>
      <c r="C72" s="26"/>
      <c r="D72" s="26"/>
      <c r="E72" s="16"/>
      <c r="F72" s="16"/>
      <c r="G72" s="16"/>
      <c r="H72" s="18"/>
    </row>
    <row r="73" spans="1:8" x14ac:dyDescent="0.25">
      <c r="E73" s="15" t="s">
        <v>52</v>
      </c>
      <c r="F73" s="15" t="str">
        <f>IF((COUNT(C70:C72)&lt;&gt;COUNT(F70:F72)),"", ROUND(SUM(F70:F72),2))</f>
        <v/>
      </c>
      <c r="G73" s="14" t="str">
        <f>IF((COUNT(C70:C72)&lt;&gt;COUNT(F70:F72)),"Neužpildytos visų objektų kainos", "")</f>
        <v>Neužpildytos visų objektų kainos</v>
      </c>
    </row>
    <row r="74" spans="1:8" x14ac:dyDescent="0.25">
      <c r="C74" s="27" t="s">
        <v>53</v>
      </c>
      <c r="D74" s="29"/>
      <c r="E74" s="15" t="s">
        <v>54</v>
      </c>
      <c r="F74" s="15" t="str">
        <f>IF(OR(F73="",D74=""),"", ROUND(PRODUCT(D74,F73)/100,2))</f>
        <v/>
      </c>
      <c r="G74" s="14" t="str">
        <f>IF(D74="", "Nurodykite taikomą PVM dydį", "")</f>
        <v>Nurodykite taikomą PVM dydį</v>
      </c>
    </row>
    <row r="75" spans="1:8" x14ac:dyDescent="0.25">
      <c r="E75" s="15" t="s">
        <v>55</v>
      </c>
      <c r="F75" s="15">
        <f>IF(ISBLANK(F74), "", ROUND(SUM(F73:F74),2))</f>
        <v>0</v>
      </c>
    </row>
    <row r="79" spans="1:8" x14ac:dyDescent="0.25">
      <c r="A79" s="12" t="s">
        <v>74</v>
      </c>
      <c r="B79" s="12" t="s">
        <v>75</v>
      </c>
    </row>
    <row r="81" spans="1:8" x14ac:dyDescent="0.25">
      <c r="A81" s="12" t="s">
        <v>27</v>
      </c>
    </row>
    <row r="82" spans="1:8" ht="45" x14ac:dyDescent="0.25">
      <c r="A82" s="22" t="s">
        <v>28</v>
      </c>
      <c r="B82" s="22" t="s">
        <v>29</v>
      </c>
      <c r="C82" s="25" t="s">
        <v>30</v>
      </c>
      <c r="D82" s="25" t="s">
        <v>31</v>
      </c>
      <c r="E82" s="22" t="s">
        <v>32</v>
      </c>
      <c r="F82" s="22" t="s">
        <v>33</v>
      </c>
      <c r="G82" s="22" t="s">
        <v>34</v>
      </c>
      <c r="H82" s="22" t="s">
        <v>35</v>
      </c>
    </row>
    <row r="83" spans="1:8" x14ac:dyDescent="0.25">
      <c r="A83" s="15" t="s">
        <v>76</v>
      </c>
      <c r="B83" s="15" t="s">
        <v>77</v>
      </c>
      <c r="C83" s="26"/>
      <c r="D83" s="26"/>
      <c r="E83" s="16"/>
      <c r="F83" s="16"/>
      <c r="G83" s="16"/>
      <c r="H83" s="16"/>
    </row>
    <row r="84" spans="1:8" x14ac:dyDescent="0.25">
      <c r="A84" s="16" t="s">
        <v>78</v>
      </c>
      <c r="B84" s="16" t="s">
        <v>77</v>
      </c>
      <c r="C84" s="26">
        <v>26</v>
      </c>
      <c r="D84" s="26" t="s">
        <v>39</v>
      </c>
      <c r="E84" s="17"/>
      <c r="F84" s="16" t="str">
        <f>IF(ISBLANK(E84),"", PRODUCT(C84,E84))</f>
        <v/>
      </c>
      <c r="G84" s="18"/>
      <c r="H84" s="16"/>
    </row>
    <row r="85" spans="1:8" x14ac:dyDescent="0.25">
      <c r="A85" s="16" t="s">
        <v>79</v>
      </c>
      <c r="B85" s="16" t="s">
        <v>71</v>
      </c>
      <c r="C85" s="26"/>
      <c r="D85" s="26"/>
      <c r="E85" s="16"/>
      <c r="F85" s="16"/>
      <c r="G85" s="16"/>
      <c r="H85" s="18"/>
    </row>
    <row r="86" spans="1:8" x14ac:dyDescent="0.25">
      <c r="A86" s="16" t="s">
        <v>80</v>
      </c>
      <c r="B86" s="16" t="s">
        <v>81</v>
      </c>
      <c r="C86" s="26"/>
      <c r="D86" s="26"/>
      <c r="E86" s="16"/>
      <c r="F86" s="16"/>
      <c r="G86" s="16"/>
      <c r="H86" s="18"/>
    </row>
    <row r="87" spans="1:8" x14ac:dyDescent="0.25">
      <c r="A87" s="16" t="s">
        <v>82</v>
      </c>
      <c r="B87" s="16" t="s">
        <v>83</v>
      </c>
      <c r="C87" s="26"/>
      <c r="D87" s="26"/>
      <c r="E87" s="16"/>
      <c r="F87" s="16"/>
      <c r="G87" s="16"/>
      <c r="H87" s="18"/>
    </row>
    <row r="88" spans="1:8" x14ac:dyDescent="0.25">
      <c r="E88" s="15" t="s">
        <v>52</v>
      </c>
      <c r="F88" s="15" t="str">
        <f>IF((COUNT(C84:C87)&lt;&gt;COUNT(F84:F87)),"", ROUND(SUM(F84:F87),2))</f>
        <v/>
      </c>
      <c r="G88" s="14" t="str">
        <f>IF((COUNT(C84:C87)&lt;&gt;COUNT(F84:F87)),"Neužpildytos visų objektų kainos", "")</f>
        <v>Neužpildytos visų objektų kainos</v>
      </c>
    </row>
    <row r="89" spans="1:8" x14ac:dyDescent="0.25">
      <c r="C89" s="27" t="s">
        <v>53</v>
      </c>
      <c r="D89" s="29"/>
      <c r="E89" s="15" t="s">
        <v>54</v>
      </c>
      <c r="F89" s="15" t="str">
        <f>IF(OR(F88="",D89=""),"", ROUND(PRODUCT(D89,F88)/100,2))</f>
        <v/>
      </c>
      <c r="G89" s="14" t="str">
        <f>IF(D89="", "Nurodykite taikomą PVM dydį", "")</f>
        <v>Nurodykite taikomą PVM dydį</v>
      </c>
    </row>
    <row r="90" spans="1:8" x14ac:dyDescent="0.25">
      <c r="E90" s="15" t="s">
        <v>55</v>
      </c>
      <c r="F90" s="15">
        <f>IF(ISBLANK(F89), "", ROUND(SUM(F88:F89),2))</f>
        <v>0</v>
      </c>
    </row>
    <row r="94" spans="1:8" x14ac:dyDescent="0.25">
      <c r="A94" s="12" t="s">
        <v>84</v>
      </c>
      <c r="B94" s="12" t="s">
        <v>75</v>
      </c>
    </row>
    <row r="96" spans="1:8" x14ac:dyDescent="0.25">
      <c r="A96" s="12" t="s">
        <v>27</v>
      </c>
    </row>
    <row r="97" spans="1:8" ht="45" x14ac:dyDescent="0.25">
      <c r="A97" s="22" t="s">
        <v>28</v>
      </c>
      <c r="B97" s="22" t="s">
        <v>29</v>
      </c>
      <c r="C97" s="25" t="s">
        <v>30</v>
      </c>
      <c r="D97" s="25" t="s">
        <v>31</v>
      </c>
      <c r="E97" s="22" t="s">
        <v>32</v>
      </c>
      <c r="F97" s="22" t="s">
        <v>33</v>
      </c>
      <c r="G97" s="22" t="s">
        <v>34</v>
      </c>
      <c r="H97" s="22" t="s">
        <v>35</v>
      </c>
    </row>
    <row r="98" spans="1:8" x14ac:dyDescent="0.25">
      <c r="A98" s="15" t="s">
        <v>85</v>
      </c>
      <c r="B98" s="15" t="s">
        <v>77</v>
      </c>
      <c r="C98" s="26"/>
      <c r="D98" s="26"/>
      <c r="E98" s="16"/>
      <c r="F98" s="16"/>
      <c r="G98" s="16"/>
      <c r="H98" s="16"/>
    </row>
    <row r="99" spans="1:8" x14ac:dyDescent="0.25">
      <c r="A99" s="16" t="s">
        <v>86</v>
      </c>
      <c r="B99" s="16" t="s">
        <v>77</v>
      </c>
      <c r="C99" s="26">
        <v>60</v>
      </c>
      <c r="D99" s="26" t="s">
        <v>39</v>
      </c>
      <c r="E99" s="17"/>
      <c r="F99" s="16" t="str">
        <f>IF(ISBLANK(E99),"", PRODUCT(C99,E99))</f>
        <v/>
      </c>
      <c r="G99" s="18"/>
      <c r="H99" s="16"/>
    </row>
    <row r="100" spans="1:8" x14ac:dyDescent="0.25">
      <c r="A100" s="16" t="s">
        <v>87</v>
      </c>
      <c r="B100" s="16" t="s">
        <v>71</v>
      </c>
      <c r="C100" s="26"/>
      <c r="D100" s="26"/>
      <c r="E100" s="16"/>
      <c r="F100" s="16"/>
      <c r="G100" s="16"/>
      <c r="H100" s="18"/>
    </row>
    <row r="101" spans="1:8" x14ac:dyDescent="0.25">
      <c r="A101" s="16" t="s">
        <v>88</v>
      </c>
      <c r="B101" s="16" t="s">
        <v>89</v>
      </c>
      <c r="C101" s="26"/>
      <c r="D101" s="26"/>
      <c r="E101" s="16"/>
      <c r="F101" s="16"/>
      <c r="G101" s="16"/>
      <c r="H101" s="18"/>
    </row>
    <row r="102" spans="1:8" x14ac:dyDescent="0.25">
      <c r="A102" s="16" t="s">
        <v>90</v>
      </c>
      <c r="B102" s="16" t="s">
        <v>91</v>
      </c>
      <c r="C102" s="26"/>
      <c r="D102" s="26"/>
      <c r="E102" s="16"/>
      <c r="F102" s="16"/>
      <c r="G102" s="16"/>
      <c r="H102" s="18"/>
    </row>
    <row r="103" spans="1:8" x14ac:dyDescent="0.25">
      <c r="E103" s="15" t="s">
        <v>52</v>
      </c>
      <c r="F103" s="15" t="str">
        <f>IF((COUNT(C99:C102)&lt;&gt;COUNT(F99:F102)),"", ROUND(SUM(F99:F102),2))</f>
        <v/>
      </c>
      <c r="G103" s="14" t="str">
        <f>IF((COUNT(C99:C102)&lt;&gt;COUNT(F99:F102)),"Neužpildytos visų objektų kainos", "")</f>
        <v>Neužpildytos visų objektų kainos</v>
      </c>
    </row>
    <row r="104" spans="1:8" x14ac:dyDescent="0.25">
      <c r="C104" s="27" t="s">
        <v>53</v>
      </c>
      <c r="D104" s="29"/>
      <c r="E104" s="15" t="s">
        <v>54</v>
      </c>
      <c r="F104" s="15" t="str">
        <f>IF(OR(F103="",D104=""),"", ROUND(PRODUCT(D104,F103)/100,2))</f>
        <v/>
      </c>
      <c r="G104" s="14" t="str">
        <f>IF(D104="", "Nurodykite taikomą PVM dydį", "")</f>
        <v>Nurodykite taikomą PVM dydį</v>
      </c>
    </row>
    <row r="105" spans="1:8" x14ac:dyDescent="0.25">
      <c r="E105" s="15" t="s">
        <v>55</v>
      </c>
      <c r="F105" s="15">
        <f>IF(ISBLANK(F104), "", ROUND(SUM(F103:F104),2))</f>
        <v>0</v>
      </c>
    </row>
    <row r="109" spans="1:8" x14ac:dyDescent="0.25">
      <c r="A109" s="12" t="s">
        <v>92</v>
      </c>
      <c r="B109" s="12" t="s">
        <v>93</v>
      </c>
    </row>
    <row r="111" spans="1:8" x14ac:dyDescent="0.25">
      <c r="A111" s="12" t="s">
        <v>27</v>
      </c>
    </row>
    <row r="112" spans="1:8" ht="45" x14ac:dyDescent="0.25">
      <c r="A112" s="22" t="s">
        <v>28</v>
      </c>
      <c r="B112" s="22" t="s">
        <v>29</v>
      </c>
      <c r="C112" s="25" t="s">
        <v>30</v>
      </c>
      <c r="D112" s="25" t="s">
        <v>31</v>
      </c>
      <c r="E112" s="22" t="s">
        <v>32</v>
      </c>
      <c r="F112" s="22" t="s">
        <v>33</v>
      </c>
      <c r="G112" s="22" t="s">
        <v>34</v>
      </c>
      <c r="H112" s="22" t="s">
        <v>35</v>
      </c>
    </row>
    <row r="113" spans="1:8" x14ac:dyDescent="0.25">
      <c r="A113" s="15" t="s">
        <v>94</v>
      </c>
      <c r="B113" s="15" t="s">
        <v>95</v>
      </c>
      <c r="C113" s="26"/>
      <c r="D113" s="26"/>
      <c r="E113" s="16"/>
      <c r="F113" s="16"/>
      <c r="G113" s="16"/>
      <c r="H113" s="16"/>
    </row>
    <row r="114" spans="1:8" x14ac:dyDescent="0.25">
      <c r="A114" s="16" t="s">
        <v>96</v>
      </c>
      <c r="B114" s="16" t="s">
        <v>95</v>
      </c>
      <c r="C114" s="26">
        <v>2</v>
      </c>
      <c r="D114" s="26" t="s">
        <v>39</v>
      </c>
      <c r="E114" s="17"/>
      <c r="F114" s="16" t="str">
        <f>IF(ISBLANK(E114),"", PRODUCT(C114,E114))</f>
        <v/>
      </c>
      <c r="G114" s="18"/>
      <c r="H114" s="16"/>
    </row>
    <row r="115" spans="1:8" x14ac:dyDescent="0.25">
      <c r="A115" s="16" t="s">
        <v>97</v>
      </c>
      <c r="B115" s="16" t="s">
        <v>71</v>
      </c>
      <c r="C115" s="26"/>
      <c r="D115" s="26"/>
      <c r="E115" s="16"/>
      <c r="F115" s="16"/>
      <c r="G115" s="16"/>
      <c r="H115" s="18"/>
    </row>
    <row r="116" spans="1:8" x14ac:dyDescent="0.25">
      <c r="A116" s="16" t="s">
        <v>98</v>
      </c>
      <c r="B116" s="16" t="s">
        <v>99</v>
      </c>
      <c r="C116" s="26"/>
      <c r="D116" s="26"/>
      <c r="E116" s="16"/>
      <c r="F116" s="16"/>
      <c r="G116" s="16"/>
      <c r="H116" s="18"/>
    </row>
    <row r="117" spans="1:8" x14ac:dyDescent="0.25">
      <c r="E117" s="15" t="s">
        <v>52</v>
      </c>
      <c r="F117" s="15" t="str">
        <f>IF((COUNT(C114:C116)&lt;&gt;COUNT(F114:F116)),"", ROUND(SUM(F114:F116),2))</f>
        <v/>
      </c>
      <c r="G117" s="14" t="str">
        <f>IF((COUNT(C114:C116)&lt;&gt;COUNT(F114:F116)),"Neužpildytos visų objektų kainos", "")</f>
        <v>Neužpildytos visų objektų kainos</v>
      </c>
    </row>
    <row r="118" spans="1:8" x14ac:dyDescent="0.25">
      <c r="C118" s="27" t="s">
        <v>53</v>
      </c>
      <c r="D118" s="29"/>
      <c r="E118" s="15" t="s">
        <v>54</v>
      </c>
      <c r="F118" s="15" t="str">
        <f>IF(OR(F117="",D118=""),"", ROUND(PRODUCT(D118,F117)/100,2))</f>
        <v/>
      </c>
      <c r="G118" s="14" t="str">
        <f>IF(D118="", "Nurodykite taikomą PVM dydį", "")</f>
        <v>Nurodykite taikomą PVM dydį</v>
      </c>
    </row>
    <row r="119" spans="1:8" x14ac:dyDescent="0.25">
      <c r="E119" s="15" t="s">
        <v>55</v>
      </c>
      <c r="F119" s="15">
        <f>IF(ISBLANK(F118), "", ROUND(SUM(F117:F118),2))</f>
        <v>0</v>
      </c>
    </row>
    <row r="123" spans="1:8" x14ac:dyDescent="0.25">
      <c r="A123" s="12" t="s">
        <v>100</v>
      </c>
      <c r="B123" s="12" t="s">
        <v>101</v>
      </c>
    </row>
    <row r="125" spans="1:8" x14ac:dyDescent="0.25">
      <c r="A125" s="12" t="s">
        <v>27</v>
      </c>
    </row>
    <row r="126" spans="1:8" ht="45" x14ac:dyDescent="0.25">
      <c r="A126" s="22" t="s">
        <v>28</v>
      </c>
      <c r="B126" s="22" t="s">
        <v>29</v>
      </c>
      <c r="C126" s="25" t="s">
        <v>30</v>
      </c>
      <c r="D126" s="25" t="s">
        <v>31</v>
      </c>
      <c r="E126" s="22" t="s">
        <v>32</v>
      </c>
      <c r="F126" s="22" t="s">
        <v>33</v>
      </c>
      <c r="G126" s="22" t="s">
        <v>34</v>
      </c>
      <c r="H126" s="22" t="s">
        <v>35</v>
      </c>
    </row>
    <row r="127" spans="1:8" x14ac:dyDescent="0.25">
      <c r="A127" s="15" t="s">
        <v>102</v>
      </c>
      <c r="B127" s="15" t="s">
        <v>103</v>
      </c>
      <c r="C127" s="26"/>
      <c r="D127" s="26"/>
      <c r="E127" s="16"/>
      <c r="F127" s="16"/>
      <c r="G127" s="16"/>
      <c r="H127" s="16"/>
    </row>
    <row r="128" spans="1:8" x14ac:dyDescent="0.25">
      <c r="A128" s="16" t="s">
        <v>104</v>
      </c>
      <c r="B128" s="16" t="s">
        <v>103</v>
      </c>
      <c r="C128" s="26">
        <v>3</v>
      </c>
      <c r="D128" s="26" t="s">
        <v>39</v>
      </c>
      <c r="E128" s="17"/>
      <c r="F128" s="16" t="str">
        <f>IF(ISBLANK(E128),"", PRODUCT(C128,E128))</f>
        <v/>
      </c>
      <c r="G128" s="18"/>
      <c r="H128" s="16"/>
    </row>
    <row r="129" spans="1:8" x14ac:dyDescent="0.25">
      <c r="A129" s="16" t="s">
        <v>105</v>
      </c>
      <c r="B129" s="16" t="s">
        <v>71</v>
      </c>
      <c r="C129" s="26"/>
      <c r="D129" s="26"/>
      <c r="E129" s="16"/>
      <c r="F129" s="16"/>
      <c r="G129" s="16"/>
      <c r="H129" s="18"/>
    </row>
    <row r="130" spans="1:8" x14ac:dyDescent="0.25">
      <c r="A130" s="16" t="s">
        <v>106</v>
      </c>
      <c r="B130" s="16" t="s">
        <v>107</v>
      </c>
      <c r="C130" s="26"/>
      <c r="D130" s="26"/>
      <c r="E130" s="16"/>
      <c r="F130" s="16"/>
      <c r="G130" s="16"/>
      <c r="H130" s="18"/>
    </row>
    <row r="131" spans="1:8" x14ac:dyDescent="0.25">
      <c r="A131" s="16" t="s">
        <v>108</v>
      </c>
      <c r="B131" s="16" t="s">
        <v>109</v>
      </c>
      <c r="C131" s="26"/>
      <c r="D131" s="26"/>
      <c r="E131" s="16"/>
      <c r="F131" s="16"/>
      <c r="G131" s="16"/>
      <c r="H131" s="18"/>
    </row>
    <row r="132" spans="1:8" x14ac:dyDescent="0.25">
      <c r="E132" s="15" t="s">
        <v>52</v>
      </c>
      <c r="F132" s="15" t="str">
        <f>IF((COUNT(C128:C131)&lt;&gt;COUNT(F128:F131)),"", ROUND(SUM(F128:F131),2))</f>
        <v/>
      </c>
      <c r="G132" s="14" t="str">
        <f>IF((COUNT(C128:C131)&lt;&gt;COUNT(F128:F131)),"Neužpildytos visų objektų kainos", "")</f>
        <v>Neužpildytos visų objektų kainos</v>
      </c>
    </row>
    <row r="133" spans="1:8" x14ac:dyDescent="0.25">
      <c r="C133" s="27" t="s">
        <v>53</v>
      </c>
      <c r="D133" s="29"/>
      <c r="E133" s="15" t="s">
        <v>54</v>
      </c>
      <c r="F133" s="15" t="str">
        <f>IF(OR(F132="",D133=""),"", ROUND(PRODUCT(D133,F132)/100,2))</f>
        <v/>
      </c>
      <c r="G133" s="14" t="str">
        <f>IF(D133="", "Nurodykite taikomą PVM dydį", "")</f>
        <v>Nurodykite taikomą PVM dydį</v>
      </c>
    </row>
    <row r="134" spans="1:8" x14ac:dyDescent="0.25">
      <c r="E134" s="15" t="s">
        <v>55</v>
      </c>
      <c r="F134" s="15">
        <f>IF(ISBLANK(F133), "", ROUND(SUM(F132:F133),2))</f>
        <v>0</v>
      </c>
    </row>
    <row r="138" spans="1:8" x14ac:dyDescent="0.25">
      <c r="A138" s="12" t="s">
        <v>110</v>
      </c>
      <c r="B138" s="12" t="s">
        <v>111</v>
      </c>
    </row>
    <row r="140" spans="1:8" x14ac:dyDescent="0.25">
      <c r="A140" s="12" t="s">
        <v>27</v>
      </c>
    </row>
    <row r="141" spans="1:8" ht="45" x14ac:dyDescent="0.25">
      <c r="A141" s="22" t="s">
        <v>28</v>
      </c>
      <c r="B141" s="22" t="s">
        <v>29</v>
      </c>
      <c r="C141" s="25" t="s">
        <v>30</v>
      </c>
      <c r="D141" s="25" t="s">
        <v>31</v>
      </c>
      <c r="E141" s="22" t="s">
        <v>32</v>
      </c>
      <c r="F141" s="22" t="s">
        <v>33</v>
      </c>
      <c r="G141" s="22" t="s">
        <v>34</v>
      </c>
      <c r="H141" s="22" t="s">
        <v>35</v>
      </c>
    </row>
    <row r="142" spans="1:8" x14ac:dyDescent="0.25">
      <c r="A142" s="15" t="s">
        <v>112</v>
      </c>
      <c r="B142" s="15" t="s">
        <v>113</v>
      </c>
      <c r="C142" s="26"/>
      <c r="D142" s="26"/>
      <c r="E142" s="16"/>
      <c r="F142" s="16"/>
      <c r="G142" s="16"/>
      <c r="H142" s="16"/>
    </row>
    <row r="143" spans="1:8" x14ac:dyDescent="0.25">
      <c r="A143" s="16" t="s">
        <v>114</v>
      </c>
      <c r="B143" s="16" t="s">
        <v>113</v>
      </c>
      <c r="C143" s="26">
        <v>4</v>
      </c>
      <c r="D143" s="26" t="s">
        <v>39</v>
      </c>
      <c r="E143" s="17"/>
      <c r="F143" s="16" t="str">
        <f>IF(ISBLANK(E143),"", PRODUCT(C143,E143))</f>
        <v/>
      </c>
      <c r="G143" s="18"/>
      <c r="H143" s="16"/>
    </row>
    <row r="144" spans="1:8" x14ac:dyDescent="0.25">
      <c r="A144" s="16" t="s">
        <v>115</v>
      </c>
      <c r="B144" s="16" t="s">
        <v>116</v>
      </c>
      <c r="C144" s="26"/>
      <c r="D144" s="26"/>
      <c r="E144" s="16"/>
      <c r="F144" s="16"/>
      <c r="G144" s="16"/>
      <c r="H144" s="18"/>
    </row>
    <row r="145" spans="1:8" x14ac:dyDescent="0.25">
      <c r="A145" s="16" t="s">
        <v>117</v>
      </c>
      <c r="B145" s="16" t="s">
        <v>71</v>
      </c>
      <c r="C145" s="26"/>
      <c r="D145" s="26"/>
      <c r="E145" s="16"/>
      <c r="F145" s="16"/>
      <c r="G145" s="16"/>
      <c r="H145" s="18"/>
    </row>
    <row r="146" spans="1:8" x14ac:dyDescent="0.25">
      <c r="A146" s="16" t="s">
        <v>118</v>
      </c>
      <c r="B146" s="16" t="s">
        <v>119</v>
      </c>
      <c r="C146" s="26"/>
      <c r="D146" s="26"/>
      <c r="E146" s="16"/>
      <c r="F146" s="16"/>
      <c r="G146" s="16"/>
      <c r="H146" s="18"/>
    </row>
    <row r="147" spans="1:8" x14ac:dyDescent="0.25">
      <c r="E147" s="15" t="s">
        <v>52</v>
      </c>
      <c r="F147" s="15" t="str">
        <f>IF((COUNT(C143:C146)&lt;&gt;COUNT(F143:F146)),"", ROUND(SUM(F143:F146),2))</f>
        <v/>
      </c>
      <c r="G147" s="14" t="str">
        <f>IF((COUNT(C143:C146)&lt;&gt;COUNT(F143:F146)),"Neužpildytos visų objektų kainos", "")</f>
        <v>Neužpildytos visų objektų kainos</v>
      </c>
    </row>
    <row r="148" spans="1:8" x14ac:dyDescent="0.25">
      <c r="C148" s="27" t="s">
        <v>53</v>
      </c>
      <c r="D148" s="29"/>
      <c r="E148" s="15" t="s">
        <v>54</v>
      </c>
      <c r="F148" s="15" t="str">
        <f>IF(OR(F147="",D148=""),"", ROUND(PRODUCT(D148,F147)/100,2))</f>
        <v/>
      </c>
      <c r="G148" s="14" t="str">
        <f>IF(D148="", "Nurodykite taikomą PVM dydį", "")</f>
        <v>Nurodykite taikomą PVM dydį</v>
      </c>
    </row>
    <row r="149" spans="1:8" x14ac:dyDescent="0.25">
      <c r="E149" s="15" t="s">
        <v>55</v>
      </c>
      <c r="F149" s="15">
        <f>IF(ISBLANK(F148), "", ROUND(SUM(F147:F148),2))</f>
        <v>0</v>
      </c>
    </row>
    <row r="153" spans="1:8" x14ac:dyDescent="0.25">
      <c r="A153" s="12" t="s">
        <v>120</v>
      </c>
      <c r="B153" s="12" t="s">
        <v>121</v>
      </c>
    </row>
    <row r="155" spans="1:8" x14ac:dyDescent="0.25">
      <c r="A155" s="12" t="s">
        <v>27</v>
      </c>
    </row>
    <row r="156" spans="1:8" ht="45" x14ac:dyDescent="0.25">
      <c r="A156" s="22" t="s">
        <v>28</v>
      </c>
      <c r="B156" s="22" t="s">
        <v>29</v>
      </c>
      <c r="C156" s="25" t="s">
        <v>30</v>
      </c>
      <c r="D156" s="25" t="s">
        <v>31</v>
      </c>
      <c r="E156" s="22" t="s">
        <v>32</v>
      </c>
      <c r="F156" s="22" t="s">
        <v>33</v>
      </c>
      <c r="G156" s="22" t="s">
        <v>34</v>
      </c>
      <c r="H156" s="22" t="s">
        <v>35</v>
      </c>
    </row>
    <row r="157" spans="1:8" x14ac:dyDescent="0.25">
      <c r="A157" s="15" t="s">
        <v>122</v>
      </c>
      <c r="B157" s="15" t="s">
        <v>123</v>
      </c>
      <c r="C157" s="26"/>
      <c r="D157" s="26"/>
      <c r="E157" s="16"/>
      <c r="F157" s="16"/>
      <c r="G157" s="16"/>
      <c r="H157" s="16"/>
    </row>
    <row r="158" spans="1:8" x14ac:dyDescent="0.25">
      <c r="A158" s="16" t="s">
        <v>124</v>
      </c>
      <c r="B158" s="16" t="s">
        <v>123</v>
      </c>
      <c r="C158" s="26">
        <v>2</v>
      </c>
      <c r="D158" s="26" t="s">
        <v>39</v>
      </c>
      <c r="E158" s="17"/>
      <c r="F158" s="16" t="str">
        <f>IF(ISBLANK(E158),"", PRODUCT(C158,E158))</f>
        <v/>
      </c>
      <c r="G158" s="18"/>
      <c r="H158" s="16"/>
    </row>
    <row r="159" spans="1:8" x14ac:dyDescent="0.25">
      <c r="A159" s="16" t="s">
        <v>125</v>
      </c>
      <c r="B159" s="16" t="s">
        <v>126</v>
      </c>
      <c r="C159" s="26"/>
      <c r="D159" s="26"/>
      <c r="E159" s="16"/>
      <c r="F159" s="16"/>
      <c r="G159" s="16"/>
      <c r="H159" s="18"/>
    </row>
    <row r="160" spans="1:8" x14ac:dyDescent="0.25">
      <c r="A160" s="16" t="s">
        <v>127</v>
      </c>
      <c r="B160" s="16" t="s">
        <v>128</v>
      </c>
      <c r="C160" s="26"/>
      <c r="D160" s="26"/>
      <c r="E160" s="16"/>
      <c r="F160" s="16"/>
      <c r="G160" s="16"/>
      <c r="H160" s="18"/>
    </row>
    <row r="161" spans="1:8" x14ac:dyDescent="0.25">
      <c r="E161" s="15" t="s">
        <v>52</v>
      </c>
      <c r="F161" s="15" t="str">
        <f>IF((COUNT(C158:C160)&lt;&gt;COUNT(F158:F160)),"", ROUND(SUM(F158:F160),2))</f>
        <v/>
      </c>
      <c r="G161" s="14" t="str">
        <f>IF((COUNT(C158:C160)&lt;&gt;COUNT(F158:F160)),"Neužpildytos visų objektų kainos", "")</f>
        <v>Neužpildytos visų objektų kainos</v>
      </c>
    </row>
    <row r="162" spans="1:8" x14ac:dyDescent="0.25">
      <c r="C162" s="27" t="s">
        <v>53</v>
      </c>
      <c r="D162" s="29"/>
      <c r="E162" s="15" t="s">
        <v>54</v>
      </c>
      <c r="F162" s="15" t="str">
        <f>IF(OR(F161="",D162=""),"", ROUND(PRODUCT(D162,F161)/100,2))</f>
        <v/>
      </c>
      <c r="G162" s="14" t="str">
        <f>IF(D162="", "Nurodykite taikomą PVM dydį", "")</f>
        <v>Nurodykite taikomą PVM dydį</v>
      </c>
    </row>
    <row r="163" spans="1:8" x14ac:dyDescent="0.25">
      <c r="E163" s="15" t="s">
        <v>55</v>
      </c>
      <c r="F163" s="15">
        <f>IF(ISBLANK(F162), "", ROUND(SUM(F161:F162),2))</f>
        <v>0</v>
      </c>
    </row>
    <row r="167" spans="1:8" x14ac:dyDescent="0.25">
      <c r="A167" s="12" t="s">
        <v>129</v>
      </c>
      <c r="B167" s="12" t="s">
        <v>130</v>
      </c>
    </row>
    <row r="169" spans="1:8" x14ac:dyDescent="0.25">
      <c r="A169" s="12" t="s">
        <v>27</v>
      </c>
    </row>
    <row r="170" spans="1:8" ht="45" x14ac:dyDescent="0.25">
      <c r="A170" s="22" t="s">
        <v>28</v>
      </c>
      <c r="B170" s="22" t="s">
        <v>29</v>
      </c>
      <c r="C170" s="25" t="s">
        <v>30</v>
      </c>
      <c r="D170" s="25" t="s">
        <v>31</v>
      </c>
      <c r="E170" s="22" t="s">
        <v>32</v>
      </c>
      <c r="F170" s="22" t="s">
        <v>33</v>
      </c>
      <c r="G170" s="22" t="s">
        <v>34</v>
      </c>
      <c r="H170" s="22" t="s">
        <v>35</v>
      </c>
    </row>
    <row r="171" spans="1:8" x14ac:dyDescent="0.25">
      <c r="A171" s="15" t="s">
        <v>131</v>
      </c>
      <c r="B171" s="15" t="s">
        <v>132</v>
      </c>
      <c r="C171" s="26"/>
      <c r="D171" s="26"/>
      <c r="E171" s="16"/>
      <c r="F171" s="16"/>
      <c r="G171" s="16"/>
      <c r="H171" s="16"/>
    </row>
    <row r="172" spans="1:8" x14ac:dyDescent="0.25">
      <c r="A172" s="16" t="s">
        <v>133</v>
      </c>
      <c r="B172" s="16" t="s">
        <v>132</v>
      </c>
      <c r="C172" s="26">
        <v>2</v>
      </c>
      <c r="D172" s="26" t="s">
        <v>39</v>
      </c>
      <c r="E172" s="17"/>
      <c r="F172" s="16" t="str">
        <f>IF(ISBLANK(E172),"", PRODUCT(C172,E172))</f>
        <v/>
      </c>
      <c r="G172" s="18"/>
      <c r="H172" s="16"/>
    </row>
    <row r="173" spans="1:8" x14ac:dyDescent="0.25">
      <c r="A173" s="16" t="s">
        <v>134</v>
      </c>
      <c r="B173" s="16" t="s">
        <v>135</v>
      </c>
      <c r="C173" s="26"/>
      <c r="D173" s="26"/>
      <c r="E173" s="16"/>
      <c r="F173" s="16"/>
      <c r="G173" s="16"/>
      <c r="H173" s="18"/>
    </row>
    <row r="174" spans="1:8" x14ac:dyDescent="0.25">
      <c r="A174" s="16" t="s">
        <v>136</v>
      </c>
      <c r="B174" s="16" t="s">
        <v>71</v>
      </c>
      <c r="C174" s="26"/>
      <c r="D174" s="26"/>
      <c r="E174" s="16"/>
      <c r="F174" s="16"/>
      <c r="G174" s="16"/>
      <c r="H174" s="18"/>
    </row>
    <row r="175" spans="1:8" x14ac:dyDescent="0.25">
      <c r="A175" s="16" t="s">
        <v>137</v>
      </c>
      <c r="B175" s="16" t="s">
        <v>138</v>
      </c>
      <c r="C175" s="26"/>
      <c r="D175" s="26"/>
      <c r="E175" s="16"/>
      <c r="F175" s="16"/>
      <c r="G175" s="16"/>
      <c r="H175" s="18"/>
    </row>
    <row r="176" spans="1:8" x14ac:dyDescent="0.25">
      <c r="A176" s="16" t="s">
        <v>139</v>
      </c>
      <c r="B176" s="16" t="s">
        <v>140</v>
      </c>
      <c r="C176" s="26"/>
      <c r="D176" s="26"/>
      <c r="E176" s="16"/>
      <c r="F176" s="16"/>
      <c r="G176" s="16"/>
      <c r="H176" s="18"/>
    </row>
    <row r="177" spans="1:8" x14ac:dyDescent="0.25">
      <c r="E177" s="15" t="s">
        <v>52</v>
      </c>
      <c r="F177" s="15" t="str">
        <f>IF((COUNT(C172:C176)&lt;&gt;COUNT(F172:F176)),"", ROUND(SUM(F172:F176),2))</f>
        <v/>
      </c>
      <c r="G177" s="14" t="str">
        <f>IF((COUNT(C172:C176)&lt;&gt;COUNT(F172:F176)),"Neužpildytos visų objektų kainos", "")</f>
        <v>Neužpildytos visų objektų kainos</v>
      </c>
    </row>
    <row r="178" spans="1:8" x14ac:dyDescent="0.25">
      <c r="C178" s="27" t="s">
        <v>53</v>
      </c>
      <c r="D178" s="29"/>
      <c r="E178" s="15" t="s">
        <v>54</v>
      </c>
      <c r="F178" s="15" t="str">
        <f>IF(OR(F177="",D178=""),"", ROUND(PRODUCT(D178,F177)/100,2))</f>
        <v/>
      </c>
      <c r="G178" s="14" t="str">
        <f>IF(D178="", "Nurodykite taikomą PVM dydį", "")</f>
        <v>Nurodykite taikomą PVM dydį</v>
      </c>
    </row>
    <row r="179" spans="1:8" x14ac:dyDescent="0.25">
      <c r="E179" s="15" t="s">
        <v>55</v>
      </c>
      <c r="F179" s="15">
        <f>IF(ISBLANK(F178), "", ROUND(SUM(F177:F178),2))</f>
        <v>0</v>
      </c>
    </row>
    <row r="183" spans="1:8" x14ac:dyDescent="0.25">
      <c r="A183" s="12" t="s">
        <v>141</v>
      </c>
      <c r="B183" s="12" t="s">
        <v>142</v>
      </c>
    </row>
    <row r="185" spans="1:8" x14ac:dyDescent="0.25">
      <c r="A185" s="12" t="s">
        <v>27</v>
      </c>
    </row>
    <row r="186" spans="1:8" ht="45" x14ac:dyDescent="0.25">
      <c r="A186" s="22" t="s">
        <v>28</v>
      </c>
      <c r="B186" s="22" t="s">
        <v>29</v>
      </c>
      <c r="C186" s="25" t="s">
        <v>30</v>
      </c>
      <c r="D186" s="25" t="s">
        <v>31</v>
      </c>
      <c r="E186" s="22" t="s">
        <v>32</v>
      </c>
      <c r="F186" s="22" t="s">
        <v>33</v>
      </c>
      <c r="G186" s="22" t="s">
        <v>34</v>
      </c>
      <c r="H186" s="22" t="s">
        <v>35</v>
      </c>
    </row>
    <row r="187" spans="1:8" x14ac:dyDescent="0.25">
      <c r="A187" s="15" t="s">
        <v>143</v>
      </c>
      <c r="B187" s="15" t="s">
        <v>144</v>
      </c>
      <c r="C187" s="26"/>
      <c r="D187" s="26"/>
      <c r="E187" s="16"/>
      <c r="F187" s="16"/>
      <c r="G187" s="16"/>
      <c r="H187" s="16"/>
    </row>
    <row r="188" spans="1:8" x14ac:dyDescent="0.25">
      <c r="A188" s="16" t="s">
        <v>145</v>
      </c>
      <c r="B188" s="16" t="s">
        <v>144</v>
      </c>
      <c r="C188" s="26">
        <v>16</v>
      </c>
      <c r="D188" s="26" t="s">
        <v>39</v>
      </c>
      <c r="E188" s="17"/>
      <c r="F188" s="16" t="str">
        <f>IF(ISBLANK(E188),"", PRODUCT(C188,E188))</f>
        <v/>
      </c>
      <c r="G188" s="18"/>
      <c r="H188" s="16"/>
    </row>
    <row r="189" spans="1:8" x14ac:dyDescent="0.25">
      <c r="A189" s="16" t="s">
        <v>146</v>
      </c>
      <c r="B189" s="16" t="s">
        <v>43</v>
      </c>
      <c r="C189" s="26"/>
      <c r="D189" s="26"/>
      <c r="E189" s="16"/>
      <c r="F189" s="16"/>
      <c r="G189" s="16"/>
      <c r="H189" s="18"/>
    </row>
    <row r="190" spans="1:8" x14ac:dyDescent="0.25">
      <c r="A190" s="16" t="s">
        <v>147</v>
      </c>
      <c r="B190" s="16" t="s">
        <v>148</v>
      </c>
      <c r="C190" s="26"/>
      <c r="D190" s="26"/>
      <c r="E190" s="16"/>
      <c r="F190" s="16"/>
      <c r="G190" s="16"/>
      <c r="H190" s="18"/>
    </row>
    <row r="191" spans="1:8" x14ac:dyDescent="0.25">
      <c r="A191" s="16" t="s">
        <v>149</v>
      </c>
      <c r="B191" s="16" t="s">
        <v>150</v>
      </c>
      <c r="C191" s="26"/>
      <c r="D191" s="26"/>
      <c r="E191" s="16"/>
      <c r="F191" s="16"/>
      <c r="G191" s="16"/>
      <c r="H191" s="18"/>
    </row>
    <row r="192" spans="1:8" x14ac:dyDescent="0.25">
      <c r="E192" s="15" t="s">
        <v>52</v>
      </c>
      <c r="F192" s="15" t="str">
        <f>IF((COUNT(C188:C191)&lt;&gt;COUNT(F188:F191)),"", ROUND(SUM(F188:F191),2))</f>
        <v/>
      </c>
      <c r="G192" s="14" t="str">
        <f>IF((COUNT(C188:C191)&lt;&gt;COUNT(F188:F191)),"Neužpildytos visų objektų kainos", "")</f>
        <v>Neužpildytos visų objektų kainos</v>
      </c>
    </row>
    <row r="193" spans="1:8" x14ac:dyDescent="0.25">
      <c r="C193" s="27" t="s">
        <v>53</v>
      </c>
      <c r="D193" s="29"/>
      <c r="E193" s="15" t="s">
        <v>54</v>
      </c>
      <c r="F193" s="15" t="str">
        <f>IF(OR(F192="",D193=""),"", ROUND(PRODUCT(D193,F192)/100,2))</f>
        <v/>
      </c>
      <c r="G193" s="14" t="str">
        <f>IF(D193="", "Nurodykite taikomą PVM dydį", "")</f>
        <v>Nurodykite taikomą PVM dydį</v>
      </c>
    </row>
    <row r="194" spans="1:8" x14ac:dyDescent="0.25">
      <c r="E194" s="15" t="s">
        <v>55</v>
      </c>
      <c r="F194" s="15">
        <f>IF(ISBLANK(F193), "", ROUND(SUM(F192:F193),2))</f>
        <v>0</v>
      </c>
    </row>
    <row r="198" spans="1:8" x14ac:dyDescent="0.25">
      <c r="A198" s="12" t="s">
        <v>151</v>
      </c>
      <c r="B198" s="12" t="s">
        <v>152</v>
      </c>
    </row>
    <row r="200" spans="1:8" x14ac:dyDescent="0.25">
      <c r="A200" s="12" t="s">
        <v>27</v>
      </c>
    </row>
    <row r="201" spans="1:8" ht="45" x14ac:dyDescent="0.25">
      <c r="A201" s="22" t="s">
        <v>28</v>
      </c>
      <c r="B201" s="22" t="s">
        <v>29</v>
      </c>
      <c r="C201" s="25" t="s">
        <v>30</v>
      </c>
      <c r="D201" s="25" t="s">
        <v>31</v>
      </c>
      <c r="E201" s="22" t="s">
        <v>32</v>
      </c>
      <c r="F201" s="22" t="s">
        <v>33</v>
      </c>
      <c r="G201" s="22" t="s">
        <v>34</v>
      </c>
      <c r="H201" s="22" t="s">
        <v>35</v>
      </c>
    </row>
    <row r="202" spans="1:8" x14ac:dyDescent="0.25">
      <c r="A202" s="15" t="s">
        <v>153</v>
      </c>
      <c r="B202" s="15" t="s">
        <v>154</v>
      </c>
      <c r="C202" s="26"/>
      <c r="D202" s="26"/>
      <c r="E202" s="16"/>
      <c r="F202" s="16"/>
      <c r="G202" s="16"/>
      <c r="H202" s="16"/>
    </row>
    <row r="203" spans="1:8" x14ac:dyDescent="0.25">
      <c r="A203" s="16" t="s">
        <v>155</v>
      </c>
      <c r="B203" s="16" t="s">
        <v>154</v>
      </c>
      <c r="C203" s="26">
        <v>3</v>
      </c>
      <c r="D203" s="26" t="s">
        <v>39</v>
      </c>
      <c r="E203" s="17"/>
      <c r="F203" s="16" t="str">
        <f>IF(ISBLANK(E203),"", PRODUCT(C203,E203))</f>
        <v/>
      </c>
      <c r="G203" s="18"/>
      <c r="H203" s="16"/>
    </row>
    <row r="204" spans="1:8" x14ac:dyDescent="0.25">
      <c r="A204" s="16" t="s">
        <v>156</v>
      </c>
      <c r="B204" s="16" t="s">
        <v>157</v>
      </c>
      <c r="C204" s="26"/>
      <c r="D204" s="26"/>
      <c r="E204" s="16"/>
      <c r="F204" s="16"/>
      <c r="G204" s="16"/>
      <c r="H204" s="18"/>
    </row>
    <row r="205" spans="1:8" x14ac:dyDescent="0.25">
      <c r="A205" s="16" t="s">
        <v>158</v>
      </c>
      <c r="B205" s="16" t="s">
        <v>159</v>
      </c>
      <c r="C205" s="26"/>
      <c r="D205" s="26"/>
      <c r="E205" s="16"/>
      <c r="F205" s="16"/>
      <c r="G205" s="16"/>
      <c r="H205" s="18"/>
    </row>
    <row r="206" spans="1:8" x14ac:dyDescent="0.25">
      <c r="E206" s="15" t="s">
        <v>52</v>
      </c>
      <c r="F206" s="15" t="str">
        <f>IF((COUNT(C203:C205)&lt;&gt;COUNT(F203:F205)),"", ROUND(SUM(F203:F205),2))</f>
        <v/>
      </c>
      <c r="G206" s="14" t="str">
        <f>IF((COUNT(C203:C205)&lt;&gt;COUNT(F203:F205)),"Neužpildytos visų objektų kainos", "")</f>
        <v>Neužpildytos visų objektų kainos</v>
      </c>
    </row>
    <row r="207" spans="1:8" x14ac:dyDescent="0.25">
      <c r="C207" s="27" t="s">
        <v>53</v>
      </c>
      <c r="D207" s="29"/>
      <c r="E207" s="15" t="s">
        <v>54</v>
      </c>
      <c r="F207" s="15" t="str">
        <f>IF(OR(F206="",D207=""),"", ROUND(PRODUCT(D207,F206)/100,2))</f>
        <v/>
      </c>
      <c r="G207" s="14" t="str">
        <f>IF(D207="", "Nurodykite taikomą PVM dydį", "")</f>
        <v>Nurodykite taikomą PVM dydį</v>
      </c>
    </row>
    <row r="208" spans="1:8" x14ac:dyDescent="0.25">
      <c r="E208" s="15" t="s">
        <v>55</v>
      </c>
      <c r="F208" s="15">
        <f>IF(ISBLANK(F207), "", ROUND(SUM(F206:F207),2))</f>
        <v>0</v>
      </c>
    </row>
    <row r="212" spans="1:8" x14ac:dyDescent="0.25">
      <c r="A212" s="12" t="s">
        <v>160</v>
      </c>
      <c r="B212" s="12" t="s">
        <v>161</v>
      </c>
    </row>
    <row r="214" spans="1:8" x14ac:dyDescent="0.25">
      <c r="A214" s="12" t="s">
        <v>27</v>
      </c>
    </row>
    <row r="215" spans="1:8" ht="45" x14ac:dyDescent="0.25">
      <c r="A215" s="22" t="s">
        <v>28</v>
      </c>
      <c r="B215" s="22" t="s">
        <v>29</v>
      </c>
      <c r="C215" s="25" t="s">
        <v>30</v>
      </c>
      <c r="D215" s="25" t="s">
        <v>31</v>
      </c>
      <c r="E215" s="22" t="s">
        <v>32</v>
      </c>
      <c r="F215" s="22" t="s">
        <v>33</v>
      </c>
      <c r="G215" s="22" t="s">
        <v>34</v>
      </c>
      <c r="H215" s="22" t="s">
        <v>35</v>
      </c>
    </row>
    <row r="216" spans="1:8" x14ac:dyDescent="0.25">
      <c r="A216" s="15" t="s">
        <v>162</v>
      </c>
      <c r="B216" s="15" t="s">
        <v>163</v>
      </c>
      <c r="C216" s="26"/>
      <c r="D216" s="26"/>
      <c r="E216" s="16"/>
      <c r="F216" s="16"/>
      <c r="G216" s="16"/>
      <c r="H216" s="16"/>
    </row>
    <row r="217" spans="1:8" x14ac:dyDescent="0.25">
      <c r="A217" s="16" t="s">
        <v>164</v>
      </c>
      <c r="B217" s="16" t="s">
        <v>163</v>
      </c>
      <c r="C217" s="26">
        <v>22</v>
      </c>
      <c r="D217" s="26" t="s">
        <v>39</v>
      </c>
      <c r="E217" s="17"/>
      <c r="F217" s="16" t="str">
        <f>IF(ISBLANK(E217),"", PRODUCT(C217,E217))</f>
        <v/>
      </c>
      <c r="G217" s="18"/>
      <c r="H217" s="16"/>
    </row>
    <row r="218" spans="1:8" x14ac:dyDescent="0.25">
      <c r="A218" s="16" t="s">
        <v>165</v>
      </c>
      <c r="B218" s="16" t="s">
        <v>166</v>
      </c>
      <c r="C218" s="26"/>
      <c r="D218" s="26"/>
      <c r="E218" s="16"/>
      <c r="F218" s="16"/>
      <c r="G218" s="16"/>
      <c r="H218" s="18"/>
    </row>
    <row r="219" spans="1:8" x14ac:dyDescent="0.25">
      <c r="A219" s="16" t="s">
        <v>167</v>
      </c>
      <c r="B219" s="16" t="s">
        <v>168</v>
      </c>
      <c r="C219" s="26"/>
      <c r="D219" s="26"/>
      <c r="E219" s="16"/>
      <c r="F219" s="16"/>
      <c r="G219" s="16"/>
      <c r="H219" s="18"/>
    </row>
    <row r="220" spans="1:8" x14ac:dyDescent="0.25">
      <c r="A220" s="16" t="s">
        <v>169</v>
      </c>
      <c r="B220" s="16" t="s">
        <v>170</v>
      </c>
      <c r="C220" s="26"/>
      <c r="D220" s="26"/>
      <c r="E220" s="16"/>
      <c r="F220" s="16"/>
      <c r="G220" s="16"/>
      <c r="H220" s="18"/>
    </row>
    <row r="221" spans="1:8" x14ac:dyDescent="0.25">
      <c r="E221" s="15" t="s">
        <v>52</v>
      </c>
      <c r="F221" s="15" t="str">
        <f>IF((COUNT(C217:C220)&lt;&gt;COUNT(F217:F220)),"", ROUND(SUM(F217:F220),2))</f>
        <v/>
      </c>
      <c r="G221" s="14" t="str">
        <f>IF((COUNT(C217:C220)&lt;&gt;COUNT(F217:F220)),"Neužpildytos visų objektų kainos", "")</f>
        <v>Neužpildytos visų objektų kainos</v>
      </c>
    </row>
    <row r="222" spans="1:8" x14ac:dyDescent="0.25">
      <c r="C222" s="27" t="s">
        <v>53</v>
      </c>
      <c r="D222" s="29"/>
      <c r="E222" s="15" t="s">
        <v>54</v>
      </c>
      <c r="F222" s="15" t="str">
        <f>IF(OR(F221="",D222=""),"", ROUND(PRODUCT(D222,F221)/100,2))</f>
        <v/>
      </c>
      <c r="G222" s="14" t="str">
        <f>IF(D222="", "Nurodykite taikomą PVM dydį", "")</f>
        <v>Nurodykite taikomą PVM dydį</v>
      </c>
    </row>
    <row r="223" spans="1:8" x14ac:dyDescent="0.25">
      <c r="E223" s="15" t="s">
        <v>55</v>
      </c>
      <c r="F223" s="15">
        <f>IF(ISBLANK(F222), "", ROUND(SUM(F221:F222),2))</f>
        <v>0</v>
      </c>
    </row>
    <row r="227" spans="1:8" x14ac:dyDescent="0.25">
      <c r="A227" s="12" t="s">
        <v>171</v>
      </c>
      <c r="B227" s="12" t="s">
        <v>172</v>
      </c>
    </row>
    <row r="229" spans="1:8" x14ac:dyDescent="0.25">
      <c r="A229" s="12" t="s">
        <v>27</v>
      </c>
    </row>
    <row r="230" spans="1:8" ht="45" x14ac:dyDescent="0.25">
      <c r="A230" s="22" t="s">
        <v>28</v>
      </c>
      <c r="B230" s="22" t="s">
        <v>29</v>
      </c>
      <c r="C230" s="25" t="s">
        <v>30</v>
      </c>
      <c r="D230" s="25" t="s">
        <v>31</v>
      </c>
      <c r="E230" s="22" t="s">
        <v>32</v>
      </c>
      <c r="F230" s="22" t="s">
        <v>33</v>
      </c>
      <c r="G230" s="22" t="s">
        <v>34</v>
      </c>
      <c r="H230" s="22" t="s">
        <v>35</v>
      </c>
    </row>
    <row r="231" spans="1:8" x14ac:dyDescent="0.25">
      <c r="A231" s="15" t="s">
        <v>173</v>
      </c>
      <c r="B231" s="15" t="s">
        <v>174</v>
      </c>
      <c r="C231" s="26"/>
      <c r="D231" s="26"/>
      <c r="E231" s="16"/>
      <c r="F231" s="16"/>
      <c r="G231" s="16"/>
      <c r="H231" s="16"/>
    </row>
    <row r="232" spans="1:8" x14ac:dyDescent="0.25">
      <c r="A232" s="16" t="s">
        <v>175</v>
      </c>
      <c r="B232" s="16" t="s">
        <v>174</v>
      </c>
      <c r="C232" s="26">
        <v>10</v>
      </c>
      <c r="D232" s="26" t="s">
        <v>39</v>
      </c>
      <c r="E232" s="17"/>
      <c r="F232" s="16" t="str">
        <f>IF(ISBLANK(E232),"", PRODUCT(C232,E232))</f>
        <v/>
      </c>
      <c r="G232" s="18"/>
      <c r="H232" s="16"/>
    </row>
    <row r="233" spans="1:8" x14ac:dyDescent="0.25">
      <c r="A233" s="16" t="s">
        <v>176</v>
      </c>
      <c r="B233" s="16" t="s">
        <v>177</v>
      </c>
      <c r="C233" s="26"/>
      <c r="D233" s="26"/>
      <c r="E233" s="16"/>
      <c r="F233" s="16"/>
      <c r="G233" s="16"/>
      <c r="H233" s="18"/>
    </row>
    <row r="234" spans="1:8" x14ac:dyDescent="0.25">
      <c r="A234" s="16" t="s">
        <v>178</v>
      </c>
      <c r="B234" s="16" t="s">
        <v>179</v>
      </c>
      <c r="C234" s="26"/>
      <c r="D234" s="26"/>
      <c r="E234" s="16"/>
      <c r="F234" s="16"/>
      <c r="G234" s="16"/>
      <c r="H234" s="18"/>
    </row>
    <row r="235" spans="1:8" x14ac:dyDescent="0.25">
      <c r="A235" s="16" t="s">
        <v>180</v>
      </c>
      <c r="B235" s="16" t="s">
        <v>181</v>
      </c>
      <c r="C235" s="26"/>
      <c r="D235" s="26"/>
      <c r="E235" s="16"/>
      <c r="F235" s="16"/>
      <c r="G235" s="16"/>
      <c r="H235" s="18"/>
    </row>
    <row r="236" spans="1:8" x14ac:dyDescent="0.25">
      <c r="E236" s="15" t="s">
        <v>52</v>
      </c>
      <c r="F236" s="15" t="str">
        <f>IF((COUNT(C232:C235)&lt;&gt;COUNT(F232:F235)),"", ROUND(SUM(F232:F235),2))</f>
        <v/>
      </c>
      <c r="G236" s="14" t="str">
        <f>IF((COUNT(C232:C235)&lt;&gt;COUNT(F232:F235)),"Neužpildytos visų objektų kainos", "")</f>
        <v>Neužpildytos visų objektų kainos</v>
      </c>
    </row>
    <row r="237" spans="1:8" x14ac:dyDescent="0.25">
      <c r="C237" s="27" t="s">
        <v>53</v>
      </c>
      <c r="D237" s="29"/>
      <c r="E237" s="15" t="s">
        <v>54</v>
      </c>
      <c r="F237" s="15" t="str">
        <f>IF(OR(F236="",D237=""),"", ROUND(PRODUCT(D237,F236)/100,2))</f>
        <v/>
      </c>
      <c r="G237" s="14" t="str">
        <f>IF(D237="", "Nurodykite taikomą PVM dydį", "")</f>
        <v>Nurodykite taikomą PVM dydį</v>
      </c>
    </row>
    <row r="238" spans="1:8" x14ac:dyDescent="0.25">
      <c r="E238" s="15" t="s">
        <v>55</v>
      </c>
      <c r="F238" s="15">
        <f>IF(ISBLANK(F237), "", ROUND(SUM(F236:F237),2))</f>
        <v>0</v>
      </c>
    </row>
    <row r="242" spans="1:8" x14ac:dyDescent="0.25">
      <c r="A242" s="12" t="s">
        <v>182</v>
      </c>
      <c r="B242" s="12" t="s">
        <v>183</v>
      </c>
    </row>
    <row r="244" spans="1:8" x14ac:dyDescent="0.25">
      <c r="A244" s="12" t="s">
        <v>27</v>
      </c>
    </row>
    <row r="245" spans="1:8" ht="45" x14ac:dyDescent="0.25">
      <c r="A245" s="22" t="s">
        <v>28</v>
      </c>
      <c r="B245" s="22" t="s">
        <v>29</v>
      </c>
      <c r="C245" s="25" t="s">
        <v>30</v>
      </c>
      <c r="D245" s="25" t="s">
        <v>31</v>
      </c>
      <c r="E245" s="22" t="s">
        <v>32</v>
      </c>
      <c r="F245" s="22" t="s">
        <v>33</v>
      </c>
      <c r="G245" s="22" t="s">
        <v>34</v>
      </c>
      <c r="H245" s="22" t="s">
        <v>35</v>
      </c>
    </row>
    <row r="246" spans="1:8" x14ac:dyDescent="0.25">
      <c r="A246" s="15" t="s">
        <v>184</v>
      </c>
      <c r="B246" s="15" t="s">
        <v>185</v>
      </c>
      <c r="C246" s="26"/>
      <c r="D246" s="26"/>
      <c r="E246" s="16"/>
      <c r="F246" s="16"/>
      <c r="G246" s="16"/>
      <c r="H246" s="16"/>
    </row>
    <row r="247" spans="1:8" x14ac:dyDescent="0.25">
      <c r="A247" s="16" t="s">
        <v>186</v>
      </c>
      <c r="B247" s="16" t="s">
        <v>185</v>
      </c>
      <c r="C247" s="26">
        <v>8</v>
      </c>
      <c r="D247" s="26" t="s">
        <v>39</v>
      </c>
      <c r="E247" s="17"/>
      <c r="F247" s="16" t="str">
        <f>IF(ISBLANK(E247),"", PRODUCT(C247,E247))</f>
        <v/>
      </c>
      <c r="G247" s="18"/>
      <c r="H247" s="16"/>
    </row>
    <row r="248" spans="1:8" x14ac:dyDescent="0.25">
      <c r="A248" s="16" t="s">
        <v>187</v>
      </c>
      <c r="B248" s="16" t="s">
        <v>188</v>
      </c>
      <c r="C248" s="26"/>
      <c r="D248" s="26"/>
      <c r="E248" s="16"/>
      <c r="F248" s="16"/>
      <c r="G248" s="16"/>
      <c r="H248" s="18"/>
    </row>
    <row r="249" spans="1:8" x14ac:dyDescent="0.25">
      <c r="A249" s="16" t="s">
        <v>189</v>
      </c>
      <c r="B249" s="16" t="s">
        <v>179</v>
      </c>
      <c r="C249" s="26"/>
      <c r="D249" s="26"/>
      <c r="E249" s="16"/>
      <c r="F249" s="16"/>
      <c r="G249" s="16"/>
      <c r="H249" s="18"/>
    </row>
    <row r="250" spans="1:8" x14ac:dyDescent="0.25">
      <c r="A250" s="16" t="s">
        <v>190</v>
      </c>
      <c r="B250" s="16" t="s">
        <v>181</v>
      </c>
      <c r="C250" s="26"/>
      <c r="D250" s="26"/>
      <c r="E250" s="16"/>
      <c r="F250" s="16"/>
      <c r="G250" s="16"/>
      <c r="H250" s="18"/>
    </row>
    <row r="251" spans="1:8" x14ac:dyDescent="0.25">
      <c r="E251" s="15" t="s">
        <v>52</v>
      </c>
      <c r="F251" s="15" t="str">
        <f>IF((COUNT(C247:C250)&lt;&gt;COUNT(F247:F250)),"", ROUND(SUM(F247:F250),2))</f>
        <v/>
      </c>
      <c r="G251" s="14" t="str">
        <f>IF((COUNT(C247:C250)&lt;&gt;COUNT(F247:F250)),"Neužpildytos visų objektų kainos", "")</f>
        <v>Neužpildytos visų objektų kainos</v>
      </c>
    </row>
    <row r="252" spans="1:8" x14ac:dyDescent="0.25">
      <c r="C252" s="27" t="s">
        <v>53</v>
      </c>
      <c r="D252" s="29"/>
      <c r="E252" s="15" t="s">
        <v>54</v>
      </c>
      <c r="F252" s="15" t="str">
        <f>IF(OR(F251="",D252=""),"", ROUND(PRODUCT(D252,F251)/100,2))</f>
        <v/>
      </c>
      <c r="G252" s="14" t="str">
        <f>IF(D252="", "Nurodykite taikomą PVM dydį", "")</f>
        <v>Nurodykite taikomą PVM dydį</v>
      </c>
    </row>
    <row r="253" spans="1:8" x14ac:dyDescent="0.25">
      <c r="E253" s="15" t="s">
        <v>55</v>
      </c>
      <c r="F253" s="15">
        <f>IF(ISBLANK(F252), "", ROUND(SUM(F251:F252),2))</f>
        <v>0</v>
      </c>
    </row>
    <row r="257" spans="1:8" x14ac:dyDescent="0.25">
      <c r="A257" s="12" t="s">
        <v>191</v>
      </c>
      <c r="B257" s="12" t="s">
        <v>192</v>
      </c>
    </row>
    <row r="259" spans="1:8" x14ac:dyDescent="0.25">
      <c r="A259" s="12" t="s">
        <v>27</v>
      </c>
    </row>
    <row r="260" spans="1:8" ht="45" x14ac:dyDescent="0.25">
      <c r="A260" s="22" t="s">
        <v>28</v>
      </c>
      <c r="B260" s="22" t="s">
        <v>29</v>
      </c>
      <c r="C260" s="25" t="s">
        <v>30</v>
      </c>
      <c r="D260" s="25" t="s">
        <v>31</v>
      </c>
      <c r="E260" s="22" t="s">
        <v>32</v>
      </c>
      <c r="F260" s="22" t="s">
        <v>33</v>
      </c>
      <c r="G260" s="22" t="s">
        <v>34</v>
      </c>
      <c r="H260" s="22" t="s">
        <v>35</v>
      </c>
    </row>
    <row r="261" spans="1:8" x14ac:dyDescent="0.25">
      <c r="A261" s="15" t="s">
        <v>193</v>
      </c>
      <c r="B261" s="15" t="s">
        <v>194</v>
      </c>
      <c r="C261" s="26"/>
      <c r="D261" s="26"/>
      <c r="E261" s="16"/>
      <c r="F261" s="16"/>
      <c r="G261" s="16"/>
      <c r="H261" s="16"/>
    </row>
    <row r="262" spans="1:8" x14ac:dyDescent="0.25">
      <c r="A262" s="16" t="s">
        <v>195</v>
      </c>
      <c r="B262" s="16" t="s">
        <v>194</v>
      </c>
      <c r="C262" s="26">
        <v>162</v>
      </c>
      <c r="D262" s="26" t="s">
        <v>39</v>
      </c>
      <c r="E262" s="17"/>
      <c r="F262" s="16" t="str">
        <f>IF(ISBLANK(E262),"", PRODUCT(C262,E262))</f>
        <v/>
      </c>
      <c r="G262" s="18"/>
      <c r="H262" s="16"/>
    </row>
    <row r="263" spans="1:8" x14ac:dyDescent="0.25">
      <c r="A263" s="16" t="s">
        <v>196</v>
      </c>
      <c r="B263" s="16" t="s">
        <v>197</v>
      </c>
      <c r="C263" s="26"/>
      <c r="D263" s="26"/>
      <c r="E263" s="16"/>
      <c r="F263" s="16"/>
      <c r="G263" s="16"/>
      <c r="H263" s="18"/>
    </row>
    <row r="264" spans="1:8" x14ac:dyDescent="0.25">
      <c r="A264" s="16" t="s">
        <v>198</v>
      </c>
      <c r="B264" s="16" t="s">
        <v>199</v>
      </c>
      <c r="C264" s="26"/>
      <c r="D264" s="26"/>
      <c r="E264" s="16"/>
      <c r="F264" s="16"/>
      <c r="G264" s="16"/>
      <c r="H264" s="18"/>
    </row>
    <row r="265" spans="1:8" ht="30" x14ac:dyDescent="0.25">
      <c r="A265" s="16" t="s">
        <v>200</v>
      </c>
      <c r="B265" s="23" t="s">
        <v>201</v>
      </c>
      <c r="C265" s="26"/>
      <c r="D265" s="26"/>
      <c r="E265" s="16"/>
      <c r="F265" s="16"/>
      <c r="G265" s="16"/>
      <c r="H265" s="18"/>
    </row>
    <row r="266" spans="1:8" x14ac:dyDescent="0.25">
      <c r="A266" s="16" t="s">
        <v>202</v>
      </c>
      <c r="B266" s="16" t="s">
        <v>203</v>
      </c>
      <c r="C266" s="26"/>
      <c r="D266" s="26"/>
      <c r="E266" s="16"/>
      <c r="F266" s="16"/>
      <c r="G266" s="16"/>
      <c r="H266" s="18"/>
    </row>
    <row r="267" spans="1:8" x14ac:dyDescent="0.25">
      <c r="A267" s="16" t="s">
        <v>204</v>
      </c>
      <c r="B267" s="16" t="s">
        <v>205</v>
      </c>
      <c r="C267" s="26"/>
      <c r="D267" s="26"/>
      <c r="E267" s="16"/>
      <c r="F267" s="16"/>
      <c r="G267" s="16"/>
      <c r="H267" s="18"/>
    </row>
    <row r="268" spans="1:8" x14ac:dyDescent="0.25">
      <c r="A268" s="16" t="s">
        <v>206</v>
      </c>
      <c r="B268" s="16" t="s">
        <v>207</v>
      </c>
      <c r="C268" s="26"/>
      <c r="D268" s="26"/>
      <c r="E268" s="16"/>
      <c r="F268" s="16"/>
      <c r="G268" s="16"/>
      <c r="H268" s="18"/>
    </row>
    <row r="269" spans="1:8" x14ac:dyDescent="0.25">
      <c r="A269" s="16" t="s">
        <v>208</v>
      </c>
      <c r="B269" s="16" t="s">
        <v>209</v>
      </c>
      <c r="C269" s="26"/>
      <c r="D269" s="26"/>
      <c r="E269" s="16"/>
      <c r="F269" s="16"/>
      <c r="G269" s="16"/>
      <c r="H269" s="18"/>
    </row>
    <row r="270" spans="1:8" x14ac:dyDescent="0.25">
      <c r="E270" s="15" t="s">
        <v>52</v>
      </c>
      <c r="F270" s="15" t="str">
        <f>IF((COUNT(C262:C269)&lt;&gt;COUNT(F262:F269)),"", ROUND(SUM(F262:F269),2))</f>
        <v/>
      </c>
      <c r="G270" s="14" t="str">
        <f>IF((COUNT(C262:C269)&lt;&gt;COUNT(F262:F269)),"Neužpildytos visų objektų kainos", "")</f>
        <v>Neužpildytos visų objektų kainos</v>
      </c>
    </row>
    <row r="271" spans="1:8" x14ac:dyDescent="0.25">
      <c r="C271" s="27" t="s">
        <v>53</v>
      </c>
      <c r="D271" s="29"/>
      <c r="E271" s="15" t="s">
        <v>54</v>
      </c>
      <c r="F271" s="15" t="str">
        <f>IF(OR(F270="",D271=""),"", ROUND(PRODUCT(D271,F270)/100,2))</f>
        <v/>
      </c>
      <c r="G271" s="14" t="str">
        <f>IF(D271="", "Nurodykite taikomą PVM dydį", "")</f>
        <v>Nurodykite taikomą PVM dydį</v>
      </c>
    </row>
    <row r="272" spans="1:8" x14ac:dyDescent="0.25">
      <c r="E272" s="15" t="s">
        <v>55</v>
      </c>
      <c r="F272" s="15">
        <f>IF(ISBLANK(F271), "", ROUND(SUM(F270:F271),2))</f>
        <v>0</v>
      </c>
    </row>
    <row r="276" spans="1:8" x14ac:dyDescent="0.25">
      <c r="A276" s="12" t="s">
        <v>210</v>
      </c>
      <c r="B276" s="12" t="s">
        <v>211</v>
      </c>
    </row>
    <row r="278" spans="1:8" x14ac:dyDescent="0.25">
      <c r="A278" s="12" t="s">
        <v>27</v>
      </c>
    </row>
    <row r="279" spans="1:8" ht="45" x14ac:dyDescent="0.25">
      <c r="A279" s="22" t="s">
        <v>28</v>
      </c>
      <c r="B279" s="22" t="s">
        <v>29</v>
      </c>
      <c r="C279" s="25" t="s">
        <v>30</v>
      </c>
      <c r="D279" s="25" t="s">
        <v>31</v>
      </c>
      <c r="E279" s="22" t="s">
        <v>32</v>
      </c>
      <c r="F279" s="22" t="s">
        <v>33</v>
      </c>
      <c r="G279" s="22" t="s">
        <v>34</v>
      </c>
      <c r="H279" s="22" t="s">
        <v>35</v>
      </c>
    </row>
    <row r="280" spans="1:8" x14ac:dyDescent="0.25">
      <c r="A280" s="15" t="s">
        <v>212</v>
      </c>
      <c r="B280" s="15" t="s">
        <v>213</v>
      </c>
      <c r="C280" s="26"/>
      <c r="D280" s="26"/>
      <c r="E280" s="16"/>
      <c r="F280" s="16"/>
      <c r="G280" s="16"/>
      <c r="H280" s="16"/>
    </row>
    <row r="281" spans="1:8" x14ac:dyDescent="0.25">
      <c r="A281" s="16" t="s">
        <v>214</v>
      </c>
      <c r="B281" s="16" t="s">
        <v>213</v>
      </c>
      <c r="C281" s="26">
        <v>8</v>
      </c>
      <c r="D281" s="26" t="s">
        <v>39</v>
      </c>
      <c r="E281" s="17"/>
      <c r="F281" s="16" t="str">
        <f>IF(ISBLANK(E281),"", PRODUCT(C281,E281))</f>
        <v/>
      </c>
      <c r="G281" s="18"/>
      <c r="H281" s="16"/>
    </row>
    <row r="282" spans="1:8" x14ac:dyDescent="0.25">
      <c r="A282" s="16" t="s">
        <v>215</v>
      </c>
      <c r="B282" s="16" t="s">
        <v>216</v>
      </c>
      <c r="C282" s="26"/>
      <c r="D282" s="26"/>
      <c r="E282" s="16"/>
      <c r="F282" s="16"/>
      <c r="G282" s="16"/>
      <c r="H282" s="18"/>
    </row>
    <row r="283" spans="1:8" x14ac:dyDescent="0.25">
      <c r="A283" s="16" t="s">
        <v>217</v>
      </c>
      <c r="B283" s="16" t="s">
        <v>218</v>
      </c>
      <c r="C283" s="26"/>
      <c r="D283" s="26"/>
      <c r="E283" s="16"/>
      <c r="F283" s="16"/>
      <c r="G283" s="16"/>
      <c r="H283" s="18"/>
    </row>
    <row r="284" spans="1:8" x14ac:dyDescent="0.25">
      <c r="A284" s="16" t="s">
        <v>219</v>
      </c>
      <c r="B284" s="16" t="s">
        <v>220</v>
      </c>
      <c r="C284" s="26"/>
      <c r="D284" s="26"/>
      <c r="E284" s="16"/>
      <c r="F284" s="16"/>
      <c r="G284" s="16"/>
      <c r="H284" s="18"/>
    </row>
    <row r="285" spans="1:8" x14ac:dyDescent="0.25">
      <c r="A285" s="16" t="s">
        <v>221</v>
      </c>
      <c r="B285" s="16" t="s">
        <v>222</v>
      </c>
      <c r="C285" s="26"/>
      <c r="D285" s="26"/>
      <c r="E285" s="16"/>
      <c r="F285" s="16"/>
      <c r="G285" s="16"/>
      <c r="H285" s="18"/>
    </row>
    <row r="286" spans="1:8" x14ac:dyDescent="0.25">
      <c r="A286" s="16" t="s">
        <v>223</v>
      </c>
      <c r="B286" s="16" t="s">
        <v>224</v>
      </c>
      <c r="C286" s="26"/>
      <c r="D286" s="26"/>
      <c r="E286" s="16"/>
      <c r="F286" s="16"/>
      <c r="G286" s="16"/>
      <c r="H286" s="18"/>
    </row>
    <row r="287" spans="1:8" x14ac:dyDescent="0.25">
      <c r="E287" s="15" t="s">
        <v>52</v>
      </c>
      <c r="F287" s="15" t="str">
        <f>IF((COUNT(C281:C286)&lt;&gt;COUNT(F281:F286)),"", ROUND(SUM(F281:F286),2))</f>
        <v/>
      </c>
      <c r="G287" s="14" t="str">
        <f>IF((COUNT(C281:C286)&lt;&gt;COUNT(F281:F286)),"Neužpildytos visų objektų kainos", "")</f>
        <v>Neužpildytos visų objektų kainos</v>
      </c>
    </row>
    <row r="288" spans="1:8" x14ac:dyDescent="0.25">
      <c r="C288" s="27" t="s">
        <v>53</v>
      </c>
      <c r="D288" s="29"/>
      <c r="E288" s="15" t="s">
        <v>54</v>
      </c>
      <c r="F288" s="15" t="str">
        <f>IF(OR(F287="",D288=""),"", ROUND(PRODUCT(D288,F287)/100,2))</f>
        <v/>
      </c>
      <c r="G288" s="14" t="str">
        <f>IF(D288="", "Nurodykite taikomą PVM dydį", "")</f>
        <v>Nurodykite taikomą PVM dydį</v>
      </c>
    </row>
    <row r="289" spans="1:8" x14ac:dyDescent="0.25">
      <c r="E289" s="15" t="s">
        <v>55</v>
      </c>
      <c r="F289" s="15">
        <f>IF(ISBLANK(F288), "", ROUND(SUM(F287:F288),2))</f>
        <v>0</v>
      </c>
    </row>
    <row r="293" spans="1:8" x14ac:dyDescent="0.25">
      <c r="A293" s="12" t="s">
        <v>225</v>
      </c>
      <c r="B293" s="12" t="s">
        <v>211</v>
      </c>
    </row>
    <row r="295" spans="1:8" x14ac:dyDescent="0.25">
      <c r="A295" s="12" t="s">
        <v>27</v>
      </c>
    </row>
    <row r="296" spans="1:8" ht="45" x14ac:dyDescent="0.25">
      <c r="A296" s="22" t="s">
        <v>28</v>
      </c>
      <c r="B296" s="22" t="s">
        <v>29</v>
      </c>
      <c r="C296" s="25" t="s">
        <v>30</v>
      </c>
      <c r="D296" s="25" t="s">
        <v>31</v>
      </c>
      <c r="E296" s="22" t="s">
        <v>32</v>
      </c>
      <c r="F296" s="22" t="s">
        <v>33</v>
      </c>
      <c r="G296" s="22" t="s">
        <v>34</v>
      </c>
      <c r="H296" s="22" t="s">
        <v>35</v>
      </c>
    </row>
    <row r="297" spans="1:8" x14ac:dyDescent="0.25">
      <c r="A297" s="15" t="s">
        <v>226</v>
      </c>
      <c r="B297" s="15" t="s">
        <v>213</v>
      </c>
      <c r="C297" s="26"/>
      <c r="D297" s="26"/>
      <c r="E297" s="16"/>
      <c r="F297" s="16"/>
      <c r="G297" s="16"/>
      <c r="H297" s="16"/>
    </row>
    <row r="298" spans="1:8" x14ac:dyDescent="0.25">
      <c r="A298" s="16" t="s">
        <v>227</v>
      </c>
      <c r="B298" s="16" t="s">
        <v>213</v>
      </c>
      <c r="C298" s="26">
        <v>13</v>
      </c>
      <c r="D298" s="26" t="s">
        <v>39</v>
      </c>
      <c r="E298" s="17"/>
      <c r="F298" s="16" t="str">
        <f>IF(ISBLANK(E298),"", PRODUCT(C298,E298))</f>
        <v/>
      </c>
      <c r="G298" s="18"/>
      <c r="H298" s="16"/>
    </row>
    <row r="299" spans="1:8" x14ac:dyDescent="0.25">
      <c r="A299" s="16" t="s">
        <v>228</v>
      </c>
      <c r="B299" s="16" t="s">
        <v>216</v>
      </c>
      <c r="C299" s="26"/>
      <c r="D299" s="26"/>
      <c r="E299" s="16"/>
      <c r="F299" s="16"/>
      <c r="G299" s="16"/>
      <c r="H299" s="18"/>
    </row>
    <row r="300" spans="1:8" x14ac:dyDescent="0.25">
      <c r="A300" s="16" t="s">
        <v>229</v>
      </c>
      <c r="B300" s="16" t="s">
        <v>218</v>
      </c>
      <c r="C300" s="26"/>
      <c r="D300" s="26"/>
      <c r="E300" s="16"/>
      <c r="F300" s="16"/>
      <c r="G300" s="16"/>
      <c r="H300" s="18"/>
    </row>
    <row r="301" spans="1:8" x14ac:dyDescent="0.25">
      <c r="A301" s="16" t="s">
        <v>230</v>
      </c>
      <c r="B301" s="16" t="s">
        <v>231</v>
      </c>
      <c r="C301" s="26"/>
      <c r="D301" s="26"/>
      <c r="E301" s="16"/>
      <c r="F301" s="16"/>
      <c r="G301" s="16"/>
      <c r="H301" s="18"/>
    </row>
    <row r="302" spans="1:8" x14ac:dyDescent="0.25">
      <c r="A302" s="16" t="s">
        <v>232</v>
      </c>
      <c r="B302" s="16" t="s">
        <v>233</v>
      </c>
      <c r="C302" s="26"/>
      <c r="D302" s="26"/>
      <c r="E302" s="16"/>
      <c r="F302" s="16"/>
      <c r="G302" s="16"/>
      <c r="H302" s="18"/>
    </row>
    <row r="303" spans="1:8" x14ac:dyDescent="0.25">
      <c r="A303" s="16" t="s">
        <v>234</v>
      </c>
      <c r="B303" s="16" t="s">
        <v>235</v>
      </c>
      <c r="C303" s="26"/>
      <c r="D303" s="26"/>
      <c r="E303" s="16"/>
      <c r="F303" s="16"/>
      <c r="G303" s="16"/>
      <c r="H303" s="18"/>
    </row>
    <row r="304" spans="1:8" x14ac:dyDescent="0.25">
      <c r="A304" s="16" t="s">
        <v>236</v>
      </c>
      <c r="B304" s="16" t="s">
        <v>224</v>
      </c>
      <c r="C304" s="26"/>
      <c r="D304" s="26"/>
      <c r="E304" s="16"/>
      <c r="F304" s="16"/>
      <c r="G304" s="16"/>
      <c r="H304" s="18"/>
    </row>
    <row r="305" spans="3:7" x14ac:dyDescent="0.25">
      <c r="E305" s="15" t="s">
        <v>52</v>
      </c>
      <c r="F305" s="15" t="str">
        <f>IF((COUNT(C298:C304)&lt;&gt;COUNT(F298:F304)),"", ROUND(SUM(F298:F304),2))</f>
        <v/>
      </c>
      <c r="G305" s="14" t="str">
        <f>IF((COUNT(C298:C304)&lt;&gt;COUNT(F298:F304)),"Neužpildytos visų objektų kainos", "")</f>
        <v>Neužpildytos visų objektų kainos</v>
      </c>
    </row>
    <row r="306" spans="3:7" x14ac:dyDescent="0.25">
      <c r="C306" s="27" t="s">
        <v>53</v>
      </c>
      <c r="D306" s="29"/>
      <c r="E306" s="15" t="s">
        <v>54</v>
      </c>
      <c r="F306" s="15" t="str">
        <f>IF(OR(F305="",D306=""),"", ROUND(PRODUCT(D306,F305)/100,2))</f>
        <v/>
      </c>
      <c r="G306" s="14" t="str">
        <f>IF(D306="", "Nurodykite taikomą PVM dydį", "")</f>
        <v>Nurodykite taikomą PVM dydį</v>
      </c>
    </row>
    <row r="307" spans="3:7" x14ac:dyDescent="0.25">
      <c r="E307" s="15" t="s">
        <v>55</v>
      </c>
      <c r="F307" s="15">
        <f>IF(ISBLANK(F306), "", ROUND(SUM(F305:F306),2))</f>
        <v>0</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2"/>
  <sheetViews>
    <sheetView workbookViewId="0">
      <selection activeCell="O28" sqref="O28"/>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5" t="s">
        <v>237</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65" t="s">
        <v>238</v>
      </c>
      <c r="B5" s="54"/>
      <c r="C5" s="52" t="s">
        <v>239</v>
      </c>
      <c r="D5" s="53"/>
      <c r="E5" s="54"/>
      <c r="F5" s="52" t="s">
        <v>240</v>
      </c>
      <c r="G5" s="53"/>
      <c r="H5" s="54"/>
      <c r="I5" s="52" t="s">
        <v>241</v>
      </c>
      <c r="J5" s="54"/>
      <c r="K5" s="9" t="s">
        <v>242</v>
      </c>
    </row>
    <row r="6" spans="1:11" ht="48.95" customHeight="1" x14ac:dyDescent="0.25">
      <c r="A6" s="46"/>
      <c r="B6" s="35"/>
      <c r="C6" s="56"/>
      <c r="D6" s="48"/>
      <c r="E6" s="35"/>
      <c r="F6" s="56"/>
      <c r="G6" s="48"/>
      <c r="H6" s="35"/>
      <c r="I6" s="56"/>
      <c r="J6" s="35"/>
      <c r="K6" s="19"/>
    </row>
    <row r="7" spans="1:11" ht="48.95" customHeight="1" x14ac:dyDescent="0.25">
      <c r="A7" s="46"/>
      <c r="B7" s="35"/>
      <c r="C7" s="56"/>
      <c r="D7" s="48"/>
      <c r="E7" s="35"/>
      <c r="F7" s="56"/>
      <c r="G7" s="48"/>
      <c r="H7" s="35"/>
      <c r="I7" s="56"/>
      <c r="J7" s="35"/>
      <c r="K7" s="19"/>
    </row>
    <row r="8" spans="1:11" ht="18.95" customHeight="1" x14ac:dyDescent="0.25">
      <c r="A8" s="10"/>
      <c r="B8" s="10"/>
      <c r="C8" s="10"/>
      <c r="D8" s="10"/>
      <c r="E8" s="10"/>
      <c r="F8" s="10"/>
      <c r="G8" s="10"/>
      <c r="H8" s="10"/>
      <c r="I8" s="10"/>
      <c r="J8" s="10"/>
      <c r="K8" s="11"/>
    </row>
    <row r="9" spans="1:11" ht="48.95" customHeight="1" x14ac:dyDescent="0.25">
      <c r="A9" s="64" t="s">
        <v>243</v>
      </c>
      <c r="B9" s="30"/>
      <c r="C9" s="30"/>
      <c r="D9" s="30"/>
      <c r="E9" s="30"/>
      <c r="F9" s="30"/>
      <c r="G9" s="30"/>
      <c r="H9" s="30"/>
      <c r="I9" s="30"/>
      <c r="J9" s="30"/>
      <c r="K9" s="30"/>
    </row>
    <row r="10" spans="1:11" ht="15.95" customHeight="1" thickBot="1" x14ac:dyDescent="0.3">
      <c r="A10" s="10"/>
      <c r="B10" s="10"/>
      <c r="C10" s="10"/>
      <c r="D10" s="10"/>
      <c r="E10" s="10"/>
      <c r="F10" s="10"/>
      <c r="G10" s="10"/>
      <c r="H10" s="10"/>
      <c r="I10" s="10"/>
      <c r="J10" s="10"/>
      <c r="K10" s="11"/>
    </row>
    <row r="11" spans="1:11" ht="48.95" customHeight="1" x14ac:dyDescent="0.25">
      <c r="A11" s="65" t="s">
        <v>29</v>
      </c>
      <c r="B11" s="54"/>
      <c r="C11" s="52" t="s">
        <v>239</v>
      </c>
      <c r="D11" s="53"/>
      <c r="E11" s="54"/>
      <c r="F11" s="52" t="s">
        <v>244</v>
      </c>
      <c r="G11" s="53"/>
      <c r="H11" s="54"/>
      <c r="I11" s="66" t="s">
        <v>241</v>
      </c>
      <c r="J11" s="63"/>
      <c r="K11" s="11"/>
    </row>
    <row r="12" spans="1:11" ht="48.95" customHeight="1" x14ac:dyDescent="0.25">
      <c r="A12" s="46"/>
      <c r="B12" s="35"/>
      <c r="C12" s="56"/>
      <c r="D12" s="48"/>
      <c r="E12" s="35"/>
      <c r="F12" s="56"/>
      <c r="G12" s="48"/>
      <c r="H12" s="35"/>
      <c r="I12" s="51"/>
      <c r="J12" s="50"/>
      <c r="K12" s="11"/>
    </row>
    <row r="13" spans="1:11" ht="48.95" customHeight="1" x14ac:dyDescent="0.25">
      <c r="A13" s="46"/>
      <c r="B13" s="35"/>
      <c r="C13" s="56"/>
      <c r="D13" s="48"/>
      <c r="E13" s="35"/>
      <c r="F13" s="56"/>
      <c r="G13" s="48"/>
      <c r="H13" s="35"/>
      <c r="I13" s="51"/>
      <c r="J13" s="50"/>
      <c r="K13" s="11"/>
    </row>
    <row r="14" spans="1:11" ht="48.95" customHeight="1" x14ac:dyDescent="0.25">
      <c r="A14" s="46"/>
      <c r="B14" s="35"/>
      <c r="C14" s="56"/>
      <c r="D14" s="48"/>
      <c r="E14" s="35"/>
      <c r="F14" s="56"/>
      <c r="G14" s="48"/>
      <c r="H14" s="35"/>
      <c r="I14" s="51"/>
      <c r="J14" s="50"/>
      <c r="K14" s="11"/>
    </row>
    <row r="16" spans="1:11" ht="33" customHeight="1" x14ac:dyDescent="0.25">
      <c r="A16" s="59"/>
      <c r="B16" s="30"/>
      <c r="C16" s="30"/>
      <c r="D16" s="30"/>
      <c r="E16" s="30"/>
      <c r="F16" s="30"/>
      <c r="G16" s="30"/>
      <c r="H16" s="30"/>
      <c r="I16" s="30"/>
      <c r="J16" s="30"/>
    </row>
    <row r="18" spans="1:10" ht="15.95" customHeight="1" x14ac:dyDescent="0.25">
      <c r="A18" s="58" t="s">
        <v>245</v>
      </c>
      <c r="B18" s="30"/>
      <c r="C18" s="30"/>
      <c r="D18" s="30"/>
      <c r="E18" s="30"/>
      <c r="F18" s="30"/>
      <c r="G18" s="30"/>
      <c r="H18" s="30"/>
      <c r="I18" s="30"/>
      <c r="J18" s="30"/>
    </row>
    <row r="19" spans="1:10" ht="15.95" customHeight="1" thickBot="1" x14ac:dyDescent="0.3"/>
    <row r="20" spans="1:10" ht="15.95" customHeight="1" x14ac:dyDescent="0.25">
      <c r="A20" s="8" t="s">
        <v>28</v>
      </c>
      <c r="B20" s="61" t="s">
        <v>246</v>
      </c>
      <c r="C20" s="53"/>
      <c r="D20" s="53"/>
      <c r="E20" s="53"/>
      <c r="F20" s="53"/>
      <c r="G20" s="54"/>
      <c r="H20" s="62" t="s">
        <v>247</v>
      </c>
      <c r="I20" s="53"/>
      <c r="J20" s="63"/>
    </row>
    <row r="21" spans="1:10" ht="48" customHeight="1" x14ac:dyDescent="0.25">
      <c r="A21" s="20" t="s">
        <v>248</v>
      </c>
      <c r="B21" s="47" t="s">
        <v>249</v>
      </c>
      <c r="C21" s="48"/>
      <c r="D21" s="48"/>
      <c r="E21" s="48"/>
      <c r="F21" s="48"/>
      <c r="G21" s="35"/>
      <c r="H21" s="49"/>
      <c r="I21" s="48"/>
      <c r="J21" s="50"/>
    </row>
    <row r="22" spans="1:10" ht="48" customHeight="1" x14ac:dyDescent="0.25">
      <c r="A22" s="20" t="s">
        <v>250</v>
      </c>
      <c r="B22" s="47" t="s">
        <v>251</v>
      </c>
      <c r="C22" s="48"/>
      <c r="D22" s="48"/>
      <c r="E22" s="48"/>
      <c r="F22" s="48"/>
      <c r="G22" s="35"/>
      <c r="H22" s="49"/>
      <c r="I22" s="48"/>
      <c r="J22" s="50"/>
    </row>
    <row r="23" spans="1:10" ht="48" customHeight="1" x14ac:dyDescent="0.25">
      <c r="A23" s="20" t="s">
        <v>252</v>
      </c>
      <c r="B23" s="47" t="s">
        <v>253</v>
      </c>
      <c r="C23" s="48"/>
      <c r="D23" s="48"/>
      <c r="E23" s="48"/>
      <c r="F23" s="48"/>
      <c r="G23" s="35"/>
      <c r="H23" s="49"/>
      <c r="I23" s="48"/>
      <c r="J23" s="50"/>
    </row>
    <row r="24" spans="1:10" ht="48" customHeight="1" x14ac:dyDescent="0.25">
      <c r="A24" s="21"/>
      <c r="B24" s="57"/>
      <c r="C24" s="48"/>
      <c r="D24" s="48"/>
      <c r="E24" s="48"/>
      <c r="F24" s="48"/>
      <c r="G24" s="35"/>
      <c r="H24" s="49"/>
      <c r="I24" s="48"/>
      <c r="J24" s="50"/>
    </row>
    <row r="25" spans="1:10" ht="48" customHeight="1" x14ac:dyDescent="0.25">
      <c r="A25" s="21"/>
      <c r="B25" s="57"/>
      <c r="C25" s="48"/>
      <c r="D25" s="48"/>
      <c r="E25" s="48"/>
      <c r="F25" s="48"/>
      <c r="G25" s="35"/>
      <c r="H25" s="49"/>
      <c r="I25" s="48"/>
      <c r="J25" s="50"/>
    </row>
    <row r="26" spans="1:10" ht="48" customHeight="1" x14ac:dyDescent="0.25">
      <c r="A26" s="21"/>
      <c r="B26" s="57"/>
      <c r="C26" s="48"/>
      <c r="D26" s="48"/>
      <c r="E26" s="48"/>
      <c r="F26" s="48"/>
      <c r="G26" s="35"/>
      <c r="H26" s="49"/>
      <c r="I26" s="48"/>
      <c r="J26" s="50"/>
    </row>
    <row r="27" spans="1:10" ht="48" customHeight="1" x14ac:dyDescent="0.25">
      <c r="A27" s="21"/>
      <c r="B27" s="57"/>
      <c r="C27" s="48"/>
      <c r="D27" s="48"/>
      <c r="E27" s="48"/>
      <c r="F27" s="48"/>
      <c r="G27" s="35"/>
      <c r="H27" s="49"/>
      <c r="I27" s="48"/>
      <c r="J27" s="50"/>
    </row>
    <row r="28" spans="1:10" ht="48" customHeight="1" x14ac:dyDescent="0.25">
      <c r="A28" s="21"/>
      <c r="B28" s="57"/>
      <c r="C28" s="48"/>
      <c r="D28" s="48"/>
      <c r="E28" s="48"/>
      <c r="F28" s="48"/>
      <c r="G28" s="35"/>
      <c r="H28" s="49"/>
      <c r="I28" s="48"/>
      <c r="J28" s="50"/>
    </row>
    <row r="30" spans="1:10" ht="102" customHeight="1" x14ac:dyDescent="0.25">
      <c r="A30" s="59" t="s">
        <v>254</v>
      </c>
      <c r="B30" s="30"/>
      <c r="C30" s="30"/>
      <c r="D30" s="30"/>
      <c r="E30" s="30"/>
      <c r="F30" s="30"/>
      <c r="G30" s="30"/>
      <c r="H30" s="30"/>
      <c r="I30" s="30"/>
      <c r="J30" s="30"/>
    </row>
    <row r="33" spans="1:10" x14ac:dyDescent="0.25">
      <c r="A33" s="60" t="s">
        <v>255</v>
      </c>
      <c r="B33" s="30"/>
      <c r="C33" s="30"/>
      <c r="D33" s="30"/>
      <c r="E33" s="55"/>
      <c r="F33" s="30"/>
      <c r="G33" s="30"/>
      <c r="H33" s="30"/>
      <c r="I33" s="30"/>
      <c r="J33" s="30"/>
    </row>
    <row r="35" spans="1:10" x14ac:dyDescent="0.25">
      <c r="A35" s="60" t="s">
        <v>256</v>
      </c>
      <c r="B35" s="30"/>
      <c r="C35" s="30"/>
      <c r="D35" s="30"/>
      <c r="E35" s="55"/>
      <c r="F35" s="30"/>
      <c r="G35" s="30"/>
      <c r="H35" s="30"/>
      <c r="I35" s="30"/>
      <c r="J35" s="30"/>
    </row>
    <row r="82" spans="1:1" ht="15.75" x14ac:dyDescent="0.25">
      <c r="A82" t="s">
        <v>257</v>
      </c>
    </row>
  </sheetData>
  <sheetProtection algorithmName="SHA-512" hashValue="ZdXaAL15k1SvlaBuiWXzLOgFTMXag1wOxFGDuHd7GdA/HvKOxl4vT0qHpV95XF7zp7sk54Y8uIEYfSWWUZmJPg==" saltValue="fLvcie8yt0RMvj+SxzQ04A==" spinCount="100000" sheet="1"/>
  <mergeCells count="55">
    <mergeCell ref="A33:D33"/>
    <mergeCell ref="C7:E7"/>
    <mergeCell ref="B21:G21"/>
    <mergeCell ref="A9:K9"/>
    <mergeCell ref="A14:B14"/>
    <mergeCell ref="H23:J23"/>
    <mergeCell ref="I12:J12"/>
    <mergeCell ref="A11:B11"/>
    <mergeCell ref="H25:J25"/>
    <mergeCell ref="F7:H7"/>
    <mergeCell ref="F13:H13"/>
    <mergeCell ref="E33:J33"/>
    <mergeCell ref="C12:E12"/>
    <mergeCell ref="B24:G24"/>
    <mergeCell ref="I11:J11"/>
    <mergeCell ref="C13:E13"/>
    <mergeCell ref="E35:J35"/>
    <mergeCell ref="C6:E6"/>
    <mergeCell ref="F6:H6"/>
    <mergeCell ref="B28:G28"/>
    <mergeCell ref="H24:J24"/>
    <mergeCell ref="A18:J18"/>
    <mergeCell ref="F12:H12"/>
    <mergeCell ref="B27:G27"/>
    <mergeCell ref="H21:J21"/>
    <mergeCell ref="A30:J30"/>
    <mergeCell ref="B23:G23"/>
    <mergeCell ref="B25:G25"/>
    <mergeCell ref="I13:J13"/>
    <mergeCell ref="A13:B13"/>
    <mergeCell ref="A35:D35"/>
    <mergeCell ref="C14:E14"/>
    <mergeCell ref="H28:J28"/>
    <mergeCell ref="A12:B12"/>
    <mergeCell ref="F11:H11"/>
    <mergeCell ref="C5:E5"/>
    <mergeCell ref="H26:J26"/>
    <mergeCell ref="A16:J16"/>
    <mergeCell ref="I7:J7"/>
    <mergeCell ref="H27:J27"/>
    <mergeCell ref="B26:G26"/>
    <mergeCell ref="B20:G20"/>
    <mergeCell ref="H20:J20"/>
    <mergeCell ref="F5:H5"/>
    <mergeCell ref="F14:H14"/>
    <mergeCell ref="A7:B7"/>
    <mergeCell ref="I6:J6"/>
    <mergeCell ref="A5:B5"/>
    <mergeCell ref="A2:K3"/>
    <mergeCell ref="A6:B6"/>
    <mergeCell ref="B22:G22"/>
    <mergeCell ref="H22:J22"/>
    <mergeCell ref="I14:J14"/>
    <mergeCell ref="C11:E11"/>
    <mergeCell ref="I5:J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2024-12-06T14:04:24Z</dcterms:modified>
</cp:coreProperties>
</file>