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3. SKELBIAMI MAŽOS VERTĖS pirkimai\Laboratoriniai tyrimai. Pirkimo Nr. 2520\CVP IS\"/>
    </mc:Choice>
  </mc:AlternateContent>
  <xr:revisionPtr revIDLastSave="0" documentId="13_ncr:1_{B3E93CBE-0AA4-4E89-A00B-EEDCC777B04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1" i="1" l="1"/>
  <c r="F99" i="1"/>
  <c r="F98" i="1"/>
  <c r="F97" i="1"/>
  <c r="F96" i="1"/>
  <c r="F95" i="1"/>
  <c r="F94" i="1"/>
  <c r="F93" i="1"/>
  <c r="F92" i="1"/>
  <c r="F91" i="1"/>
  <c r="F90" i="1"/>
  <c r="F89" i="1"/>
  <c r="F88" i="1"/>
  <c r="G78"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G21" i="1"/>
  <c r="F77" i="1" l="1"/>
  <c r="F78" i="1" s="1"/>
  <c r="F79" i="1" s="1"/>
  <c r="F100" i="1"/>
  <c r="F101" i="1" s="1"/>
  <c r="F102" i="1" s="1"/>
  <c r="G100" i="1"/>
  <c r="G77" i="1"/>
</calcChain>
</file>

<file path=xl/sharedStrings.xml><?xml version="1.0" encoding="utf-8"?>
<sst xmlns="http://schemas.openxmlformats.org/spreadsheetml/2006/main" count="259" uniqueCount="192">
  <si>
    <t>PIRKIMO SĄLYGŲ PRIEDAS "PASIŪLYMO FORMA"</t>
  </si>
  <si>
    <t>LABORATORINIAI TYRIMAI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</si>
  <si>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</si>
  <si>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</si>
  <si>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</si>
  <si>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</si>
  <si>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</si>
  <si>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</si>
  <si>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</si>
  <si>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</si>
  <si>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</si>
  <si>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</si>
  <si>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</si>
  <si>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</si>
  <si>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</si>
  <si>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</si>
  <si>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</si>
  <si>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</si>
  <si>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</si>
  <si>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</si>
  <si>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</si>
  <si>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</si>
  <si>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</si>
  <si>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</si>
  <si>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</si>
  <si>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</si>
  <si>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MIKROBIOLOGINIAI VANDENS IR MAISTO TYRIMAI</t>
  </si>
  <si>
    <t>Tiekėjo pasiūlymas:</t>
  </si>
  <si>
    <t>Nr.</t>
  </si>
  <si>
    <t>Pavadinimas</t>
  </si>
  <si>
    <t>Kiekis</t>
  </si>
  <si>
    <t>Mato vienetas</t>
  </si>
  <si>
    <t>Kaina be PVM, Eur</t>
  </si>
  <si>
    <t>Suma be PVM, Eur</t>
  </si>
  <si>
    <t>1.</t>
  </si>
  <si>
    <t>Mikrobiologiniai vandens ir maisto tyrimai</t>
  </si>
  <si>
    <t>1.1.</t>
  </si>
  <si>
    <t xml:space="preserve"> Kalcio kiekio nustatymas titrimetrijos metodu</t>
  </si>
  <si>
    <t>vnt.</t>
  </si>
  <si>
    <t>1.2.</t>
  </si>
  <si>
    <t>Magnio kiekio nustatymas (nustatant kalcį ir bendrąjį kietumą) titrimetrijos metodu</t>
  </si>
  <si>
    <t>1.3.</t>
  </si>
  <si>
    <t>Metalo kiekio (kalio) nustatymas atominės absorbcijos spektrometrijos metodu</t>
  </si>
  <si>
    <t>1.4.</t>
  </si>
  <si>
    <t>Metalo kiekio (natrio) nustatymas atominės absorbcijos spektrometrijos metodu</t>
  </si>
  <si>
    <t>1.5.</t>
  </si>
  <si>
    <t>Aliuminio, vario, cinko kiekio nustatymas dializės vandeny</t>
  </si>
  <si>
    <t>1.6.</t>
  </si>
  <si>
    <t xml:space="preserve">Kolonijas sudarančių vienetų nustatymas </t>
  </si>
  <si>
    <t>1.7.</t>
  </si>
  <si>
    <t>Koliforminių bakterijų bendras skaičius</t>
  </si>
  <si>
    <t>1.8.</t>
  </si>
  <si>
    <t>Žarninių enterokokų skaičiaus nustatymas membraninio filtravimo metodu</t>
  </si>
  <si>
    <t>1.9.</t>
  </si>
  <si>
    <t>Žarninių lazdelių (E.coli) skaičiaus nustatymas membraninio filtravimo metodu</t>
  </si>
  <si>
    <t>1.10.</t>
  </si>
  <si>
    <t>Liamblijų ir kriptosporidijų  cistų nustatymas vandenyje sedimentacijos metodu</t>
  </si>
  <si>
    <t>1.11.</t>
  </si>
  <si>
    <t>Kirminų kiaušinėlių ir lervų nustatymas vandenyje sedimentacijos metodu</t>
  </si>
  <si>
    <t>1.12.</t>
  </si>
  <si>
    <t>Legionelių aptikimas ir skaičiavimas</t>
  </si>
  <si>
    <t>1.13.</t>
  </si>
  <si>
    <t>Salmonelių aptikimas membraninio filtravimo metodu</t>
  </si>
  <si>
    <t>1.14.</t>
  </si>
  <si>
    <t>Žaliamėlė pseudomona (Pseudomona aeruginosa)</t>
  </si>
  <si>
    <t>1.15.</t>
  </si>
  <si>
    <t>Auksinių stafilokokų (Staphylococcus aureus) skaičiaus nustatymas membraninio filtravimo metodu</t>
  </si>
  <si>
    <t>1.16.</t>
  </si>
  <si>
    <t>Nitrito kiekio nustatymas fotometrijos metodu</t>
  </si>
  <si>
    <t>1.17.</t>
  </si>
  <si>
    <t>pH (vandenilio jonų koncentracijos) nustatymas potenciometrijos metodu</t>
  </si>
  <si>
    <t>1.18.</t>
  </si>
  <si>
    <t>Chloroformo kiekio nustatymas</t>
  </si>
  <si>
    <t>1.19.</t>
  </si>
  <si>
    <t>Amonio kiekio nustatymas fotometrijos metodu</t>
  </si>
  <si>
    <t>1.20.</t>
  </si>
  <si>
    <t>Chlorido kiekio nustatymas titrimetrijos metodu</t>
  </si>
  <si>
    <t>1.21.</t>
  </si>
  <si>
    <t>Metalo kiekio (mangano) nustatymas elektroterminės atominės absorbcijos spektrometrijos metodu</t>
  </si>
  <si>
    <t>1.22.</t>
  </si>
  <si>
    <t>Sulfato kiekio nustatymas turbidimetrijos metodu</t>
  </si>
  <si>
    <t>1.23.</t>
  </si>
  <si>
    <t>Skonio slenksčio nustatymas jusliniu metodu</t>
  </si>
  <si>
    <t>1.24.</t>
  </si>
  <si>
    <t>Drumstumas</t>
  </si>
  <si>
    <t>1.25.</t>
  </si>
  <si>
    <t>Aktyvaus chloro liekanos</t>
  </si>
  <si>
    <t>1.26.</t>
  </si>
  <si>
    <t>Geležies (bendrosios) kiekio nustatymas fotometrijos metodu</t>
  </si>
  <si>
    <t>1.27.</t>
  </si>
  <si>
    <t>Salmonella spp. Aptikimas 25 g</t>
  </si>
  <si>
    <t>1.28.</t>
  </si>
  <si>
    <t>Bacillus cereus skaičius 1 g</t>
  </si>
  <si>
    <t>1.29.</t>
  </si>
  <si>
    <t>Koagulazę gaminančių stafilokokų  (S. aureus ir kt. rūšių) skaičius 1g</t>
  </si>
  <si>
    <t>1.30.</t>
  </si>
  <si>
    <t xml:space="preserve">Drėgnis </t>
  </si>
  <si>
    <t>1.31.</t>
  </si>
  <si>
    <t xml:space="preserve">Baltymų kiekis </t>
  </si>
  <si>
    <t>1.32.</t>
  </si>
  <si>
    <t>Riebalų kiekis</t>
  </si>
  <si>
    <t>1.33.</t>
  </si>
  <si>
    <t>Angliavandenių kiekio nustatymas</t>
  </si>
  <si>
    <t>1.34.</t>
  </si>
  <si>
    <t>Pelenų kiekis</t>
  </si>
  <si>
    <t>1.35.</t>
  </si>
  <si>
    <t>Salmonella enterica - aptikimas aplinkoje, kurioje tvarkomi maisto produktai</t>
  </si>
  <si>
    <t>1.36.</t>
  </si>
  <si>
    <t>VTEC - Žarninių lazdelių, produkuojančių verotoksinus</t>
  </si>
  <si>
    <t>1.37.</t>
  </si>
  <si>
    <t xml:space="preserve">Campylobacter spp. - Kampilobakterijų   </t>
  </si>
  <si>
    <t>1.38.</t>
  </si>
  <si>
    <t xml:space="preserve">S. aureus – stafilokokas </t>
  </si>
  <si>
    <t>1.39.</t>
  </si>
  <si>
    <t xml:space="preserve">L.monocytogenes  </t>
  </si>
  <si>
    <t>Suma be PVM</t>
  </si>
  <si>
    <t>Taikomas PVM dydis (%)</t>
  </si>
  <si>
    <t>PVM suma</t>
  </si>
  <si>
    <t>Suma su PVM</t>
  </si>
  <si>
    <t>2. DALIS</t>
  </si>
  <si>
    <t>MIKROBIOLOGINIAI TYRIMAI, INFEKCINIŲ LIGŲ PGR DIAGNOSTIKA BEI KITI RETI TYRIMAI</t>
  </si>
  <si>
    <t>2.</t>
  </si>
  <si>
    <t>Mikrobiologiniai tyrimai, infekcinių ligų PGR diagnostika bei kiti reti tyrimai</t>
  </si>
  <si>
    <t>2.1.</t>
  </si>
  <si>
    <t>Campylobacter coli ir C.jejuni DNR nustatymas PGR metodu</t>
  </si>
  <si>
    <t>2.2.</t>
  </si>
  <si>
    <t>IL28 B polimorfizmo nustatymas  PGR metodu</t>
  </si>
  <si>
    <t>2.3.</t>
  </si>
  <si>
    <t>Parvo viruso B 19 DNR nustatymas PGR metodu</t>
  </si>
  <si>
    <t>2.4.</t>
  </si>
  <si>
    <t>Dengė karštinės IgG antikūnų nustatymas imunofluorescntiniu  metodu</t>
  </si>
  <si>
    <t>2.5.</t>
  </si>
  <si>
    <t>Dengė karštinės IgM antikūnų nustatymas imunofluorescntiniu metodu</t>
  </si>
  <si>
    <t>2.6.</t>
  </si>
  <si>
    <t xml:space="preserve">Vidalio reakcija vidurių šiltinės, parotifų A,B sukėlėjams nustatyti </t>
  </si>
  <si>
    <t>2.7.</t>
  </si>
  <si>
    <t>Trichinella spiralis nustatymas imunofermentiniu metodu</t>
  </si>
  <si>
    <t>2.8.</t>
  </si>
  <si>
    <t>Legionella pneumophila IgM antikūnų nustatymas imunofermentiniu metodu</t>
  </si>
  <si>
    <t>2.9.</t>
  </si>
  <si>
    <t>Legionella pneumophila IgG antikūnų nustatymas imunofermentiniu metodu</t>
  </si>
  <si>
    <t>2.10.</t>
  </si>
  <si>
    <t xml:space="preserve">Leptospirų serologinė diagnostika </t>
  </si>
  <si>
    <t>2.11.</t>
  </si>
  <si>
    <t>Cysticercus cellulosus IgG nustatymas imunofermentiniu metodu</t>
  </si>
  <si>
    <t>2.12.</t>
  </si>
  <si>
    <t>VDRL CSF-agliutinacijos reakcija sifilio diagnostikai iš stuburo smegenų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</si>
  <si>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</si>
  <si>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</si>
  <si>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</si>
  <si>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</si>
  <si>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</si>
  <si>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</si>
  <si>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</si>
  <si>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</si>
  <si>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</si>
  <si>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</si>
  <si>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</si>
  <si>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</si>
  <si>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</si>
  <si>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</si>
  <si>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</si>
  <si>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</si>
  <si>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</si>
  <si>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</si>
  <si>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</si>
  <si>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</si>
  <si>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2520 2025-06-06 13:41:34</t>
  </si>
  <si>
    <t xml:space="preserve"> jis nurodo priežastis, dėl kurių PVM nemoka:</t>
  </si>
  <si>
    <t>5. Tais atvejais, kai pagal galiojančius teisės aktus tiekėjui nereikia mokėti PVM</t>
  </si>
  <si>
    <t>1 priedas</t>
  </si>
  <si>
    <t>Tyrimų rezultatai turi būti pateikiami  laboratorijos el. paštu:  jelena.kazragiene@kulig.lt )</t>
  </si>
  <si>
    <t>Pateikti informaciją apie tyrimų atlikimo grafikus.</t>
  </si>
  <si>
    <t>3.</t>
  </si>
  <si>
    <r>
      <rPr>
        <sz val="7"/>
        <color indexed="8"/>
        <rFont val="Times New Roman"/>
        <family val="1"/>
        <charset val="186"/>
      </rPr>
      <t xml:space="preserve"> </t>
    </r>
    <r>
      <rPr>
        <sz val="12"/>
        <color indexed="8"/>
        <rFont val="Times New Roman"/>
        <family val="1"/>
        <charset val="186"/>
      </rPr>
      <t>Pateikti ėminių paėmimo ir transportavimo sąlygas.</t>
    </r>
  </si>
  <si>
    <t>4.</t>
  </si>
  <si>
    <t>Tiekėjas privalo užtikrinti asmens duomenų apsaugą pagal BDAR reikalavimus.</t>
  </si>
  <si>
    <t>5.</t>
  </si>
  <si>
    <t>Tiekėjas įsipareigoja paimti ir atlikti pagal pateiktus laboratorinių tyrimų užsakymus Užsakovo adresu iš objektų: Liepojos pl. 45, Klaipėda, Vytauto g. 153, Palanga laboratorinius vandens mėginius ir pateikti Tyrimų rezultatus</t>
  </si>
  <si>
    <t>6.</t>
  </si>
  <si>
    <t>Tyrimo rezultatai privalo būti pateikiami pagal standarto LST EN ISO 15189 reikalavimus.</t>
  </si>
  <si>
    <t>7.</t>
  </si>
  <si>
    <t>Jei 2 dalies ėminys netinkamas tyrimui, apie tai turi būti pranešama ėminio gavimo dieną telefonu  +37046396581 (vadybininkė- administratorė).</t>
  </si>
  <si>
    <t>8.</t>
  </si>
  <si>
    <r>
      <t>Galimybė atlikti tyrimus skubos tvarka.</t>
    </r>
    <r>
      <rPr>
        <sz val="12"/>
        <color indexed="8"/>
        <rFont val="Times New Roman"/>
        <family val="1"/>
        <charset val="186"/>
      </rPr>
      <t xml:space="preserve">                                                                                                                                                                              </t>
    </r>
  </si>
  <si>
    <t>9.</t>
  </si>
  <si>
    <t>2 dalies tyrimus atlikti per 5 darbo dienas.</t>
  </si>
  <si>
    <t>10.</t>
  </si>
  <si>
    <t>Perkančioji organizacija tyrimus planuoja pirkti pagal poreikį, kuris priklauso nuo aplinkybių, neprognozuojamų pirkimo metu (perkamų tyrimų kiekis priklauso nuo sutarties vykdymo metu iškylančio poreikio, keičiantis gydymo įstaigos poreikiams, pacientų skaičiui). Perkančioji organizacija pasilieka teisę tyrimų kiekį didinti arba mažinti, tačiau neviršijant bendros sutarties sumos. Perkančioji organizacija neįsipareigoja išpirkti viso numatyto tyrimų kiekio.</t>
  </si>
  <si>
    <t>11.</t>
  </si>
  <si>
    <t>Perkančioji organizacija turi teisę užsakyti pavienius sutartyje neįvardintus ir /ar priede nenurodytus laboratorinius tyrimus pagal tuo metu galiojančius paslaugas teikiančios įstaigos įkainius ir esančius tos įstaigos licencijos sąraše.</t>
  </si>
  <si>
    <t>Pasiūlyme nurodyta įkainių suma reikalinga tik pasiūlymų vertinimui. Sutartyje bus nurodyti laimėjusio tiekėjo pasiūlyti įkainiai ir bendra preliminari sutarties vertė per 3 metus (šios techninės specifikacijos 2 lapas - Sutarčių vertės).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</si>
</sst>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charset val="186"/>
    </font>
    <font>
      <sz val="12"/>
      <color theme="1"/>
      <name val="Times New Roman"/>
      <family val="1"/>
      <charset val="186"/>
    </font>
    <font>
      <sz val="7"/>
      <color indexed="8"/>
      <name val="Times New Roman"/>
      <family val="1"/>
      <charset val="186"/>
    </font>
    <font>
      <sz val="12"/>
      <color indexed="8"/>
      <name val="Times New Roman"/>
      <family val="1"/>
      <charset val="186"/>
    </font>
    <font>
      <sz val="11"/>
      <color theme="1"/>
      <name val="Times New Roman"/>
      <family val="1"/>
    </font>
    <font>
      <b/>
      <sz val="12"/>
      <color rgb="FFFF0000"/>
      <name val="Times New Roman"/>
      <family val="1"/>
      <charset val="186"/>
    </font>
    <font>
      <sz val="11"/>
      <color rgb="FFFF0000"/>
      <name val="Calibri"/>
      <family val="2"/>
      <scheme val="minor"/>
    </font>
    <font>
      <b/>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2">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49" fontId="5" fillId="0" borderId="0" xfId="0" applyNumberFormat="1" applyFont="1" applyAlignment="1">
      <alignment horizontal="center"/>
    </xf>
    <xf numFmtId="0" fontId="6" fillId="0" borderId="0" xfId="0" applyFont="1" applyAlignment="1">
      <alignment horizontal="left" vertical="center"/>
    </xf>
    <xf numFmtId="0" fontId="9"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wrapText="1"/>
    </xf>
    <xf numFmtId="0" fontId="5" fillId="0" borderId="0" xfId="0" applyFo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19"/>
  <sheetViews>
    <sheetView tabSelected="1" workbookViewId="0">
      <selection activeCell="F8" sqref="F8"/>
    </sheetView>
  </sheetViews>
  <sheetFormatPr defaultColWidth="10.875" defaultRowHeight="15" x14ac:dyDescent="0.25"/>
  <cols>
    <col min="1" max="1" width="9.125" style="1" customWidth="1"/>
    <col min="2" max="2" width="45.75" style="11" customWidth="1"/>
    <col min="3" max="3" width="13" style="73" customWidth="1"/>
    <col min="4" max="4" width="12" style="76" customWidth="1"/>
    <col min="5" max="5" width="19.625" style="1" customWidth="1"/>
    <col min="6" max="6" width="19.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67"/>
      <c r="D2" s="76" t="s">
        <v>170</v>
      </c>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1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169</v>
      </c>
      <c r="D30" s="77"/>
    </row>
    <row r="31" spans="1:7" x14ac:dyDescent="0.25">
      <c r="A31" s="13" t="s">
        <v>168</v>
      </c>
      <c r="D31" s="77"/>
    </row>
    <row r="32" spans="1:7" x14ac:dyDescent="0.25">
      <c r="A32" s="13" t="s">
        <v>24</v>
      </c>
    </row>
    <row r="33" spans="1:6" x14ac:dyDescent="0.25">
      <c r="A33" s="12" t="s">
        <v>25</v>
      </c>
      <c r="B33" s="69" t="s">
        <v>26</v>
      </c>
    </row>
    <row r="35" spans="1:6" x14ac:dyDescent="0.25">
      <c r="A35" s="12" t="s">
        <v>27</v>
      </c>
    </row>
    <row r="36" spans="1:6" x14ac:dyDescent="0.25">
      <c r="A36" s="14" t="s">
        <v>28</v>
      </c>
      <c r="B36" s="71" t="s">
        <v>29</v>
      </c>
      <c r="C36" s="74" t="s">
        <v>30</v>
      </c>
      <c r="D36" s="78" t="s">
        <v>31</v>
      </c>
      <c r="E36" s="14" t="s">
        <v>32</v>
      </c>
      <c r="F36" s="14" t="s">
        <v>33</v>
      </c>
    </row>
    <row r="37" spans="1:6" x14ac:dyDescent="0.25">
      <c r="A37" s="14" t="s">
        <v>34</v>
      </c>
      <c r="B37" s="71" t="s">
        <v>35</v>
      </c>
      <c r="C37" s="75"/>
      <c r="D37" s="79"/>
      <c r="E37" s="15"/>
      <c r="F37" s="15"/>
    </row>
    <row r="38" spans="1:6" x14ac:dyDescent="0.25">
      <c r="A38" s="15" t="s">
        <v>36</v>
      </c>
      <c r="B38" s="72" t="s">
        <v>37</v>
      </c>
      <c r="C38" s="75">
        <v>1</v>
      </c>
      <c r="D38" s="79" t="s">
        <v>38</v>
      </c>
      <c r="E38" s="16"/>
      <c r="F38" s="15" t="str">
        <f t="shared" ref="F38:F76" si="0">IF(ISBLANK(E38),"", PRODUCT(C38,E38))</f>
        <v/>
      </c>
    </row>
    <row r="39" spans="1:6" ht="30" x14ac:dyDescent="0.25">
      <c r="A39" s="15" t="s">
        <v>39</v>
      </c>
      <c r="B39" s="72" t="s">
        <v>40</v>
      </c>
      <c r="C39" s="75">
        <v>1</v>
      </c>
      <c r="D39" s="79" t="s">
        <v>38</v>
      </c>
      <c r="E39" s="16"/>
      <c r="F39" s="15" t="str">
        <f t="shared" si="0"/>
        <v/>
      </c>
    </row>
    <row r="40" spans="1:6" ht="30" x14ac:dyDescent="0.25">
      <c r="A40" s="15" t="s">
        <v>41</v>
      </c>
      <c r="B40" s="72" t="s">
        <v>42</v>
      </c>
      <c r="C40" s="75">
        <v>1</v>
      </c>
      <c r="D40" s="79" t="s">
        <v>38</v>
      </c>
      <c r="E40" s="16"/>
      <c r="F40" s="15" t="str">
        <f t="shared" si="0"/>
        <v/>
      </c>
    </row>
    <row r="41" spans="1:6" ht="30" x14ac:dyDescent="0.25">
      <c r="A41" s="15" t="s">
        <v>43</v>
      </c>
      <c r="B41" s="72" t="s">
        <v>44</v>
      </c>
      <c r="C41" s="75">
        <v>1</v>
      </c>
      <c r="D41" s="79" t="s">
        <v>38</v>
      </c>
      <c r="E41" s="16"/>
      <c r="F41" s="15" t="str">
        <f t="shared" si="0"/>
        <v/>
      </c>
    </row>
    <row r="42" spans="1:6" ht="30" x14ac:dyDescent="0.25">
      <c r="A42" s="15" t="s">
        <v>45</v>
      </c>
      <c r="B42" s="72" t="s">
        <v>46</v>
      </c>
      <c r="C42" s="75">
        <v>1</v>
      </c>
      <c r="D42" s="79" t="s">
        <v>38</v>
      </c>
      <c r="E42" s="16"/>
      <c r="F42" s="15" t="str">
        <f t="shared" si="0"/>
        <v/>
      </c>
    </row>
    <row r="43" spans="1:6" x14ac:dyDescent="0.25">
      <c r="A43" s="15" t="s">
        <v>47</v>
      </c>
      <c r="B43" s="72" t="s">
        <v>48</v>
      </c>
      <c r="C43" s="75">
        <v>1</v>
      </c>
      <c r="D43" s="79" t="s">
        <v>38</v>
      </c>
      <c r="E43" s="16"/>
      <c r="F43" s="15" t="str">
        <f t="shared" si="0"/>
        <v/>
      </c>
    </row>
    <row r="44" spans="1:6" x14ac:dyDescent="0.25">
      <c r="A44" s="15" t="s">
        <v>49</v>
      </c>
      <c r="B44" s="72" t="s">
        <v>50</v>
      </c>
      <c r="C44" s="75">
        <v>1</v>
      </c>
      <c r="D44" s="79" t="s">
        <v>38</v>
      </c>
      <c r="E44" s="16"/>
      <c r="F44" s="15" t="str">
        <f t="shared" si="0"/>
        <v/>
      </c>
    </row>
    <row r="45" spans="1:6" ht="30" x14ac:dyDescent="0.25">
      <c r="A45" s="15" t="s">
        <v>51</v>
      </c>
      <c r="B45" s="72" t="s">
        <v>52</v>
      </c>
      <c r="C45" s="75">
        <v>1</v>
      </c>
      <c r="D45" s="79" t="s">
        <v>38</v>
      </c>
      <c r="E45" s="16"/>
      <c r="F45" s="15" t="str">
        <f t="shared" si="0"/>
        <v/>
      </c>
    </row>
    <row r="46" spans="1:6" ht="30" x14ac:dyDescent="0.25">
      <c r="A46" s="15" t="s">
        <v>53</v>
      </c>
      <c r="B46" s="72" t="s">
        <v>54</v>
      </c>
      <c r="C46" s="75">
        <v>1</v>
      </c>
      <c r="D46" s="79" t="s">
        <v>38</v>
      </c>
      <c r="E46" s="16"/>
      <c r="F46" s="15" t="str">
        <f t="shared" si="0"/>
        <v/>
      </c>
    </row>
    <row r="47" spans="1:6" ht="30" x14ac:dyDescent="0.25">
      <c r="A47" s="15" t="s">
        <v>55</v>
      </c>
      <c r="B47" s="72" t="s">
        <v>56</v>
      </c>
      <c r="C47" s="75">
        <v>1</v>
      </c>
      <c r="D47" s="79" t="s">
        <v>38</v>
      </c>
      <c r="E47" s="16"/>
      <c r="F47" s="15" t="str">
        <f t="shared" si="0"/>
        <v/>
      </c>
    </row>
    <row r="48" spans="1:6" ht="30" x14ac:dyDescent="0.25">
      <c r="A48" s="15" t="s">
        <v>57</v>
      </c>
      <c r="B48" s="72" t="s">
        <v>58</v>
      </c>
      <c r="C48" s="75">
        <v>1</v>
      </c>
      <c r="D48" s="79" t="s">
        <v>38</v>
      </c>
      <c r="E48" s="16"/>
      <c r="F48" s="15" t="str">
        <f t="shared" si="0"/>
        <v/>
      </c>
    </row>
    <row r="49" spans="1:6" x14ac:dyDescent="0.25">
      <c r="A49" s="15" t="s">
        <v>59</v>
      </c>
      <c r="B49" s="72" t="s">
        <v>60</v>
      </c>
      <c r="C49" s="75">
        <v>1</v>
      </c>
      <c r="D49" s="79" t="s">
        <v>38</v>
      </c>
      <c r="E49" s="16"/>
      <c r="F49" s="15" t="str">
        <f t="shared" si="0"/>
        <v/>
      </c>
    </row>
    <row r="50" spans="1:6" x14ac:dyDescent="0.25">
      <c r="A50" s="15" t="s">
        <v>61</v>
      </c>
      <c r="B50" s="72" t="s">
        <v>62</v>
      </c>
      <c r="C50" s="75">
        <v>1</v>
      </c>
      <c r="D50" s="79" t="s">
        <v>38</v>
      </c>
      <c r="E50" s="16"/>
      <c r="F50" s="15" t="str">
        <f t="shared" si="0"/>
        <v/>
      </c>
    </row>
    <row r="51" spans="1:6" x14ac:dyDescent="0.25">
      <c r="A51" s="15" t="s">
        <v>63</v>
      </c>
      <c r="B51" s="72" t="s">
        <v>64</v>
      </c>
      <c r="C51" s="75">
        <v>1</v>
      </c>
      <c r="D51" s="79" t="s">
        <v>38</v>
      </c>
      <c r="E51" s="16"/>
      <c r="F51" s="15" t="str">
        <f t="shared" si="0"/>
        <v/>
      </c>
    </row>
    <row r="52" spans="1:6" ht="30" x14ac:dyDescent="0.25">
      <c r="A52" s="15" t="s">
        <v>65</v>
      </c>
      <c r="B52" s="72" t="s">
        <v>66</v>
      </c>
      <c r="C52" s="75">
        <v>1</v>
      </c>
      <c r="D52" s="79" t="s">
        <v>38</v>
      </c>
      <c r="E52" s="16"/>
      <c r="F52" s="15" t="str">
        <f t="shared" si="0"/>
        <v/>
      </c>
    </row>
    <row r="53" spans="1:6" x14ac:dyDescent="0.25">
      <c r="A53" s="15" t="s">
        <v>67</v>
      </c>
      <c r="B53" s="72" t="s">
        <v>68</v>
      </c>
      <c r="C53" s="75">
        <v>1</v>
      </c>
      <c r="D53" s="79" t="s">
        <v>38</v>
      </c>
      <c r="E53" s="16"/>
      <c r="F53" s="15" t="str">
        <f t="shared" si="0"/>
        <v/>
      </c>
    </row>
    <row r="54" spans="1:6" ht="30" x14ac:dyDescent="0.25">
      <c r="A54" s="15" t="s">
        <v>69</v>
      </c>
      <c r="B54" s="72" t="s">
        <v>70</v>
      </c>
      <c r="C54" s="75">
        <v>1</v>
      </c>
      <c r="D54" s="79" t="s">
        <v>38</v>
      </c>
      <c r="E54" s="16"/>
      <c r="F54" s="15" t="str">
        <f t="shared" si="0"/>
        <v/>
      </c>
    </row>
    <row r="55" spans="1:6" x14ac:dyDescent="0.25">
      <c r="A55" s="15" t="s">
        <v>71</v>
      </c>
      <c r="B55" s="72" t="s">
        <v>72</v>
      </c>
      <c r="C55" s="75">
        <v>1</v>
      </c>
      <c r="D55" s="79" t="s">
        <v>38</v>
      </c>
      <c r="E55" s="16"/>
      <c r="F55" s="15" t="str">
        <f t="shared" si="0"/>
        <v/>
      </c>
    </row>
    <row r="56" spans="1:6" x14ac:dyDescent="0.25">
      <c r="A56" s="15" t="s">
        <v>73</v>
      </c>
      <c r="B56" s="72" t="s">
        <v>74</v>
      </c>
      <c r="C56" s="75">
        <v>1</v>
      </c>
      <c r="D56" s="79" t="s">
        <v>38</v>
      </c>
      <c r="E56" s="16"/>
      <c r="F56" s="15" t="str">
        <f t="shared" si="0"/>
        <v/>
      </c>
    </row>
    <row r="57" spans="1:6" x14ac:dyDescent="0.25">
      <c r="A57" s="15" t="s">
        <v>75</v>
      </c>
      <c r="B57" s="72" t="s">
        <v>76</v>
      </c>
      <c r="C57" s="75">
        <v>1</v>
      </c>
      <c r="D57" s="79" t="s">
        <v>38</v>
      </c>
      <c r="E57" s="16"/>
      <c r="F57" s="15" t="str">
        <f t="shared" si="0"/>
        <v/>
      </c>
    </row>
    <row r="58" spans="1:6" ht="30" x14ac:dyDescent="0.25">
      <c r="A58" s="15" t="s">
        <v>77</v>
      </c>
      <c r="B58" s="72" t="s">
        <v>78</v>
      </c>
      <c r="C58" s="75">
        <v>1</v>
      </c>
      <c r="D58" s="79" t="s">
        <v>38</v>
      </c>
      <c r="E58" s="16"/>
      <c r="F58" s="15" t="str">
        <f t="shared" si="0"/>
        <v/>
      </c>
    </row>
    <row r="59" spans="1:6" x14ac:dyDescent="0.25">
      <c r="A59" s="15" t="s">
        <v>79</v>
      </c>
      <c r="B59" s="72" t="s">
        <v>80</v>
      </c>
      <c r="C59" s="75">
        <v>1</v>
      </c>
      <c r="D59" s="79" t="s">
        <v>38</v>
      </c>
      <c r="E59" s="16"/>
      <c r="F59" s="15" t="str">
        <f t="shared" si="0"/>
        <v/>
      </c>
    </row>
    <row r="60" spans="1:6" x14ac:dyDescent="0.25">
      <c r="A60" s="15" t="s">
        <v>81</v>
      </c>
      <c r="B60" s="72" t="s">
        <v>82</v>
      </c>
      <c r="C60" s="75">
        <v>1</v>
      </c>
      <c r="D60" s="79" t="s">
        <v>38</v>
      </c>
      <c r="E60" s="16"/>
      <c r="F60" s="15" t="str">
        <f t="shared" si="0"/>
        <v/>
      </c>
    </row>
    <row r="61" spans="1:6" x14ac:dyDescent="0.25">
      <c r="A61" s="15" t="s">
        <v>83</v>
      </c>
      <c r="B61" s="72" t="s">
        <v>84</v>
      </c>
      <c r="C61" s="75">
        <v>1</v>
      </c>
      <c r="D61" s="79" t="s">
        <v>38</v>
      </c>
      <c r="E61" s="16"/>
      <c r="F61" s="15" t="str">
        <f t="shared" si="0"/>
        <v/>
      </c>
    </row>
    <row r="62" spans="1:6" x14ac:dyDescent="0.25">
      <c r="A62" s="15" t="s">
        <v>85</v>
      </c>
      <c r="B62" s="72" t="s">
        <v>86</v>
      </c>
      <c r="C62" s="75">
        <v>1</v>
      </c>
      <c r="D62" s="79" t="s">
        <v>38</v>
      </c>
      <c r="E62" s="16"/>
      <c r="F62" s="15" t="str">
        <f t="shared" si="0"/>
        <v/>
      </c>
    </row>
    <row r="63" spans="1:6" ht="30" x14ac:dyDescent="0.25">
      <c r="A63" s="15" t="s">
        <v>87</v>
      </c>
      <c r="B63" s="72" t="s">
        <v>88</v>
      </c>
      <c r="C63" s="75">
        <v>1</v>
      </c>
      <c r="D63" s="79" t="s">
        <v>38</v>
      </c>
      <c r="E63" s="16"/>
      <c r="F63" s="15" t="str">
        <f t="shared" si="0"/>
        <v/>
      </c>
    </row>
    <row r="64" spans="1:6" x14ac:dyDescent="0.25">
      <c r="A64" s="15" t="s">
        <v>89</v>
      </c>
      <c r="B64" s="72" t="s">
        <v>90</v>
      </c>
      <c r="C64" s="75">
        <v>20</v>
      </c>
      <c r="D64" s="79" t="s">
        <v>38</v>
      </c>
      <c r="E64" s="16"/>
      <c r="F64" s="15" t="str">
        <f t="shared" si="0"/>
        <v/>
      </c>
    </row>
    <row r="65" spans="1:7" x14ac:dyDescent="0.25">
      <c r="A65" s="15" t="s">
        <v>91</v>
      </c>
      <c r="B65" s="72" t="s">
        <v>92</v>
      </c>
      <c r="C65" s="75">
        <v>20</v>
      </c>
      <c r="D65" s="79" t="s">
        <v>38</v>
      </c>
      <c r="E65" s="16"/>
      <c r="F65" s="15" t="str">
        <f t="shared" si="0"/>
        <v/>
      </c>
    </row>
    <row r="66" spans="1:7" ht="30" x14ac:dyDescent="0.25">
      <c r="A66" s="15" t="s">
        <v>93</v>
      </c>
      <c r="B66" s="72" t="s">
        <v>94</v>
      </c>
      <c r="C66" s="75">
        <v>20</v>
      </c>
      <c r="D66" s="79" t="s">
        <v>38</v>
      </c>
      <c r="E66" s="16"/>
      <c r="F66" s="15" t="str">
        <f t="shared" si="0"/>
        <v/>
      </c>
    </row>
    <row r="67" spans="1:7" x14ac:dyDescent="0.25">
      <c r="A67" s="15" t="s">
        <v>95</v>
      </c>
      <c r="B67" s="72" t="s">
        <v>96</v>
      </c>
      <c r="C67" s="75">
        <v>1</v>
      </c>
      <c r="D67" s="79" t="s">
        <v>38</v>
      </c>
      <c r="E67" s="16"/>
      <c r="F67" s="15" t="str">
        <f t="shared" si="0"/>
        <v/>
      </c>
    </row>
    <row r="68" spans="1:7" x14ac:dyDescent="0.25">
      <c r="A68" s="15" t="s">
        <v>97</v>
      </c>
      <c r="B68" s="72" t="s">
        <v>98</v>
      </c>
      <c r="C68" s="75">
        <v>1</v>
      </c>
      <c r="D68" s="79" t="s">
        <v>38</v>
      </c>
      <c r="E68" s="16"/>
      <c r="F68" s="15" t="str">
        <f t="shared" si="0"/>
        <v/>
      </c>
    </row>
    <row r="69" spans="1:7" x14ac:dyDescent="0.25">
      <c r="A69" s="15" t="s">
        <v>99</v>
      </c>
      <c r="B69" s="72" t="s">
        <v>100</v>
      </c>
      <c r="C69" s="75">
        <v>1</v>
      </c>
      <c r="D69" s="79" t="s">
        <v>38</v>
      </c>
      <c r="E69" s="16"/>
      <c r="F69" s="15" t="str">
        <f t="shared" si="0"/>
        <v/>
      </c>
    </row>
    <row r="70" spans="1:7" x14ac:dyDescent="0.25">
      <c r="A70" s="15" t="s">
        <v>101</v>
      </c>
      <c r="B70" s="72" t="s">
        <v>102</v>
      </c>
      <c r="C70" s="75">
        <v>1</v>
      </c>
      <c r="D70" s="79" t="s">
        <v>38</v>
      </c>
      <c r="E70" s="16"/>
      <c r="F70" s="15" t="str">
        <f t="shared" si="0"/>
        <v/>
      </c>
    </row>
    <row r="71" spans="1:7" x14ac:dyDescent="0.25">
      <c r="A71" s="15" t="s">
        <v>103</v>
      </c>
      <c r="B71" s="72" t="s">
        <v>104</v>
      </c>
      <c r="C71" s="75">
        <v>1</v>
      </c>
      <c r="D71" s="79" t="s">
        <v>38</v>
      </c>
      <c r="E71" s="16"/>
      <c r="F71" s="15" t="str">
        <f t="shared" si="0"/>
        <v/>
      </c>
    </row>
    <row r="72" spans="1:7" ht="30" x14ac:dyDescent="0.25">
      <c r="A72" s="15" t="s">
        <v>105</v>
      </c>
      <c r="B72" s="72" t="s">
        <v>106</v>
      </c>
      <c r="C72" s="75">
        <v>1</v>
      </c>
      <c r="D72" s="79" t="s">
        <v>38</v>
      </c>
      <c r="E72" s="16"/>
      <c r="F72" s="15" t="str">
        <f t="shared" si="0"/>
        <v/>
      </c>
    </row>
    <row r="73" spans="1:7" x14ac:dyDescent="0.25">
      <c r="A73" s="15" t="s">
        <v>107</v>
      </c>
      <c r="B73" s="72" t="s">
        <v>108</v>
      </c>
      <c r="C73" s="75">
        <v>1</v>
      </c>
      <c r="D73" s="79" t="s">
        <v>38</v>
      </c>
      <c r="E73" s="16"/>
      <c r="F73" s="15" t="str">
        <f t="shared" si="0"/>
        <v/>
      </c>
    </row>
    <row r="74" spans="1:7" x14ac:dyDescent="0.25">
      <c r="A74" s="15" t="s">
        <v>109</v>
      </c>
      <c r="B74" s="72" t="s">
        <v>110</v>
      </c>
      <c r="C74" s="75">
        <v>1</v>
      </c>
      <c r="D74" s="79" t="s">
        <v>38</v>
      </c>
      <c r="E74" s="16"/>
      <c r="F74" s="15" t="str">
        <f t="shared" si="0"/>
        <v/>
      </c>
    </row>
    <row r="75" spans="1:7" x14ac:dyDescent="0.25">
      <c r="A75" s="15" t="s">
        <v>111</v>
      </c>
      <c r="B75" s="72" t="s">
        <v>112</v>
      </c>
      <c r="C75" s="75">
        <v>1</v>
      </c>
      <c r="D75" s="79" t="s">
        <v>38</v>
      </c>
      <c r="E75" s="16"/>
      <c r="F75" s="15" t="str">
        <f t="shared" si="0"/>
        <v/>
      </c>
    </row>
    <row r="76" spans="1:7" x14ac:dyDescent="0.25">
      <c r="A76" s="15" t="s">
        <v>113</v>
      </c>
      <c r="B76" s="72" t="s">
        <v>114</v>
      </c>
      <c r="C76" s="75">
        <v>1</v>
      </c>
      <c r="D76" s="79" t="s">
        <v>38</v>
      </c>
      <c r="E76" s="16"/>
      <c r="F76" s="15" t="str">
        <f t="shared" si="0"/>
        <v/>
      </c>
    </row>
    <row r="77" spans="1:7" x14ac:dyDescent="0.25">
      <c r="E77" s="14" t="s">
        <v>115</v>
      </c>
      <c r="F77" s="14" t="str">
        <f>IF((COUNT(C38:C76)&lt;&gt;COUNT(F38:F76)),"", ROUND(SUM(F38:F76),2))</f>
        <v/>
      </c>
      <c r="G77" s="13" t="str">
        <f>IF((COUNT(C38:C76)&lt;&gt;COUNT(F38:F76)),"Neužpildytos visų objektų kainos", "")</f>
        <v>Neužpildytos visų objektų kainos</v>
      </c>
    </row>
    <row r="78" spans="1:7" ht="30" x14ac:dyDescent="0.25">
      <c r="C78" s="74" t="s">
        <v>116</v>
      </c>
      <c r="D78" s="80"/>
      <c r="E78" s="14" t="s">
        <v>117</v>
      </c>
      <c r="F78" s="14" t="str">
        <f>IF(OR(F77="",D78=""),"", ROUND(PRODUCT(D78,F77)/100,2))</f>
        <v/>
      </c>
      <c r="G78" s="13" t="str">
        <f>IF(D78="", "Nurodykite taikomą PVM dydį", "")</f>
        <v>Nurodykite taikomą PVM dydį</v>
      </c>
    </row>
    <row r="79" spans="1:7" x14ac:dyDescent="0.25">
      <c r="E79" s="14" t="s">
        <v>118</v>
      </c>
      <c r="F79" s="14">
        <f>IF(ISBLANK(F78), "", ROUND(SUM(F77:F78),2))</f>
        <v>0</v>
      </c>
    </row>
    <row r="83" spans="1:6" ht="30" x14ac:dyDescent="0.25">
      <c r="A83" s="12" t="s">
        <v>119</v>
      </c>
      <c r="B83" s="69" t="s">
        <v>120</v>
      </c>
    </row>
    <row r="85" spans="1:6" x14ac:dyDescent="0.25">
      <c r="A85" s="12" t="s">
        <v>27</v>
      </c>
    </row>
    <row r="86" spans="1:6" x14ac:dyDescent="0.25">
      <c r="A86" s="14" t="s">
        <v>28</v>
      </c>
      <c r="B86" s="71" t="s">
        <v>29</v>
      </c>
      <c r="C86" s="74" t="s">
        <v>30</v>
      </c>
      <c r="D86" s="78" t="s">
        <v>31</v>
      </c>
      <c r="E86" s="14" t="s">
        <v>32</v>
      </c>
      <c r="F86" s="14" t="s">
        <v>33</v>
      </c>
    </row>
    <row r="87" spans="1:6" ht="30" x14ac:dyDescent="0.25">
      <c r="A87" s="14" t="s">
        <v>121</v>
      </c>
      <c r="B87" s="71" t="s">
        <v>122</v>
      </c>
      <c r="C87" s="75"/>
      <c r="D87" s="79"/>
      <c r="E87" s="15"/>
      <c r="F87" s="15"/>
    </row>
    <row r="88" spans="1:6" ht="30" x14ac:dyDescent="0.25">
      <c r="A88" s="15" t="s">
        <v>123</v>
      </c>
      <c r="B88" s="72" t="s">
        <v>124</v>
      </c>
      <c r="C88" s="75">
        <v>1</v>
      </c>
      <c r="D88" s="79" t="s">
        <v>38</v>
      </c>
      <c r="E88" s="16"/>
      <c r="F88" s="15" t="str">
        <f t="shared" ref="F88:F99" si="1">IF(ISBLANK(E88),"", PRODUCT(C88,E88))</f>
        <v/>
      </c>
    </row>
    <row r="89" spans="1:6" x14ac:dyDescent="0.25">
      <c r="A89" s="15" t="s">
        <v>125</v>
      </c>
      <c r="B89" s="72" t="s">
        <v>126</v>
      </c>
      <c r="C89" s="75">
        <v>1</v>
      </c>
      <c r="D89" s="79" t="s">
        <v>38</v>
      </c>
      <c r="E89" s="16"/>
      <c r="F89" s="15" t="str">
        <f t="shared" si="1"/>
        <v/>
      </c>
    </row>
    <row r="90" spans="1:6" x14ac:dyDescent="0.25">
      <c r="A90" s="15" t="s">
        <v>127</v>
      </c>
      <c r="B90" s="72" t="s">
        <v>128</v>
      </c>
      <c r="C90" s="75">
        <v>1</v>
      </c>
      <c r="D90" s="79" t="s">
        <v>38</v>
      </c>
      <c r="E90" s="16"/>
      <c r="F90" s="15" t="str">
        <f t="shared" si="1"/>
        <v/>
      </c>
    </row>
    <row r="91" spans="1:6" ht="30" x14ac:dyDescent="0.25">
      <c r="A91" s="15" t="s">
        <v>129</v>
      </c>
      <c r="B91" s="72" t="s">
        <v>130</v>
      </c>
      <c r="C91" s="75">
        <v>20</v>
      </c>
      <c r="D91" s="79" t="s">
        <v>38</v>
      </c>
      <c r="E91" s="16"/>
      <c r="F91" s="15" t="str">
        <f t="shared" si="1"/>
        <v/>
      </c>
    </row>
    <row r="92" spans="1:6" ht="30" x14ac:dyDescent="0.25">
      <c r="A92" s="15" t="s">
        <v>131</v>
      </c>
      <c r="B92" s="72" t="s">
        <v>132</v>
      </c>
      <c r="C92" s="75">
        <v>20</v>
      </c>
      <c r="D92" s="79" t="s">
        <v>38</v>
      </c>
      <c r="E92" s="16"/>
      <c r="F92" s="15" t="str">
        <f t="shared" si="1"/>
        <v/>
      </c>
    </row>
    <row r="93" spans="1:6" ht="30" x14ac:dyDescent="0.25">
      <c r="A93" s="15" t="s">
        <v>133</v>
      </c>
      <c r="B93" s="72" t="s">
        <v>134</v>
      </c>
      <c r="C93" s="75">
        <v>15</v>
      </c>
      <c r="D93" s="79" t="s">
        <v>38</v>
      </c>
      <c r="E93" s="16"/>
      <c r="F93" s="15" t="str">
        <f t="shared" si="1"/>
        <v/>
      </c>
    </row>
    <row r="94" spans="1:6" ht="30" x14ac:dyDescent="0.25">
      <c r="A94" s="15" t="s">
        <v>135</v>
      </c>
      <c r="B94" s="72" t="s">
        <v>136</v>
      </c>
      <c r="C94" s="75">
        <v>15</v>
      </c>
      <c r="D94" s="79" t="s">
        <v>38</v>
      </c>
      <c r="E94" s="16"/>
      <c r="F94" s="15" t="str">
        <f t="shared" si="1"/>
        <v/>
      </c>
    </row>
    <row r="95" spans="1:6" ht="30" x14ac:dyDescent="0.25">
      <c r="A95" s="15" t="s">
        <v>137</v>
      </c>
      <c r="B95" s="72" t="s">
        <v>138</v>
      </c>
      <c r="C95" s="75">
        <v>30</v>
      </c>
      <c r="D95" s="79" t="s">
        <v>38</v>
      </c>
      <c r="E95" s="16"/>
      <c r="F95" s="15" t="str">
        <f t="shared" si="1"/>
        <v/>
      </c>
    </row>
    <row r="96" spans="1:6" ht="30" x14ac:dyDescent="0.25">
      <c r="A96" s="15" t="s">
        <v>139</v>
      </c>
      <c r="B96" s="72" t="s">
        <v>140</v>
      </c>
      <c r="C96" s="75">
        <v>30</v>
      </c>
      <c r="D96" s="79" t="s">
        <v>38</v>
      </c>
      <c r="E96" s="16"/>
      <c r="F96" s="15" t="str">
        <f t="shared" si="1"/>
        <v/>
      </c>
    </row>
    <row r="97" spans="1:10" x14ac:dyDescent="0.25">
      <c r="A97" s="15" t="s">
        <v>141</v>
      </c>
      <c r="B97" s="72" t="s">
        <v>142</v>
      </c>
      <c r="C97" s="75">
        <v>20</v>
      </c>
      <c r="D97" s="79" t="s">
        <v>38</v>
      </c>
      <c r="E97" s="16"/>
      <c r="F97" s="15" t="str">
        <f t="shared" si="1"/>
        <v/>
      </c>
    </row>
    <row r="98" spans="1:10" ht="30" x14ac:dyDescent="0.25">
      <c r="A98" s="15" t="s">
        <v>143</v>
      </c>
      <c r="B98" s="72" t="s">
        <v>144</v>
      </c>
      <c r="C98" s="75">
        <v>20</v>
      </c>
      <c r="D98" s="79" t="s">
        <v>38</v>
      </c>
      <c r="E98" s="16"/>
      <c r="F98" s="15" t="str">
        <f t="shared" si="1"/>
        <v/>
      </c>
    </row>
    <row r="99" spans="1:10" ht="30" x14ac:dyDescent="0.25">
      <c r="A99" s="15" t="s">
        <v>145</v>
      </c>
      <c r="B99" s="72" t="s">
        <v>146</v>
      </c>
      <c r="C99" s="75">
        <v>15</v>
      </c>
      <c r="D99" s="79" t="s">
        <v>38</v>
      </c>
      <c r="E99" s="16"/>
      <c r="F99" s="15" t="str">
        <f t="shared" si="1"/>
        <v/>
      </c>
    </row>
    <row r="100" spans="1:10" x14ac:dyDescent="0.25">
      <c r="E100" s="14" t="s">
        <v>115</v>
      </c>
      <c r="F100" s="14" t="str">
        <f>IF((COUNT(C88:C99)&lt;&gt;COUNT(F88:F99)),"", ROUND(SUM(F88:F99),2))</f>
        <v/>
      </c>
      <c r="G100" s="13" t="str">
        <f>IF((COUNT(C88:C99)&lt;&gt;COUNT(F88:F99)),"Neužpildytos visų objektų kainos", "")</f>
        <v>Neužpildytos visų objektų kainos</v>
      </c>
    </row>
    <row r="101" spans="1:10" ht="30" x14ac:dyDescent="0.25">
      <c r="C101" s="74" t="s">
        <v>116</v>
      </c>
      <c r="D101" s="80"/>
      <c r="E101" s="14" t="s">
        <v>117</v>
      </c>
      <c r="F101" s="14" t="str">
        <f>IF(OR(F100="",D101=""),"", ROUND(PRODUCT(D101,F100)/100,2))</f>
        <v/>
      </c>
      <c r="G101" s="13" t="str">
        <f>IF(D101="", "Nurodykite taikomą PVM dydį", "")</f>
        <v>Nurodykite taikomą PVM dydį</v>
      </c>
    </row>
    <row r="102" spans="1:10" x14ac:dyDescent="0.25">
      <c r="E102" s="14" t="s">
        <v>118</v>
      </c>
      <c r="F102" s="14">
        <f>IF(ISBLANK(F101), "", ROUND(SUM(F100:F101),2))</f>
        <v>0</v>
      </c>
    </row>
    <row r="106" spans="1:10" ht="15.75" x14ac:dyDescent="0.25">
      <c r="B106" s="81" t="s">
        <v>34</v>
      </c>
      <c r="C106" s="82" t="s">
        <v>171</v>
      </c>
      <c r="D106" s="82"/>
      <c r="E106" s="82"/>
      <c r="F106" s="82"/>
      <c r="G106" s="82"/>
      <c r="H106" s="82"/>
      <c r="I106" s="82"/>
      <c r="J106" s="82"/>
    </row>
    <row r="107" spans="1:10" ht="15.75" x14ac:dyDescent="0.25">
      <c r="B107" s="81" t="s">
        <v>121</v>
      </c>
      <c r="C107" s="82" t="s">
        <v>172</v>
      </c>
      <c r="D107" s="82"/>
      <c r="E107" s="82"/>
      <c r="F107" s="82"/>
      <c r="G107" s="82"/>
      <c r="H107" s="82"/>
      <c r="I107" s="82"/>
      <c r="J107" s="82"/>
    </row>
    <row r="108" spans="1:10" ht="15.75" x14ac:dyDescent="0.25">
      <c r="B108" s="81" t="s">
        <v>173</v>
      </c>
      <c r="C108" s="82" t="s">
        <v>174</v>
      </c>
      <c r="D108" s="82"/>
      <c r="E108" s="82"/>
      <c r="F108" s="82"/>
      <c r="G108" s="82"/>
      <c r="H108" s="82"/>
      <c r="I108" s="82"/>
      <c r="J108" s="82"/>
    </row>
    <row r="109" spans="1:10" ht="15.75" x14ac:dyDescent="0.25">
      <c r="B109" s="81" t="s">
        <v>175</v>
      </c>
      <c r="C109" s="82" t="s">
        <v>176</v>
      </c>
      <c r="D109" s="82"/>
      <c r="E109" s="82"/>
      <c r="F109" s="82"/>
      <c r="G109" s="82"/>
      <c r="H109" s="82"/>
      <c r="I109" s="82"/>
      <c r="J109" s="82"/>
    </row>
    <row r="110" spans="1:10" ht="15.75" x14ac:dyDescent="0.25">
      <c r="B110" s="81" t="s">
        <v>177</v>
      </c>
      <c r="C110" s="83" t="s">
        <v>178</v>
      </c>
      <c r="D110" s="84"/>
      <c r="E110" s="84"/>
      <c r="F110" s="84"/>
      <c r="G110" s="84"/>
      <c r="H110" s="84"/>
      <c r="I110" s="84"/>
      <c r="J110" s="84"/>
    </row>
    <row r="111" spans="1:10" ht="15.75" x14ac:dyDescent="0.25">
      <c r="B111" s="81" t="s">
        <v>179</v>
      </c>
      <c r="C111" s="82" t="s">
        <v>180</v>
      </c>
      <c r="D111" s="82"/>
      <c r="E111" s="82"/>
      <c r="F111" s="82"/>
      <c r="G111" s="82"/>
      <c r="H111" s="82"/>
      <c r="I111" s="82"/>
      <c r="J111" s="82"/>
    </row>
    <row r="112" spans="1:10" ht="15.75" x14ac:dyDescent="0.25">
      <c r="B112" s="81" t="s">
        <v>181</v>
      </c>
      <c r="C112" s="85" t="s">
        <v>182</v>
      </c>
      <c r="D112" s="85"/>
      <c r="E112" s="85"/>
      <c r="F112" s="85"/>
      <c r="G112" s="85"/>
      <c r="H112" s="85"/>
      <c r="I112" s="85"/>
      <c r="J112" s="85"/>
    </row>
    <row r="113" spans="2:10" ht="15.75" x14ac:dyDescent="0.25">
      <c r="B113" s="81" t="s">
        <v>183</v>
      </c>
      <c r="C113" s="85" t="s">
        <v>184</v>
      </c>
      <c r="D113" s="85"/>
      <c r="E113" s="85"/>
      <c r="F113" s="85"/>
      <c r="G113" s="85"/>
      <c r="H113" s="85"/>
      <c r="I113" s="85"/>
      <c r="J113" s="85"/>
    </row>
    <row r="114" spans="2:10" ht="15.75" x14ac:dyDescent="0.25">
      <c r="B114" s="81" t="s">
        <v>185</v>
      </c>
      <c r="C114" s="85" t="s">
        <v>186</v>
      </c>
      <c r="D114" s="85"/>
      <c r="E114" s="85"/>
      <c r="F114" s="85"/>
      <c r="G114" s="85"/>
      <c r="H114" s="85"/>
      <c r="I114" s="85"/>
      <c r="J114" s="85"/>
    </row>
    <row r="115" spans="2:10" ht="15.75" x14ac:dyDescent="0.25">
      <c r="B115" s="81" t="s">
        <v>187</v>
      </c>
      <c r="C115" s="85" t="s">
        <v>188</v>
      </c>
      <c r="D115" s="85"/>
      <c r="E115" s="85"/>
      <c r="F115" s="85"/>
      <c r="G115" s="85"/>
      <c r="H115" s="85"/>
      <c r="I115" s="85"/>
      <c r="J115" s="85"/>
    </row>
    <row r="116" spans="2:10" ht="15.75" x14ac:dyDescent="0.25">
      <c r="B116" s="81" t="s">
        <v>189</v>
      </c>
      <c r="C116" s="85" t="s">
        <v>190</v>
      </c>
      <c r="D116" s="85"/>
      <c r="E116" s="85"/>
      <c r="F116" s="85"/>
      <c r="G116" s="85"/>
      <c r="H116" s="85"/>
      <c r="I116" s="85"/>
      <c r="J116" s="85"/>
    </row>
    <row r="117" spans="2:10" ht="15.75" x14ac:dyDescent="0.25">
      <c r="B117" s="81"/>
      <c r="C117" s="86"/>
      <c r="D117" s="86"/>
      <c r="E117" s="86"/>
      <c r="F117" s="86"/>
      <c r="G117" s="86"/>
      <c r="H117" s="86"/>
      <c r="I117" s="86"/>
      <c r="J117" s="86"/>
    </row>
    <row r="118" spans="2:10" ht="15.75" x14ac:dyDescent="0.25">
      <c r="B118" s="81"/>
      <c r="C118" s="87"/>
      <c r="D118" s="88"/>
      <c r="E118" s="88"/>
      <c r="F118" s="88"/>
      <c r="G118" s="88"/>
      <c r="H118" s="88"/>
      <c r="I118" s="89"/>
      <c r="J118" s="86"/>
    </row>
    <row r="119" spans="2:10" ht="15.75" x14ac:dyDescent="0.25">
      <c r="B119" s="81"/>
      <c r="C119" s="90" t="s">
        <v>191</v>
      </c>
      <c r="D119" s="90"/>
      <c r="E119" s="90"/>
      <c r="F119" s="90"/>
      <c r="G119" s="90"/>
      <c r="H119" s="90"/>
      <c r="I119" s="90"/>
      <c r="J119" s="91"/>
    </row>
  </sheetData>
  <sheetProtection algorithmName="SHA-512" hashValue="n69WfCuo4Tfn/I7vTq4Uj/tIPlbz4iSwe/xTNwaTo/AhuJwcQbWXPLV1A/fiXfXrjOsPS0CvQKy20gsZpOvfEQ==" saltValue="NnfGcwfmXF3r/Btc0X2R1Q==" spinCount="100000" sheet="1"/>
  <mergeCells count="39">
    <mergeCell ref="C118:H118"/>
    <mergeCell ref="C119:I119"/>
    <mergeCell ref="C112:J112"/>
    <mergeCell ref="C113:J113"/>
    <mergeCell ref="C114:J114"/>
    <mergeCell ref="C115:J115"/>
    <mergeCell ref="C116:J116"/>
    <mergeCell ref="C106:J106"/>
    <mergeCell ref="C107:J107"/>
    <mergeCell ref="C108:J108"/>
    <mergeCell ref="C109:J109"/>
    <mergeCell ref="C111:J11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147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148</v>
      </c>
      <c r="B5" s="41"/>
      <c r="C5" s="39" t="s">
        <v>149</v>
      </c>
      <c r="D5" s="40"/>
      <c r="E5" s="41"/>
      <c r="F5" s="39" t="s">
        <v>150</v>
      </c>
      <c r="G5" s="40"/>
      <c r="H5" s="41"/>
      <c r="I5" s="39" t="s">
        <v>151</v>
      </c>
      <c r="J5" s="41"/>
      <c r="K5" s="8" t="s">
        <v>152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153</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29</v>
      </c>
      <c r="B19" s="41"/>
      <c r="C19" s="39" t="s">
        <v>149</v>
      </c>
      <c r="D19" s="40"/>
      <c r="E19" s="41"/>
      <c r="F19" s="39" t="s">
        <v>154</v>
      </c>
      <c r="G19" s="40"/>
      <c r="H19" s="41"/>
      <c r="I19" s="60" t="s">
        <v>151</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155</v>
      </c>
      <c r="B33" s="27"/>
      <c r="C33" s="27"/>
      <c r="D33" s="27"/>
      <c r="E33" s="27"/>
      <c r="F33" s="27"/>
      <c r="G33" s="27"/>
      <c r="H33" s="27"/>
      <c r="I33" s="27"/>
      <c r="J33" s="27"/>
    </row>
    <row r="34" spans="1:10" ht="15.95" customHeight="1" thickBot="1" x14ac:dyDescent="0.3"/>
    <row r="35" spans="1:10" ht="15.95" customHeight="1" x14ac:dyDescent="0.25">
      <c r="A35" s="7" t="s">
        <v>28</v>
      </c>
      <c r="B35" s="56" t="s">
        <v>156</v>
      </c>
      <c r="C35" s="40"/>
      <c r="D35" s="40"/>
      <c r="E35" s="40"/>
      <c r="F35" s="40"/>
      <c r="G35" s="41"/>
      <c r="H35" s="57" t="s">
        <v>157</v>
      </c>
      <c r="I35" s="40"/>
      <c r="J35" s="58"/>
    </row>
    <row r="36" spans="1:10" ht="48" customHeight="1" x14ac:dyDescent="0.25">
      <c r="A36" s="19" t="s">
        <v>158</v>
      </c>
      <c r="B36" s="48" t="s">
        <v>159</v>
      </c>
      <c r="C36" s="43"/>
      <c r="D36" s="43"/>
      <c r="E36" s="43"/>
      <c r="F36" s="43"/>
      <c r="G36" s="26"/>
      <c r="H36" s="51"/>
      <c r="I36" s="43"/>
      <c r="J36" s="45"/>
    </row>
    <row r="37" spans="1:10" ht="48" customHeight="1" x14ac:dyDescent="0.25">
      <c r="A37" s="19" t="s">
        <v>160</v>
      </c>
      <c r="B37" s="48" t="s">
        <v>161</v>
      </c>
      <c r="C37" s="43"/>
      <c r="D37" s="43"/>
      <c r="E37" s="43"/>
      <c r="F37" s="43"/>
      <c r="G37" s="26"/>
      <c r="H37" s="51"/>
      <c r="I37" s="43"/>
      <c r="J37" s="45"/>
    </row>
    <row r="38" spans="1:10" ht="48" customHeight="1" x14ac:dyDescent="0.25">
      <c r="A38" s="19" t="s">
        <v>162</v>
      </c>
      <c r="B38" s="48" t="s">
        <v>163</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164</v>
      </c>
      <c r="B48" s="27"/>
      <c r="C48" s="27"/>
      <c r="D48" s="27"/>
      <c r="E48" s="27"/>
      <c r="F48" s="27"/>
      <c r="G48" s="27"/>
      <c r="H48" s="27"/>
      <c r="I48" s="27"/>
      <c r="J48" s="27"/>
    </row>
    <row r="51" spans="1:10" x14ac:dyDescent="0.25">
      <c r="A51" s="47" t="s">
        <v>165</v>
      </c>
      <c r="B51" s="27"/>
      <c r="C51" s="27"/>
      <c r="D51" s="27"/>
      <c r="E51" s="53"/>
      <c r="F51" s="27"/>
      <c r="G51" s="27"/>
      <c r="H51" s="27"/>
      <c r="I51" s="27"/>
      <c r="J51" s="27"/>
    </row>
    <row r="53" spans="1:10" x14ac:dyDescent="0.25">
      <c r="A53" s="47" t="s">
        <v>166</v>
      </c>
      <c r="B53" s="27"/>
      <c r="C53" s="27"/>
      <c r="D53" s="27"/>
      <c r="E53" s="53"/>
      <c r="F53" s="27"/>
      <c r="G53" s="27"/>
      <c r="H53" s="27"/>
      <c r="I53" s="27"/>
      <c r="J53" s="27"/>
    </row>
    <row r="100" spans="1:1" ht="15.75" x14ac:dyDescent="0.25">
      <c r="A100" t="s">
        <v>167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2025-06-06T10:50:50Z</dcterms:modified>
</cp:coreProperties>
</file>