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DPV aparatai AK 10643/DVP aparatai AK 10643 pakart/"/>
    </mc:Choice>
  </mc:AlternateContent>
  <xr:revisionPtr revIDLastSave="0" documentId="8_{EF1379A3-D7B7-46A3-AE1F-23D04F9379ED}" xr6:coauthVersionLast="47" xr6:coauthVersionMax="47" xr10:uidLastSave="{00000000-0000-0000-0000-000000000000}"/>
  <bookViews>
    <workbookView xWindow="28680" yWindow="-120" windowWidth="29040" windowHeight="15720" firstSheet="1" activeTab="2"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39" i="1"/>
  <c r="C40" i="1"/>
  <c r="C41" i="1"/>
  <c r="D7" i="18" l="1"/>
  <c r="D8" i="18"/>
  <c r="D9" i="18"/>
  <c r="D10" i="18"/>
  <c r="D11" i="18"/>
  <c r="C7" i="18"/>
  <c r="C8" i="18"/>
  <c r="C9" i="18"/>
  <c r="C10" i="18"/>
  <c r="C11" i="18"/>
  <c r="B7" i="18"/>
  <c r="B8" i="18"/>
  <c r="B9" i="18"/>
  <c r="B10" i="18"/>
  <c r="B11" i="18"/>
  <c r="G30" i="1"/>
  <c r="H30" i="1" s="1"/>
  <c r="D6" i="18" l="1"/>
  <c r="C6" i="18"/>
  <c r="B6" i="18"/>
  <c r="B3" i="18" l="1"/>
  <c r="C37" i="1" l="1"/>
  <c r="C36" i="1"/>
  <c r="D12" i="18" l="1"/>
  <c r="C12" i="18"/>
  <c r="B12" i="18"/>
  <c r="H18" i="13"/>
  <c r="H16" i="13" l="1"/>
  <c r="H17" i="13"/>
  <c r="C5" i="18" l="1"/>
  <c r="D5" i="18"/>
  <c r="B5" i="18"/>
  <c r="C3" i="18"/>
  <c r="D3" i="18"/>
  <c r="B4" i="18" l="1"/>
  <c r="B13" i="18" s="1"/>
  <c r="C4" i="18"/>
  <c r="C13" i="18" s="1"/>
  <c r="D4" i="18"/>
  <c r="D13" i="18" l="1"/>
  <c r="C14" i="18"/>
  <c r="B14" i="18" l="1"/>
  <c r="D14" i="18"/>
</calcChain>
</file>

<file path=xl/sharedStrings.xml><?xml version="1.0" encoding="utf-8"?>
<sst xmlns="http://schemas.openxmlformats.org/spreadsheetml/2006/main" count="344" uniqueCount="293">
  <si>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</si>
  <si>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</si>
  <si>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</si>
  <si>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</si>
  <si>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</si>
  <si>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</si>
  <si>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</si>
  <si>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</si>
  <si>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</si>
  <si>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</si>
  <si>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</si>
  <si>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</si>
  <si>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</si>
  <si>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</si>
  <si>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</si>
  <si>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</si>
  <si>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</si>
  <si>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</si>
  <si>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</si>
  <si>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</si>
  <si>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</si>
  <si>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</si>
  <si>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</si>
  <si>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</si>
  <si>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</si>
  <si>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</si>
  <si>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</si>
  <si>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</si>
  <si>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</si>
  <si>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</si>
  <si>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</si>
  <si>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</si>
  <si>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</si>
  <si>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</si>
  <si>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</si>
  <si>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</si>
  <si>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</si>
  <si>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</si>
  <si>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</si>
  <si>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</si>
  <si>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</si>
  <si>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</si>
  <si>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</si>
  <si>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</si>
  <si>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</si>
  <si>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</si>
  <si>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</si>
  <si>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</si>
  <si>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</si>
  <si>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</si>
  <si>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</si>
  <si>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</si>
  <si>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</si>
  <si>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</si>
  <si>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</si>
  <si>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</si>
  <si>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</si>
  <si>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</si>
  <si>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</si>
  <si>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</si>
  <si>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</si>
  <si>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</si>
  <si>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</si>
  <si>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</si>
  <si>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</si>
  <si>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</si>
  <si>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</si>
  <si>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</si>
  <si>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</si>
  <si>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</si>
  <si>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</si>
  <si>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</si>
  <si>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</si>
  <si>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</si>
  <si>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</si>
  <si>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</si>
  <si>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</si>
  <si>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</si>
  <si>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</si>
  <si>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r>
      <t>Įrašyti parametro vertę:</t>
    </r>
    <r>
      <rPr>
        <b/>
        <sz val="12"/>
        <rFont val="Times New Roman"/>
        <family val="1"/>
      </rPr>
      <t xml:space="preserve"> yra / nėra</t>
    </r>
  </si>
  <si>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</si>
  <si>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</si>
  <si>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</si>
  <si>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</si>
  <si>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</si>
  <si>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</si>
  <si>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</si>
  <si>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</si>
  <si>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</si>
  <si>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</si>
  <si>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</si>
  <si>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</si>
  <si>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</si>
  <si>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</si>
  <si>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</si>
  <si>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</si>
  <si>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</si>
  <si>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</si>
  <si>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</si>
  <si>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</si>
  <si>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</si>
  <si>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</si>
  <si>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</si>
  <si>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</si>
  <si>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Įrašyti parametro vertę: Taip / Ne</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</si>
  <si>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</si>
  <si>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</si>
  <si>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</si>
  <si>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</si>
  <si>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</si>
  <si>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</si>
  <si>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</si>
  <si>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</si>
  <si>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</si>
  <si>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4. Nemokamai atlieka techninės būklės patikrinimus pagal gamintojo reikalavimus/rekomendacijas,</t>
  </si>
  <si>
    <t>5. Informuoja pirkėją apie prevencinius veiksmus (jei tokių būtina imtis),</t>
  </si>
  <si>
    <t>6. Teikia pirkėjui išsamias konsultacijas ir paaiškinimus,</t>
  </si>
  <si>
    <t>7. Gedimo atveju atvyksta remontuoti ne vėliau kaip per 24 (dvidešimt keturias) valandas nuo pranešimo apie prekės gedimą gavimo,</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</si>
  <si>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</si>
  <si>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</si>
  <si>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</si>
  <si>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</si>
  <si>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</si>
  <si>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</si>
  <si>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4. Valymo - dezinfekavimo instrukcija, kurioje aprašoma valymo-dezinfekavimo procedūra ir periodiškumas, detalus naudojamų medžiagų ir priemonių sąrašas.</t>
  </si>
  <si>
    <t>1. Mokymai ≥ 20 gydytojų (mokymų trukmė: ne mažiau 8 akademinės valandos),</t>
  </si>
  <si>
    <t>2. Mokymai ≥ 20 slaugytojų (mokymų trukmė: ne mažiau 8 akademinės valandos),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</si>
  <si>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</si>
  <si>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</si>
  <si>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</si>
  <si>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</si>
  <si>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</si>
  <si>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</si>
  <si>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</si>
  <si>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</si>
  <si>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</si>
  <si>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</si>
  <si>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mato vnt.</t>
  </si>
  <si>
    <t>Bendra pasiūlymo kaina Eur be PVM</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</si>
  <si>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</si>
  <si>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</si>
  <si>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</si>
  <si>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</si>
  <si>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3. Siūlomas garantinis laikotarpis (</t>
    </r>
    <r>
      <rPr>
        <b/>
        <sz val="12"/>
        <color rgb="FFFF0000"/>
        <rFont val="Times New Roman"/>
        <family val="1"/>
      </rPr>
      <t>Pildo Tiekėjas</t>
    </r>
    <r>
      <rPr>
        <b/>
        <sz val="12"/>
        <color theme="1"/>
        <rFont val="Times New Roman"/>
        <family val="1"/>
      </rPr>
      <t>):</t>
    </r>
  </si>
  <si>
    <t>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</si>
  <si>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7. 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</si>
  <si>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8. 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</si>
  <si>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dirbtinės plaučių ventiliacijos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</si>
  <si>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dirbtinės plaučių ventiliacijos aparatų garantinis laikotarpis (metais). </t>
    </r>
  </si>
  <si>
    <t>Į pasiūlymo kainą turi būti įskaičiuotas įrangos pristatymas į VšĮ Vilniaus miesto klinikinės ligoninės sandėlį, pervežimas iš sandėlio į instaliavimo vietą, instaliavimas (sumontuoti pristatytą techninę įrangą kaip to reikalauja įrangos gamintojas), po instaliavimo likusių įpakavimo medžiagų išvežimas (utilizavimas) ir personalo apmokymas.</t>
  </si>
  <si>
    <t>Kaina 1 vnt. eur be PVM</t>
  </si>
  <si>
    <t xml:space="preserve"> VšĮ Vilniaus universiteto ligoninė Santaros klinikos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</si>
  <si>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</si>
  <si>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t>
  </si>
  <si>
    <t>Būtina</t>
  </si>
  <si>
    <t>Ventiliacijos režimai:</t>
  </si>
  <si>
    <t>Siūlomos prekės pavadinimas (modelis, konkreti modifikacija), gamintojas, kilmės šalis</t>
  </si>
  <si>
    <t>Nurodyti</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</si>
  <si>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</si>
  <si>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2. Pasiūlymo kainos (K) balai apskaičiuojami mažiausios pasiūlytos kainos (Kmin) ir vertinamo pasiūlymo kainos (Kv) santykį padauginant iš kainos lyginamojo svorio (X) *:</t>
  </si>
  <si>
    <t>Įkvėpimo laikas</t>
  </si>
  <si>
    <t>Paskirtis</t>
  </si>
  <si>
    <t>Dujų tiekimas</t>
  </si>
  <si>
    <t>Elektros energijos tiekimas</t>
  </si>
  <si>
    <r>
      <t xml:space="preserve">El. tinklo įtampa: 230 V 50 Hz, rezervinis el. šaltinis – akumuliatorių baterija, užtikrinanti ventiliatoriaus darbą </t>
    </r>
    <r>
      <rPr>
        <sz val="12"/>
        <color theme="1"/>
        <rFont val="Symbol"/>
        <family val="1"/>
        <charset val="2"/>
      </rPr>
      <t>³</t>
    </r>
    <r>
      <rPr>
        <sz val="12"/>
        <color theme="1"/>
        <rFont val="Times New Roman"/>
        <family val="1"/>
        <charset val="186"/>
      </rPr>
      <t xml:space="preserve"> 30 min.</t>
    </r>
  </si>
  <si>
    <t>Monitorius</t>
  </si>
  <si>
    <t>Monitoruojami parametrai:</t>
  </si>
  <si>
    <t>Slėgio</t>
  </si>
  <si>
    <t>Maksimalus kvėpavimo takų slėgis; vidutinis kvėpavimo takų slėgis; plato kvėpavimo takų slėgis; PEEP / CPAP slėgis.</t>
  </si>
  <si>
    <t>Tūrio</t>
  </si>
  <si>
    <t xml:space="preserve">Iškvėpimo tūris; įkvėpimo tūris; minutinis iškvėpimo tūris; spontaninis minutinis iškvėpimo tūris; </t>
  </si>
  <si>
    <t>Laiko</t>
  </si>
  <si>
    <t>Įkvėpimo - iškvėpimo santykis; bendras kvėpavimo dažnis; spontaninio kvėpavimo dažnis; įkvėpimo laikas; iškvėpimo laikas</t>
  </si>
  <si>
    <t>Plaučių mechanikos</t>
  </si>
  <si>
    <t>Kreivės realiame laike</t>
  </si>
  <si>
    <t>Kvėpavimo takų slėgis, srautas, tūris.</t>
  </si>
  <si>
    <t xml:space="preserve">Sinchronizuota tūriu kontroliuojama privaloma ventiliacija </t>
  </si>
  <si>
    <t>Spontaninė ventiliacija</t>
  </si>
  <si>
    <t>Slėgiu kontroliuojama ventiliacija</t>
  </si>
  <si>
    <t>Slėgiu kontroliuojama sinchronizuota protarpinė ventiliacija</t>
  </si>
  <si>
    <t>Specialios funkcijos</t>
  </si>
  <si>
    <t>Medikamentų inhaliatorius</t>
  </si>
  <si>
    <t>Rankinis įkvėpimo valdymas</t>
  </si>
  <si>
    <t>100% deguonies padavimas</t>
  </si>
  <si>
    <t>Laukimo režimas (Standby)</t>
  </si>
  <si>
    <t>Apnėjos ventiliacija</t>
  </si>
  <si>
    <t>Vartotojo konfigūruojama „greito starto“ funkcija</t>
  </si>
  <si>
    <t>Ekrano „užrakinimo“ funkcija</t>
  </si>
  <si>
    <t>Ventiliacijos valdymas</t>
  </si>
  <si>
    <t xml:space="preserve">Kvėpavimo dažnis </t>
  </si>
  <si>
    <t>ne siauresnėse ribose (4 – 80) kart. / min</t>
  </si>
  <si>
    <t>Kvėpavimo tūris</t>
  </si>
  <si>
    <t>ne siauresnėse ribose (100 – 2000) ml</t>
  </si>
  <si>
    <t>PEEP/CPAP</t>
  </si>
  <si>
    <r>
      <t>ne siauresnėse ribose (0 – 35) cm H</t>
    </r>
    <r>
      <rPr>
        <vertAlign val="subscript"/>
        <sz val="11"/>
        <color theme="1"/>
        <rFont val="Times New Roman"/>
        <family val="1"/>
        <charset val="186"/>
      </rPr>
      <t>2</t>
    </r>
    <r>
      <rPr>
        <sz val="11"/>
        <color theme="1"/>
        <rFont val="Times New Roman"/>
        <family val="1"/>
        <charset val="186"/>
      </rPr>
      <t>O</t>
    </r>
  </si>
  <si>
    <t xml:space="preserve">Deguonies koncentracija </t>
  </si>
  <si>
    <t>≥ (21 – 100) %</t>
  </si>
  <si>
    <t>≥ (0,2 – 9) s</t>
  </si>
  <si>
    <t>Srauto trigerio jautrumas</t>
  </si>
  <si>
    <t>≥ (1 – 15) l / min</t>
  </si>
  <si>
    <t>Slėgio valdymas</t>
  </si>
  <si>
    <r>
      <t>≥ (5 – 50) cm H</t>
    </r>
    <r>
      <rPr>
        <vertAlign val="subscript"/>
        <sz val="11"/>
        <color theme="1"/>
        <rFont val="Times New Roman"/>
        <family val="1"/>
        <charset val="186"/>
      </rPr>
      <t>2</t>
    </r>
    <r>
      <rPr>
        <sz val="11"/>
        <color theme="1"/>
        <rFont val="Times New Roman"/>
        <family val="1"/>
        <charset val="186"/>
      </rPr>
      <t xml:space="preserve">O </t>
    </r>
  </si>
  <si>
    <t>Iškvėpimo trigerio jautrumas          (ETS)</t>
  </si>
  <si>
    <t>Maksimalus srautas</t>
  </si>
  <si>
    <t>≥ 210 l/min</t>
  </si>
  <si>
    <t>Pavojaus signalai</t>
  </si>
  <si>
    <t>Pavojaus signalų garsumas</t>
  </si>
  <si>
    <t>Reguliuojamas</t>
  </si>
  <si>
    <t>Įvykių registravimas ir saugojimas žurnale</t>
  </si>
  <si>
    <t>Kiti reikalavimai</t>
  </si>
  <si>
    <t>Galimos duomenų jungtys</t>
  </si>
  <si>
    <t>Pridedami priedai</t>
  </si>
  <si>
    <r>
      <t xml:space="preserve">Sensorinis valdymas, </t>
    </r>
    <r>
      <rPr>
        <sz val="12"/>
        <rFont val="Calibri"/>
        <family val="2"/>
        <charset val="186"/>
      </rPr>
      <t>≥</t>
    </r>
    <r>
      <rPr>
        <sz val="11"/>
        <color theme="1"/>
        <rFont val="Times New Roman"/>
        <family val="1"/>
        <charset val="186"/>
      </rPr>
      <t>8“ įstrižainė, spalvotas</t>
    </r>
  </si>
  <si>
    <t>USB ar lygiavertė jungtis</t>
  </si>
  <si>
    <t>Neinvazinė ventiliacija</t>
  </si>
  <si>
    <r>
      <t>1. Aukšto slėgio: ≥ (280 ÷ 600) kPa slėgio O</t>
    </r>
    <r>
      <rPr>
        <vertAlign val="subscript"/>
        <sz val="11"/>
        <color theme="1"/>
        <rFont val="Times New Roman"/>
        <family val="1"/>
        <charset val="186"/>
      </rPr>
      <t>2</t>
    </r>
    <r>
      <rPr>
        <sz val="11"/>
        <color theme="1"/>
        <rFont val="Times New Roman"/>
        <family val="1"/>
        <charset val="186"/>
      </rPr>
      <t>; Žemo slėgio O</t>
    </r>
    <r>
      <rPr>
        <vertAlign val="subscript"/>
        <sz val="11"/>
        <color theme="1"/>
        <rFont val="Times New Roman"/>
        <family val="1"/>
        <charset val="186"/>
      </rPr>
      <t>2</t>
    </r>
    <r>
      <rPr>
        <sz val="11"/>
        <color theme="1"/>
        <rFont val="Times New Roman"/>
        <family val="1"/>
        <charset val="186"/>
      </rPr>
      <t xml:space="preserve">: ≤ 15 l / min., ≤ 600 kPa; </t>
    </r>
  </si>
  <si>
    <t>2. Oro tiekimas: integruota turbina.</t>
  </si>
  <si>
    <t>Talpinami ≥ 24 val. trukmės duomenys arba ne mažiau kaip 9000 įvykių</t>
  </si>
  <si>
    <t>Didelės tekmės terapija</t>
  </si>
  <si>
    <t>6.1</t>
  </si>
  <si>
    <t>6.2</t>
  </si>
  <si>
    <t>6.3</t>
  </si>
  <si>
    <t>6.4</t>
  </si>
  <si>
    <t>6.5</t>
  </si>
  <si>
    <t>6.6</t>
  </si>
  <si>
    <t>7.1</t>
  </si>
  <si>
    <t>7.2</t>
  </si>
  <si>
    <t>7.3</t>
  </si>
  <si>
    <t>7.4</t>
  </si>
  <si>
    <t>7.5</t>
  </si>
  <si>
    <t>7.6</t>
  </si>
  <si>
    <t>7.7</t>
  </si>
  <si>
    <t>8.1</t>
  </si>
  <si>
    <t>8.2</t>
  </si>
  <si>
    <t>8.3</t>
  </si>
  <si>
    <t>8.4</t>
  </si>
  <si>
    <t>8.5</t>
  </si>
  <si>
    <t>8.6</t>
  </si>
  <si>
    <t>8.7</t>
  </si>
  <si>
    <t>8.8</t>
  </si>
  <si>
    <t>9.1</t>
  </si>
  <si>
    <t>9.2</t>
  </si>
  <si>
    <t>9.3</t>
  </si>
  <si>
    <t>9.4</t>
  </si>
  <si>
    <t>9.5</t>
  </si>
  <si>
    <t>9.6</t>
  </si>
  <si>
    <t>9.7</t>
  </si>
  <si>
    <t>9.8</t>
  </si>
  <si>
    <t>9.9</t>
  </si>
  <si>
    <t>10.1</t>
  </si>
  <si>
    <t>12.1</t>
  </si>
  <si>
    <t>12.2</t>
  </si>
  <si>
    <t>Kapnometrijos matavimas</t>
  </si>
  <si>
    <t>1. Įrenginio vežimėlis</t>
  </si>
  <si>
    <t>2. Kvėpavimo kontūro laikiklis</t>
  </si>
  <si>
    <t>3. CO2 matavimui reikalingi priedai ir įranga</t>
  </si>
  <si>
    <t>1) Mobilūs dirbtinės plaučių ventiliacijos aparatų kaina (K)</t>
  </si>
  <si>
    <t>Mobilūs dirbtinės plaučių ventiliacijos aparatų kaina (K)</t>
  </si>
  <si>
    <t>Tiekėjas siūlomiems mobiliems dirbtinės plaučių ventiliacijos aparatams suteikia 4 metų (48 mėnesių) išplėstinę garantiją*</t>
  </si>
  <si>
    <t>Monitoruojami parametrai:
Plaučių mechanikos - auto PEEP</t>
  </si>
  <si>
    <t xml:space="preserve">Ventiliacijos būklės vaizdavimas: Ventiliacijos poreikio grafinis atvaizdavimas, pateikiant duomenis grupėmis: oksigenacija - FiO2, CO2 eliminavimo, paciento aktyvumo. </t>
  </si>
  <si>
    <t>Sinchronizuota protarpinė privalomoji ventiliacija (slėgiu ir tūriu)</t>
  </si>
  <si>
    <t>Specialios funkcijos:
„Atodūsiai“</t>
  </si>
  <si>
    <t>Ekrano užšaldymo/sustingdymo funkcija</t>
  </si>
  <si>
    <t>Ekrano pritemdymo funkcija (speciali funkcija, kuri pritemdo ar paryškiną ekraną)</t>
  </si>
  <si>
    <t>T3</t>
  </si>
  <si>
    <t>T4</t>
  </si>
  <si>
    <t>T5</t>
  </si>
  <si>
    <t>L3 =</t>
  </si>
  <si>
    <t>L4 =</t>
  </si>
  <si>
    <t>L5 =</t>
  </si>
  <si>
    <t>Statinis slankumas; RSBI; kvėpavimo takų okliuzijos slėgis.</t>
  </si>
  <si>
    <t>ASV režimas</t>
  </si>
  <si>
    <t>T6</t>
  </si>
  <si>
    <t>L6 =</t>
  </si>
  <si>
    <t>3. Kadangi siūlomo objekto T1, T2, T3, T4, T5, T6 techniniai parametrai neturi skaitinių išraiškų (yra arba nėra), todėl parametrų įvertinimas apskaičiuojamas pagal metodiką:</t>
  </si>
  <si>
    <t>Jei siūlomas objektas turi nurodytą pranašumą gauna maksimalų balų skaičių pagal lyginamąjį svorį: T1 = L1 = 0.5, T2 = L2 = 0.05, T3 = L3 = 0.05, T4 = L4 = 0.2, T5 = L5 = 0.05, T6 = L6 = 0.15. Jei siūlomas objektas neturi nurodyto pranašumo gauna 0 balų: T1 = L1 = 0, T2 = L2 = 0, T3 = L3 = 0, T4 = L4 = 0, T5 = L5 = 0, T6 = L6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</si>
  <si>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T6</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</si>
  <si>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</si>
  <si>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</si>
  <si>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</si>
  <si>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</si>
  <si>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T3</t>
    </r>
    <r>
      <rPr>
        <vertAlign val="subscript"/>
        <sz val="12"/>
        <rFont val="Times New Roman"/>
        <family val="1"/>
      </rPr>
      <t>n</t>
    </r>
  </si>
  <si>
    <r>
      <t>T4</t>
    </r>
    <r>
      <rPr>
        <vertAlign val="subscript"/>
        <sz val="12"/>
        <rFont val="Times New Roman"/>
        <family val="1"/>
      </rPr>
      <t>n</t>
    </r>
  </si>
  <si>
    <r>
      <t>T5</t>
    </r>
    <r>
      <rPr>
        <vertAlign val="subscript"/>
        <sz val="12"/>
        <rFont val="Times New Roman"/>
        <family val="1"/>
      </rPr>
      <t>n</t>
    </r>
  </si>
  <si>
    <r>
      <t>T6</t>
    </r>
    <r>
      <rPr>
        <vertAlign val="subscript"/>
        <sz val="12"/>
        <rFont val="Times New Roman"/>
        <family val="1"/>
      </rPr>
      <t>n</t>
    </r>
  </si>
  <si>
    <t>4. Žarnelė su sienine jungtimi deguonies tiekimui į preitaisą iš centralizuotos degeuonies tiekimo sistemos (sieninės jungties tipą tikslinti prieš užsakant prekes, žarnelės ilgis suderinamas užsakymo metu) ir kiti reikalingi priedai prietaiso veikimui užtikrinti</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</si>
  <si>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</si>
  <si>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r>
      <t xml:space="preserve">Dirbtinės plaučių ventiliacijos aparatas su įvairiais režimas pritaikytas vaikų ir suaugusių dirbtinei plaučių ventiliacijai, taip pat transportavimui nenutraukiant ventiliacijos, svoris: </t>
    </r>
    <r>
      <rPr>
        <sz val="12"/>
        <rFont val="Calibri"/>
        <family val="2"/>
        <charset val="186"/>
      </rPr>
      <t>≤</t>
    </r>
    <r>
      <rPr>
        <sz val="12"/>
        <rFont val="Times New Roman"/>
        <family val="1"/>
        <charset val="186"/>
      </rPr>
      <t>8 kg</t>
    </r>
    <r>
      <rPr>
        <sz val="12"/>
        <rFont val="Times New Roman"/>
        <family val="1"/>
      </rPr>
      <t xml:space="preserve"> be vežimėlio.</t>
    </r>
  </si>
  <si>
    <t>„Atsiurbimo“ funkcija (pvz. FiO2 padidėjimas, aliarmų persistatymas arba lygiavertė funkcija)</t>
  </si>
  <si>
    <t>≥ (5 – 70) % nuo maksimalaus įkvepiamo srauto</t>
  </si>
  <si>
    <r>
      <t>Žemas / aukštas minutinis tūris; žemas / aukštas slėgis; žemas / aukštas įkvėpimo arba iškvėpimo tūris; žemas / aukštas dažnis; apnėjos laikas; žemas / aukštas FiO</t>
    </r>
    <r>
      <rPr>
        <vertAlign val="subscript"/>
        <sz val="11"/>
        <rFont val="Times New Roman"/>
        <family val="1"/>
      </rPr>
      <t>2</t>
    </r>
    <r>
      <rPr>
        <sz val="11"/>
        <rFont val="Times New Roman"/>
        <family val="1"/>
      </rPr>
      <t>.</t>
    </r>
  </si>
  <si>
    <t>Mobilus dirbtinės plaučių ventiliacijos aparatas skubios pagalbos skyriui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</si>
</sst>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sz val="12"/>
      <color theme="1"/>
      <name val="Times New Roman"/>
      <family val="1"/>
      <charset val="186"/>
    </font>
    <font>
      <sz val="12"/>
      <color rgb="FF000000"/>
      <name val="Times New Roman"/>
      <family val="1"/>
      <charset val="186"/>
    </font>
    <font>
      <sz val="11"/>
      <color theme="1"/>
      <name val="Times New Roman"/>
      <family val="1"/>
      <charset val="186"/>
    </font>
    <font>
      <vertAlign val="subscript"/>
      <sz val="11"/>
      <color theme="1"/>
      <name val="Times New Roman"/>
      <family val="1"/>
      <charset val="186"/>
    </font>
    <font>
      <sz val="12"/>
      <color theme="1"/>
      <name val="Symbol"/>
      <family val="1"/>
      <charset val="2"/>
    </font>
    <font>
      <sz val="12"/>
      <name val="Calibri"/>
      <family val="2"/>
      <charset val="186"/>
    </font>
    <font>
      <vertAlign val="subscript"/>
      <sz val="11"/>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2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0" xfId="0" applyFont="1" applyFill="1"/>
    <xf numFmtId="0" fontId="19" fillId="5" borderId="0" xfId="0" applyFont="1" applyFill="1"/>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29"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10" fillId="5" borderId="0" xfId="0" applyFont="1" applyFill="1"/>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5" fillId="5" borderId="30" xfId="0" applyFont="1" applyFill="1" applyBorder="1" applyAlignment="1">
      <alignment horizontal="center" vertical="top" wrapText="1"/>
    </xf>
    <xf numFmtId="0" fontId="5" fillId="5" borderId="27"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0" fontId="29" fillId="5" borderId="1" xfId="0" applyFont="1" applyFill="1" applyBorder="1" applyAlignment="1">
      <alignment horizontal="center" vertical="top" wrapText="1"/>
    </xf>
    <xf numFmtId="0" fontId="28" fillId="5" borderId="0" xfId="0" applyFont="1" applyFill="1" applyAlignment="1">
      <alignment vertical="top"/>
    </xf>
    <xf numFmtId="0" fontId="12" fillId="5" borderId="1" xfId="0" applyFont="1" applyFill="1" applyBorder="1"/>
    <xf numFmtId="49" fontId="5" fillId="0" borderId="1" xfId="0" applyNumberFormat="1" applyFont="1" applyBorder="1" applyAlignment="1">
      <alignment horizontal="justify" vertical="center" wrapText="1"/>
    </xf>
    <xf numFmtId="49" fontId="5" fillId="0" borderId="1" xfId="0" applyNumberFormat="1" applyFont="1" applyBorder="1" applyAlignment="1">
      <alignment horizontal="justify" vertical="top" wrapText="1"/>
    </xf>
    <xf numFmtId="0" fontId="30" fillId="5" borderId="1" xfId="0" applyFont="1" applyFill="1" applyBorder="1" applyAlignment="1">
      <alignment horizontal="justify" vertical="center" wrapText="1"/>
    </xf>
    <xf numFmtId="0" fontId="12" fillId="5" borderId="0" xfId="0" applyFont="1" applyFill="1" applyAlignment="1">
      <alignment horizontal="center" vertical="top"/>
    </xf>
    <xf numFmtId="0" fontId="2" fillId="5" borderId="1" xfId="0" applyFont="1" applyFill="1" applyBorder="1" applyAlignment="1">
      <alignment horizontal="justify" vertical="top" wrapText="1"/>
    </xf>
    <xf numFmtId="0" fontId="12" fillId="5" borderId="0" xfId="0" applyFont="1" applyFill="1" applyAlignment="1">
      <alignment horizontal="center" vertical="top" wrapText="1"/>
    </xf>
    <xf numFmtId="49" fontId="5" fillId="5" borderId="27" xfId="0" applyNumberFormat="1" applyFont="1" applyFill="1" applyBorder="1" applyAlignment="1">
      <alignment horizontal="justify" vertical="center" wrapText="1"/>
    </xf>
    <xf numFmtId="49" fontId="5" fillId="0" borderId="1" xfId="0" applyNumberFormat="1" applyFont="1" applyBorder="1" applyAlignment="1">
      <alignment horizontal="left" vertical="top" wrapText="1"/>
    </xf>
    <xf numFmtId="0" fontId="12" fillId="0" borderId="1" xfId="0" applyFont="1" applyBorder="1"/>
    <xf numFmtId="0" fontId="5" fillId="5" borderId="1" xfId="0" applyFont="1" applyFill="1" applyBorder="1" applyAlignment="1">
      <alignment horizontal="center" vertical="center" wrapText="1"/>
    </xf>
    <xf numFmtId="0" fontId="12" fillId="5" borderId="1" xfId="0" applyFont="1" applyFill="1" applyBorder="1" applyAlignment="1">
      <alignment vertical="top" wrapText="1"/>
    </xf>
    <xf numFmtId="49" fontId="12" fillId="5" borderId="1" xfId="0" applyNumberFormat="1" applyFont="1" applyFill="1" applyBorder="1" applyAlignment="1">
      <alignment horizontal="justify" vertical="top" wrapText="1"/>
    </xf>
    <xf numFmtId="49" fontId="19" fillId="0" borderId="1" xfId="0" applyNumberFormat="1" applyFont="1" applyBorder="1" applyAlignment="1">
      <alignment horizontal="justify" vertical="top" wrapText="1"/>
    </xf>
    <xf numFmtId="49" fontId="12" fillId="5" borderId="1" xfId="0" applyNumberFormat="1" applyFont="1" applyFill="1" applyBorder="1" applyAlignment="1">
      <alignment horizontal="justify" vertical="center" wrapText="1"/>
    </xf>
    <xf numFmtId="0" fontId="9" fillId="5" borderId="1" xfId="0" applyFont="1" applyFill="1" applyBorder="1" applyAlignment="1">
      <alignment horizontal="justify" vertical="center" wrapText="1"/>
    </xf>
    <xf numFmtId="0" fontId="30" fillId="0" borderId="1" xfId="0" applyFont="1" applyBorder="1" applyAlignment="1">
      <alignment horizontal="justify" vertical="center"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40" xfId="0" applyFont="1" applyFill="1" applyBorder="1" applyAlignment="1">
      <alignment horizontal="justify" vertical="top" wrapText="1"/>
    </xf>
    <xf numFmtId="0" fontId="5" fillId="5" borderId="41"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28" fillId="5" borderId="0" xfId="0" applyFont="1" applyFill="1" applyAlignment="1">
      <alignment horizontal="left" vertical="top"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0" fontId="2" fillId="5" borderId="0" xfId="0" applyFont="1" applyFill="1"/>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5"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xf>
    <xf numFmtId="0" fontId="6" fillId="5" borderId="0" xfId="0" applyFont="1" applyFill="1" applyAlignment="1">
      <alignment horizontal="center"/>
    </xf>
    <xf numFmtId="0" fontId="12" fillId="5" borderId="0" xfId="0" applyFont="1" applyFill="1" applyAlignment="1">
      <alignment horizontal="center" vertical="top"/>
    </xf>
    <xf numFmtId="49" fontId="5" fillId="5" borderId="1" xfId="0" applyNumberFormat="1" applyFont="1" applyFill="1" applyBorder="1" applyAlignment="1">
      <alignment horizontal="left" vertical="center" wrapText="1"/>
    </xf>
    <xf numFmtId="0" fontId="29" fillId="5" borderId="1" xfId="0" applyFont="1" applyFill="1" applyBorder="1" applyAlignment="1">
      <alignment horizontal="center" vertical="top" wrapText="1"/>
    </xf>
    <xf numFmtId="0" fontId="15"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60</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6</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^6</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51</xdr:row>
      <xdr:rowOff>85381</xdr:rowOff>
    </xdr:from>
    <xdr:to>
      <xdr:col>3</xdr:col>
      <xdr:colOff>1248442</xdr:colOff>
      <xdr:row>53</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I12" sqref="I12"/>
    </sheetView>
  </sheetViews>
  <sheetFormatPr defaultColWidth="9.109375" defaultRowHeight="15.6" x14ac:dyDescent="0.3"/>
  <cols>
    <col min="1" max="2" width="9.109375" style="38"/>
    <col min="3" max="3" width="25.88671875" style="38" customWidth="1"/>
    <col min="4" max="5" width="11" style="38" bestFit="1" customWidth="1"/>
    <col min="6" max="6" width="16.33203125" style="38" customWidth="1"/>
    <col min="7" max="7" width="11" style="38" bestFit="1" customWidth="1"/>
    <col min="8" max="8" width="13.44140625" style="38" bestFit="1" customWidth="1"/>
    <col min="9" max="12" width="11" style="38" bestFit="1" customWidth="1"/>
    <col min="13" max="13" width="12.109375" style="38" bestFit="1" customWidth="1"/>
    <col min="14" max="16384" width="9.109375" style="38"/>
  </cols>
  <sheetData>
    <row r="2" spans="2:12" ht="20.399999999999999" x14ac:dyDescent="0.35">
      <c r="B2" s="122" t="s">
        <v>80</v>
      </c>
      <c r="C2" s="122"/>
      <c r="D2" s="122"/>
      <c r="E2" s="122"/>
      <c r="F2" s="122"/>
      <c r="G2" s="122"/>
      <c r="H2" s="122"/>
      <c r="L2" s="55"/>
    </row>
    <row r="4" spans="2:12" x14ac:dyDescent="0.3">
      <c r="B4" s="119" t="s">
        <v>81</v>
      </c>
      <c r="C4" s="120"/>
      <c r="D4" s="120"/>
      <c r="E4" s="120"/>
      <c r="F4" s="121"/>
      <c r="G4" s="39">
        <v>2</v>
      </c>
      <c r="H4" s="39" t="s">
        <v>70</v>
      </c>
    </row>
    <row r="5" spans="2:12" x14ac:dyDescent="0.3">
      <c r="K5" s="57"/>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5"/>
  <sheetViews>
    <sheetView topLeftCell="A40" zoomScale="119" zoomScaleNormal="100" workbookViewId="0">
      <selection activeCell="G52" sqref="G52"/>
    </sheetView>
  </sheetViews>
  <sheetFormatPr defaultColWidth="9.109375" defaultRowHeight="15.6" x14ac:dyDescent="0.3"/>
  <cols>
    <col min="1" max="1" width="9.109375" style="53"/>
    <col min="2" max="2" width="5" style="53" customWidth="1"/>
    <col min="3" max="3" width="57.33203125" style="53" customWidth="1"/>
    <col min="4" max="4" width="17" style="53" customWidth="1"/>
    <col min="5" max="5" width="5.88671875" style="53" customWidth="1"/>
    <col min="6" max="6" width="5.109375" style="53" customWidth="1"/>
    <col min="7" max="7" width="11.6640625" style="53" customWidth="1"/>
    <col min="8" max="8" width="19.44140625" style="53" customWidth="1"/>
    <col min="9" max="16384" width="9.109375" style="53"/>
  </cols>
  <sheetData>
    <row r="1" spans="1:8" x14ac:dyDescent="0.3">
      <c r="H1" s="65"/>
    </row>
    <row r="2" spans="1:8" ht="17.399999999999999" x14ac:dyDescent="0.3">
      <c r="A2" s="134" t="s">
        <v>120</v>
      </c>
      <c r="B2" s="134"/>
      <c r="C2" s="134"/>
      <c r="D2" s="134"/>
      <c r="E2" s="134"/>
      <c r="F2" s="134"/>
      <c r="G2" s="134"/>
      <c r="H2" s="134"/>
    </row>
    <row r="3" spans="1:8" ht="18" x14ac:dyDescent="0.35">
      <c r="B3" s="66"/>
      <c r="C3" s="67"/>
      <c r="D3" s="67"/>
      <c r="E3" s="67"/>
      <c r="F3" s="67"/>
    </row>
    <row r="4" spans="1:8" x14ac:dyDescent="0.3">
      <c r="B4" s="125" t="s">
        <v>136</v>
      </c>
      <c r="C4" s="125"/>
      <c r="D4" s="125"/>
      <c r="E4" s="125"/>
      <c r="F4" s="125"/>
      <c r="G4" s="125"/>
      <c r="H4" s="125"/>
    </row>
    <row r="5" spans="1:8" ht="15.9" customHeight="1" x14ac:dyDescent="0.3">
      <c r="B5" s="125" t="s">
        <v>110</v>
      </c>
      <c r="C5" s="125"/>
      <c r="D5" s="125"/>
      <c r="E5" s="125"/>
      <c r="F5" s="125"/>
      <c r="G5" s="125"/>
      <c r="H5" s="125"/>
    </row>
    <row r="6" spans="1:8" x14ac:dyDescent="0.3">
      <c r="B6" s="125"/>
      <c r="C6" s="125"/>
      <c r="D6" s="125"/>
      <c r="E6" s="125"/>
      <c r="F6" s="125"/>
      <c r="G6" s="125"/>
      <c r="H6" s="125"/>
    </row>
    <row r="8" spans="1:8" x14ac:dyDescent="0.3">
      <c r="B8" s="53" t="s">
        <v>50</v>
      </c>
    </row>
    <row r="9" spans="1:8" x14ac:dyDescent="0.3">
      <c r="C9" s="68" t="s">
        <v>256</v>
      </c>
      <c r="D9" s="69">
        <v>65</v>
      </c>
    </row>
    <row r="10" spans="1:8" x14ac:dyDescent="0.3">
      <c r="C10" s="68" t="s">
        <v>72</v>
      </c>
      <c r="D10" s="69">
        <v>25</v>
      </c>
    </row>
    <row r="11" spans="1:8" x14ac:dyDescent="0.3">
      <c r="C11" s="68" t="s">
        <v>139</v>
      </c>
      <c r="D11" s="69">
        <v>10</v>
      </c>
    </row>
    <row r="13" spans="1:8" x14ac:dyDescent="0.3">
      <c r="B13" s="53" t="s">
        <v>51</v>
      </c>
    </row>
    <row r="14" spans="1:8" ht="16.2" thickBot="1" x14ac:dyDescent="0.35"/>
    <row r="15" spans="1:8" ht="49.5" customHeight="1" thickBot="1" x14ac:dyDescent="0.35">
      <c r="B15" s="126" t="s">
        <v>52</v>
      </c>
      <c r="C15" s="127"/>
      <c r="D15" s="127"/>
      <c r="E15" s="127"/>
      <c r="F15" s="128"/>
      <c r="G15" s="126" t="s">
        <v>54</v>
      </c>
      <c r="H15" s="128"/>
    </row>
    <row r="16" spans="1:8" ht="16.2" thickBot="1" x14ac:dyDescent="0.35">
      <c r="B16" s="129" t="s">
        <v>257</v>
      </c>
      <c r="C16" s="130"/>
      <c r="D16" s="130"/>
      <c r="E16" s="130"/>
      <c r="F16" s="131"/>
      <c r="G16" s="71" t="s">
        <v>73</v>
      </c>
      <c r="H16" s="70">
        <f>D9</f>
        <v>65</v>
      </c>
    </row>
    <row r="17" spans="2:8" ht="16.2" thickBot="1" x14ac:dyDescent="0.35">
      <c r="B17" s="129" t="s">
        <v>55</v>
      </c>
      <c r="C17" s="130"/>
      <c r="D17" s="130"/>
      <c r="E17" s="130"/>
      <c r="F17" s="131"/>
      <c r="G17" s="71" t="s">
        <v>74</v>
      </c>
      <c r="H17" s="70">
        <f>D10</f>
        <v>25</v>
      </c>
    </row>
    <row r="18" spans="2:8" ht="16.2" thickBot="1" x14ac:dyDescent="0.35">
      <c r="B18" s="129" t="s">
        <v>102</v>
      </c>
      <c r="C18" s="130"/>
      <c r="D18" s="130"/>
      <c r="E18" s="130"/>
      <c r="F18" s="131"/>
      <c r="G18" s="71" t="s">
        <v>105</v>
      </c>
      <c r="H18" s="70">
        <f>D11</f>
        <v>10</v>
      </c>
    </row>
    <row r="19" spans="2:8" ht="16.5" customHeight="1" thickBot="1" x14ac:dyDescent="0.35">
      <c r="B19" s="72" t="s">
        <v>12</v>
      </c>
      <c r="C19" s="73" t="s">
        <v>30</v>
      </c>
      <c r="D19" s="73" t="s">
        <v>75</v>
      </c>
      <c r="E19" s="132" t="s">
        <v>53</v>
      </c>
      <c r="F19" s="133"/>
      <c r="G19" s="127"/>
      <c r="H19" s="128"/>
    </row>
    <row r="20" spans="2:8" ht="31.8" thickBot="1" x14ac:dyDescent="0.35">
      <c r="B20" s="96" t="s">
        <v>56</v>
      </c>
      <c r="C20" s="64" t="s">
        <v>259</v>
      </c>
      <c r="D20" s="63" t="s">
        <v>128</v>
      </c>
      <c r="E20" s="51" t="s">
        <v>76</v>
      </c>
      <c r="F20" s="52">
        <v>0.5</v>
      </c>
      <c r="G20" s="123" t="s">
        <v>77</v>
      </c>
      <c r="H20" s="124"/>
    </row>
    <row r="21" spans="2:8" ht="36.75" customHeight="1" thickBot="1" x14ac:dyDescent="0.35">
      <c r="B21" s="96" t="s">
        <v>57</v>
      </c>
      <c r="C21" s="64" t="s">
        <v>260</v>
      </c>
      <c r="D21" s="63" t="s">
        <v>128</v>
      </c>
      <c r="E21" s="51" t="s">
        <v>78</v>
      </c>
      <c r="F21" s="52">
        <v>0.05</v>
      </c>
      <c r="G21" s="123" t="s">
        <v>79</v>
      </c>
      <c r="H21" s="124"/>
    </row>
    <row r="22" spans="2:8" ht="51.75" customHeight="1" thickBot="1" x14ac:dyDescent="0.35">
      <c r="B22" s="96" t="s">
        <v>265</v>
      </c>
      <c r="C22" s="109" t="s">
        <v>262</v>
      </c>
      <c r="D22" s="63" t="s">
        <v>128</v>
      </c>
      <c r="E22" s="51" t="s">
        <v>268</v>
      </c>
      <c r="F22" s="52">
        <v>0.05</v>
      </c>
      <c r="G22" s="123" t="s">
        <v>79</v>
      </c>
      <c r="H22" s="124"/>
    </row>
    <row r="23" spans="2:8" ht="51.75" customHeight="1" thickBot="1" x14ac:dyDescent="0.35">
      <c r="B23" s="96" t="s">
        <v>266</v>
      </c>
      <c r="C23" s="64" t="s">
        <v>186</v>
      </c>
      <c r="D23" s="63" t="s">
        <v>128</v>
      </c>
      <c r="E23" s="51" t="s">
        <v>269</v>
      </c>
      <c r="F23" s="52">
        <v>0.2</v>
      </c>
      <c r="G23" s="123" t="s">
        <v>79</v>
      </c>
      <c r="H23" s="124"/>
    </row>
    <row r="24" spans="2:8" ht="51.75" customHeight="1" thickBot="1" x14ac:dyDescent="0.35">
      <c r="B24" s="96" t="s">
        <v>267</v>
      </c>
      <c r="C24" s="64" t="s">
        <v>264</v>
      </c>
      <c r="D24" s="63" t="s">
        <v>128</v>
      </c>
      <c r="E24" s="51" t="s">
        <v>270</v>
      </c>
      <c r="F24" s="52">
        <v>0.05</v>
      </c>
      <c r="G24" s="123" t="s">
        <v>79</v>
      </c>
      <c r="H24" s="124"/>
    </row>
    <row r="25" spans="2:8" ht="51.75" customHeight="1" thickBot="1" x14ac:dyDescent="0.35">
      <c r="B25" s="96" t="s">
        <v>273</v>
      </c>
      <c r="C25" s="64" t="s">
        <v>272</v>
      </c>
      <c r="D25" s="63" t="s">
        <v>128</v>
      </c>
      <c r="E25" s="51" t="s">
        <v>274</v>
      </c>
      <c r="F25" s="52">
        <v>0.15</v>
      </c>
      <c r="G25" s="123" t="s">
        <v>79</v>
      </c>
      <c r="H25" s="124"/>
    </row>
    <row r="26" spans="2:8" ht="48" customHeight="1" thickBot="1" x14ac:dyDescent="0.35">
      <c r="B26" s="97" t="s">
        <v>103</v>
      </c>
      <c r="C26" s="64" t="s">
        <v>258</v>
      </c>
      <c r="D26" s="74" t="s">
        <v>128</v>
      </c>
      <c r="E26" s="51" t="s">
        <v>100</v>
      </c>
      <c r="F26" s="75">
        <v>1</v>
      </c>
      <c r="G26" s="139" t="s">
        <v>104</v>
      </c>
      <c r="H26" s="124"/>
    </row>
    <row r="27" spans="2:8" ht="16.2" thickBot="1" x14ac:dyDescent="0.35">
      <c r="B27" s="76"/>
      <c r="C27" s="77"/>
      <c r="D27" s="76"/>
      <c r="E27" s="78"/>
      <c r="F27" s="79"/>
      <c r="G27" s="76"/>
      <c r="H27" s="76"/>
    </row>
    <row r="28" spans="2:8" ht="15.75" customHeight="1" x14ac:dyDescent="0.3">
      <c r="B28" s="141" t="s">
        <v>95</v>
      </c>
      <c r="C28" s="142"/>
      <c r="D28" s="143"/>
      <c r="E28" s="78"/>
      <c r="F28" s="79"/>
      <c r="G28" s="76"/>
      <c r="H28" s="76"/>
    </row>
    <row r="29" spans="2:8" ht="15.75" customHeight="1" x14ac:dyDescent="0.3">
      <c r="B29" s="144" t="s">
        <v>96</v>
      </c>
      <c r="C29" s="136"/>
      <c r="D29" s="145"/>
      <c r="E29" s="78"/>
      <c r="F29" s="79"/>
      <c r="G29" s="76"/>
      <c r="H29" s="76"/>
    </row>
    <row r="30" spans="2:8" x14ac:dyDescent="0.3">
      <c r="B30" s="144"/>
      <c r="C30" s="136"/>
      <c r="D30" s="145"/>
      <c r="E30" s="78"/>
      <c r="F30" s="79"/>
      <c r="G30" s="76"/>
      <c r="H30" s="76"/>
    </row>
    <row r="31" spans="2:8" ht="15.75" customHeight="1" x14ac:dyDescent="0.3">
      <c r="B31" s="144" t="s">
        <v>97</v>
      </c>
      <c r="C31" s="136"/>
      <c r="D31" s="145"/>
      <c r="E31" s="78"/>
      <c r="F31" s="79"/>
      <c r="G31" s="76"/>
      <c r="H31" s="76"/>
    </row>
    <row r="32" spans="2:8" x14ac:dyDescent="0.3">
      <c r="B32" s="144"/>
      <c r="C32" s="136"/>
      <c r="D32" s="145"/>
      <c r="E32" s="78"/>
      <c r="F32" s="79"/>
      <c r="G32" s="76"/>
      <c r="H32" s="76"/>
    </row>
    <row r="33" spans="2:8" x14ac:dyDescent="0.3">
      <c r="B33" s="144"/>
      <c r="C33" s="136"/>
      <c r="D33" s="145"/>
      <c r="E33" s="78"/>
      <c r="F33" s="79"/>
      <c r="G33" s="76"/>
      <c r="H33" s="76"/>
    </row>
    <row r="34" spans="2:8" ht="15.75" customHeight="1" x14ac:dyDescent="0.3">
      <c r="B34" s="144" t="s">
        <v>98</v>
      </c>
      <c r="C34" s="136"/>
      <c r="D34" s="145"/>
      <c r="E34" s="78"/>
      <c r="F34" s="79"/>
      <c r="G34" s="76"/>
      <c r="H34" s="76"/>
    </row>
    <row r="35" spans="2:8" x14ac:dyDescent="0.3">
      <c r="B35" s="144"/>
      <c r="C35" s="136"/>
      <c r="D35" s="145"/>
      <c r="E35" s="78"/>
      <c r="F35" s="79"/>
      <c r="G35" s="76"/>
      <c r="H35" s="76"/>
    </row>
    <row r="36" spans="2:8" ht="15.75" customHeight="1" x14ac:dyDescent="0.3">
      <c r="B36" s="144" t="s">
        <v>94</v>
      </c>
      <c r="C36" s="136"/>
      <c r="D36" s="145"/>
      <c r="E36" s="78"/>
      <c r="F36" s="79"/>
      <c r="G36" s="76"/>
      <c r="H36" s="76"/>
    </row>
    <row r="37" spans="2:8" ht="15.75" customHeight="1" x14ac:dyDescent="0.3">
      <c r="B37" s="144" t="s">
        <v>93</v>
      </c>
      <c r="C37" s="136"/>
      <c r="D37" s="145"/>
      <c r="E37" s="78"/>
      <c r="F37" s="79"/>
      <c r="G37" s="76"/>
      <c r="H37" s="76"/>
    </row>
    <row r="38" spans="2:8" ht="15.75" customHeight="1" x14ac:dyDescent="0.3">
      <c r="B38" s="144" t="s">
        <v>99</v>
      </c>
      <c r="C38" s="136"/>
      <c r="D38" s="145"/>
      <c r="E38" s="78"/>
      <c r="F38" s="79"/>
      <c r="G38" s="76"/>
      <c r="H38" s="76"/>
    </row>
    <row r="39" spans="2:8" x14ac:dyDescent="0.3">
      <c r="B39" s="144"/>
      <c r="C39" s="136"/>
      <c r="D39" s="145"/>
      <c r="E39" s="78"/>
      <c r="F39" s="79"/>
      <c r="G39" s="76"/>
      <c r="H39" s="76"/>
    </row>
    <row r="40" spans="2:8" ht="16.5" customHeight="1" x14ac:dyDescent="0.3">
      <c r="B40" s="144" t="s">
        <v>145</v>
      </c>
      <c r="C40" s="136"/>
      <c r="D40" s="145"/>
      <c r="E40" s="78"/>
      <c r="F40" s="80"/>
      <c r="G40" s="76"/>
      <c r="H40" s="76"/>
    </row>
    <row r="41" spans="2:8" ht="16.5" customHeight="1" x14ac:dyDescent="0.3">
      <c r="B41" s="144"/>
      <c r="C41" s="136"/>
      <c r="D41" s="145"/>
      <c r="E41" s="78"/>
      <c r="F41" s="80"/>
      <c r="G41" s="76"/>
      <c r="H41" s="76"/>
    </row>
    <row r="42" spans="2:8" ht="16.5" customHeight="1" x14ac:dyDescent="0.3">
      <c r="B42" s="144"/>
      <c r="C42" s="136"/>
      <c r="D42" s="145"/>
      <c r="E42" s="78"/>
      <c r="F42" s="80"/>
      <c r="G42" s="76"/>
      <c r="H42" s="76"/>
    </row>
    <row r="43" spans="2:8" ht="16.5" customHeight="1" x14ac:dyDescent="0.3">
      <c r="B43" s="144"/>
      <c r="C43" s="136"/>
      <c r="D43" s="145"/>
      <c r="E43" s="78"/>
      <c r="F43" s="80"/>
      <c r="G43" s="76"/>
      <c r="H43" s="76"/>
    </row>
    <row r="44" spans="2:8" ht="16.5" customHeight="1" x14ac:dyDescent="0.3">
      <c r="B44" s="144"/>
      <c r="C44" s="136"/>
      <c r="D44" s="145"/>
      <c r="E44" s="78"/>
      <c r="F44" s="80"/>
      <c r="G44" s="76"/>
      <c r="H44" s="76"/>
    </row>
    <row r="45" spans="2:8" ht="16.2" thickBot="1" x14ac:dyDescent="0.35">
      <c r="B45" s="146"/>
      <c r="C45" s="147"/>
      <c r="D45" s="148"/>
    </row>
    <row r="46" spans="2:8" ht="33.75" customHeight="1" x14ac:dyDescent="0.3">
      <c r="B46" s="140" t="s">
        <v>118</v>
      </c>
      <c r="C46" s="140"/>
      <c r="D46" s="140"/>
      <c r="E46" s="140"/>
      <c r="F46" s="140"/>
      <c r="G46" s="140"/>
      <c r="H46" s="140"/>
    </row>
    <row r="48" spans="2:8" ht="31.5" customHeight="1" x14ac:dyDescent="0.3">
      <c r="B48" s="140" t="s">
        <v>140</v>
      </c>
      <c r="C48" s="140"/>
      <c r="D48" s="140"/>
      <c r="E48" s="140"/>
      <c r="F48" s="140"/>
      <c r="G48" s="140"/>
      <c r="H48" s="140"/>
    </row>
    <row r="49" spans="2:8" x14ac:dyDescent="0.3">
      <c r="D49" s="81" t="s">
        <v>141</v>
      </c>
    </row>
    <row r="51" spans="2:8" ht="31.5" customHeight="1" x14ac:dyDescent="0.3">
      <c r="B51" s="140" t="s">
        <v>159</v>
      </c>
      <c r="C51" s="140"/>
      <c r="D51" s="140"/>
      <c r="E51" s="140"/>
      <c r="F51" s="140"/>
      <c r="G51" s="140"/>
      <c r="H51" s="140"/>
    </row>
    <row r="55" spans="2:8" ht="30.75" customHeight="1" x14ac:dyDescent="0.3">
      <c r="B55" s="140" t="s">
        <v>275</v>
      </c>
      <c r="C55" s="140"/>
      <c r="D55" s="140"/>
      <c r="E55" s="140"/>
      <c r="F55" s="140"/>
      <c r="G55" s="140"/>
      <c r="H55" s="140"/>
    </row>
    <row r="56" spans="2:8" x14ac:dyDescent="0.3">
      <c r="B56" s="136" t="s">
        <v>276</v>
      </c>
      <c r="C56" s="136"/>
      <c r="D56" s="136"/>
      <c r="E56" s="136"/>
      <c r="F56" s="136"/>
      <c r="G56" s="136"/>
      <c r="H56" s="136"/>
    </row>
    <row r="57" spans="2:8" x14ac:dyDescent="0.3">
      <c r="B57" s="136"/>
      <c r="C57" s="136"/>
      <c r="D57" s="136"/>
      <c r="E57" s="136"/>
      <c r="F57" s="136"/>
      <c r="G57" s="136"/>
      <c r="H57" s="136"/>
    </row>
    <row r="58" spans="2:8" x14ac:dyDescent="0.3">
      <c r="B58" s="136"/>
      <c r="C58" s="136"/>
      <c r="D58" s="136"/>
      <c r="E58" s="136"/>
      <c r="F58" s="136"/>
      <c r="G58" s="136"/>
      <c r="H58" s="136"/>
    </row>
    <row r="60" spans="2:8" ht="32.25" customHeight="1" x14ac:dyDescent="0.3">
      <c r="B60" s="140" t="s">
        <v>58</v>
      </c>
      <c r="C60" s="140"/>
      <c r="D60" s="140"/>
      <c r="E60" s="140"/>
      <c r="F60" s="140"/>
      <c r="G60" s="140"/>
      <c r="H60" s="140"/>
    </row>
    <row r="66" spans="1:8" x14ac:dyDescent="0.3">
      <c r="B66" s="136" t="s">
        <v>142</v>
      </c>
      <c r="C66" s="136"/>
      <c r="D66" s="136"/>
      <c r="E66" s="136"/>
      <c r="F66" s="136"/>
      <c r="G66" s="136"/>
      <c r="H66" s="136"/>
    </row>
    <row r="67" spans="1:8" x14ac:dyDescent="0.3">
      <c r="B67" s="136"/>
      <c r="C67" s="136"/>
      <c r="D67" s="136"/>
      <c r="E67" s="136"/>
      <c r="F67" s="136"/>
      <c r="G67" s="136"/>
      <c r="H67" s="136"/>
    </row>
    <row r="68" spans="1:8" x14ac:dyDescent="0.3">
      <c r="B68" s="137" t="s">
        <v>129</v>
      </c>
      <c r="C68" s="137"/>
      <c r="D68" s="137"/>
      <c r="E68" s="137"/>
      <c r="F68" s="137"/>
      <c r="G68" s="137"/>
      <c r="H68" s="137"/>
    </row>
    <row r="69" spans="1:8" x14ac:dyDescent="0.3">
      <c r="B69" s="138" t="s">
        <v>101</v>
      </c>
      <c r="C69" s="138"/>
      <c r="D69" s="138"/>
      <c r="E69" s="138"/>
      <c r="F69" s="138"/>
      <c r="G69" s="138"/>
      <c r="H69" s="138"/>
    </row>
    <row r="70" spans="1:8" x14ac:dyDescent="0.3">
      <c r="B70" s="135" t="s">
        <v>106</v>
      </c>
      <c r="C70" s="135"/>
      <c r="D70" s="135"/>
      <c r="E70" s="135"/>
      <c r="F70" s="135"/>
      <c r="G70" s="135"/>
      <c r="H70" s="135"/>
    </row>
    <row r="72" spans="1:8" x14ac:dyDescent="0.3">
      <c r="A72" s="101" t="s">
        <v>153</v>
      </c>
      <c r="B72" s="149" t="s">
        <v>158</v>
      </c>
      <c r="C72" s="149"/>
      <c r="D72" s="149"/>
      <c r="E72" s="149"/>
      <c r="F72" s="149"/>
      <c r="G72" s="149"/>
      <c r="H72" s="149"/>
    </row>
    <row r="73" spans="1:8" x14ac:dyDescent="0.3">
      <c r="B73" s="149"/>
      <c r="C73" s="149"/>
      <c r="D73" s="149"/>
      <c r="E73" s="149"/>
      <c r="F73" s="149"/>
      <c r="G73" s="149"/>
      <c r="H73" s="149"/>
    </row>
    <row r="74" spans="1:8" x14ac:dyDescent="0.3">
      <c r="B74" s="149"/>
      <c r="C74" s="149"/>
      <c r="D74" s="149"/>
      <c r="E74" s="149"/>
      <c r="F74" s="149"/>
      <c r="G74" s="149"/>
      <c r="H74" s="149"/>
    </row>
    <row r="75" spans="1:8" x14ac:dyDescent="0.3">
      <c r="B75" s="149"/>
      <c r="C75" s="149"/>
      <c r="D75" s="149"/>
      <c r="E75" s="149"/>
      <c r="F75" s="149"/>
      <c r="G75" s="149"/>
      <c r="H75" s="149"/>
    </row>
    <row r="76" spans="1:8" x14ac:dyDescent="0.3">
      <c r="B76" s="149"/>
      <c r="C76" s="149"/>
      <c r="D76" s="149"/>
      <c r="E76" s="149"/>
      <c r="F76" s="149"/>
      <c r="G76" s="149"/>
      <c r="H76" s="149"/>
    </row>
    <row r="77" spans="1:8" x14ac:dyDescent="0.3">
      <c r="B77" s="149"/>
      <c r="C77" s="149"/>
      <c r="D77" s="149"/>
      <c r="E77" s="149"/>
      <c r="F77" s="149"/>
      <c r="G77" s="149"/>
      <c r="H77" s="149"/>
    </row>
    <row r="78" spans="1:8" x14ac:dyDescent="0.3">
      <c r="B78" s="149"/>
      <c r="C78" s="149"/>
      <c r="D78" s="149"/>
      <c r="E78" s="149"/>
      <c r="F78" s="149"/>
      <c r="G78" s="149"/>
      <c r="H78" s="149"/>
    </row>
    <row r="79" spans="1:8" x14ac:dyDescent="0.3">
      <c r="B79" s="149"/>
      <c r="C79" s="149"/>
      <c r="D79" s="149"/>
      <c r="E79" s="149"/>
      <c r="F79" s="149"/>
      <c r="G79" s="149"/>
      <c r="H79" s="149"/>
    </row>
    <row r="80" spans="1:8" x14ac:dyDescent="0.3">
      <c r="B80" s="149"/>
      <c r="C80" s="149"/>
      <c r="D80" s="149"/>
      <c r="E80" s="149"/>
      <c r="F80" s="149"/>
      <c r="G80" s="149"/>
      <c r="H80" s="149"/>
    </row>
    <row r="81" spans="2:8" x14ac:dyDescent="0.3">
      <c r="B81" s="149"/>
      <c r="C81" s="149"/>
      <c r="D81" s="149"/>
      <c r="E81" s="149"/>
      <c r="F81" s="149"/>
      <c r="G81" s="149"/>
      <c r="H81" s="149"/>
    </row>
    <row r="82" spans="2:8" x14ac:dyDescent="0.3">
      <c r="B82" s="149"/>
      <c r="C82" s="149"/>
      <c r="D82" s="149"/>
      <c r="E82" s="149"/>
      <c r="F82" s="149"/>
      <c r="G82" s="149"/>
      <c r="H82" s="149"/>
    </row>
    <row r="83" spans="2:8" x14ac:dyDescent="0.3">
      <c r="B83" s="149"/>
      <c r="C83" s="149"/>
      <c r="D83" s="149"/>
      <c r="E83" s="149"/>
      <c r="F83" s="149"/>
      <c r="G83" s="149"/>
      <c r="H83" s="149"/>
    </row>
    <row r="84" spans="2:8" x14ac:dyDescent="0.3">
      <c r="B84" s="149"/>
      <c r="C84" s="149"/>
      <c r="D84" s="149"/>
      <c r="E84" s="149"/>
      <c r="F84" s="149"/>
      <c r="G84" s="149"/>
      <c r="H84" s="149"/>
    </row>
    <row r="85" spans="2:8" x14ac:dyDescent="0.3">
      <c r="B85" s="149"/>
      <c r="C85" s="149"/>
      <c r="D85" s="149"/>
      <c r="E85" s="149"/>
      <c r="F85" s="149"/>
      <c r="G85" s="149"/>
      <c r="H85" s="149"/>
    </row>
    <row r="86" spans="2:8" x14ac:dyDescent="0.3">
      <c r="B86" s="149"/>
      <c r="C86" s="149"/>
      <c r="D86" s="149"/>
      <c r="E86" s="149"/>
      <c r="F86" s="149"/>
      <c r="G86" s="149"/>
      <c r="H86" s="149"/>
    </row>
    <row r="87" spans="2:8" x14ac:dyDescent="0.3">
      <c r="B87" s="149"/>
      <c r="C87" s="149"/>
      <c r="D87" s="149"/>
      <c r="E87" s="149"/>
      <c r="F87" s="149"/>
      <c r="G87" s="149"/>
      <c r="H87" s="149"/>
    </row>
    <row r="88" spans="2:8" x14ac:dyDescent="0.3">
      <c r="B88" s="149"/>
      <c r="C88" s="149"/>
      <c r="D88" s="149"/>
      <c r="E88" s="149"/>
      <c r="F88" s="149"/>
      <c r="G88" s="149"/>
      <c r="H88" s="149"/>
    </row>
    <row r="89" spans="2:8" x14ac:dyDescent="0.3">
      <c r="B89" s="149"/>
      <c r="C89" s="149"/>
      <c r="D89" s="149"/>
      <c r="E89" s="149"/>
      <c r="F89" s="149"/>
      <c r="G89" s="149"/>
      <c r="H89" s="149"/>
    </row>
    <row r="90" spans="2:8" x14ac:dyDescent="0.3">
      <c r="B90" s="149"/>
      <c r="C90" s="149"/>
      <c r="D90" s="149"/>
      <c r="E90" s="149"/>
      <c r="F90" s="149"/>
      <c r="G90" s="149"/>
      <c r="H90" s="149"/>
    </row>
    <row r="91" spans="2:8" x14ac:dyDescent="0.3">
      <c r="B91" s="149"/>
      <c r="C91" s="149"/>
      <c r="D91" s="149"/>
      <c r="E91" s="149"/>
      <c r="F91" s="149"/>
      <c r="G91" s="149"/>
      <c r="H91" s="149"/>
    </row>
    <row r="92" spans="2:8" x14ac:dyDescent="0.3">
      <c r="B92" s="149"/>
      <c r="C92" s="149"/>
      <c r="D92" s="149"/>
      <c r="E92" s="149"/>
      <c r="F92" s="149"/>
      <c r="G92" s="149"/>
      <c r="H92" s="149"/>
    </row>
    <row r="93" spans="2:8" x14ac:dyDescent="0.3">
      <c r="B93" s="149"/>
      <c r="C93" s="149"/>
      <c r="D93" s="149"/>
      <c r="E93" s="149"/>
      <c r="F93" s="149"/>
      <c r="G93" s="149"/>
      <c r="H93" s="149"/>
    </row>
    <row r="94" spans="2:8" x14ac:dyDescent="0.3">
      <c r="B94" s="149"/>
      <c r="C94" s="149"/>
      <c r="D94" s="149"/>
      <c r="E94" s="149"/>
      <c r="F94" s="149"/>
      <c r="G94" s="149"/>
      <c r="H94" s="149"/>
    </row>
    <row r="95" spans="2:8" x14ac:dyDescent="0.3">
      <c r="B95" s="149"/>
      <c r="C95" s="149"/>
      <c r="D95" s="149"/>
      <c r="E95" s="149"/>
      <c r="F95" s="149"/>
      <c r="G95" s="149"/>
      <c r="H95" s="149"/>
    </row>
  </sheetData>
  <mergeCells count="35">
    <mergeCell ref="B37:D37"/>
    <mergeCell ref="B29:D30"/>
    <mergeCell ref="B34:D35"/>
    <mergeCell ref="B31:D33"/>
    <mergeCell ref="B72:H95"/>
    <mergeCell ref="A2:H2"/>
    <mergeCell ref="B70:H70"/>
    <mergeCell ref="B66:H67"/>
    <mergeCell ref="B68:H68"/>
    <mergeCell ref="B69:H69"/>
    <mergeCell ref="G26:H26"/>
    <mergeCell ref="B48:H48"/>
    <mergeCell ref="B51:H51"/>
    <mergeCell ref="B55:H55"/>
    <mergeCell ref="B56:H58"/>
    <mergeCell ref="B60:H60"/>
    <mergeCell ref="B46:H46"/>
    <mergeCell ref="B28:D28"/>
    <mergeCell ref="B40:D45"/>
    <mergeCell ref="B38:D39"/>
    <mergeCell ref="B36:D36"/>
    <mergeCell ref="G25:H25"/>
    <mergeCell ref="G22:H22"/>
    <mergeCell ref="G23:H23"/>
    <mergeCell ref="G24:H24"/>
    <mergeCell ref="B4:H4"/>
    <mergeCell ref="B15:F15"/>
    <mergeCell ref="G15:H15"/>
    <mergeCell ref="B16:F16"/>
    <mergeCell ref="B17:F17"/>
    <mergeCell ref="E19:H19"/>
    <mergeCell ref="G20:H20"/>
    <mergeCell ref="B18:F18"/>
    <mergeCell ref="G21:H21"/>
    <mergeCell ref="B5:H6"/>
  </mergeCells>
  <phoneticPr fontId="22" type="noConversion"/>
  <dataValidations count="2">
    <dataValidation allowBlank="1" sqref="C26:C27" xr:uid="{00000000-0002-0000-0100-000000000000}"/>
    <dataValidation allowBlank="1" prompt="Pasirinkti parametro vertę: yra / nėra" sqref="G20:H44"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2"/>
  <sheetViews>
    <sheetView tabSelected="1" topLeftCell="A25" zoomScale="107" zoomScaleNormal="100" workbookViewId="0">
      <selection activeCell="B30" sqref="B30"/>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58"/>
    </row>
    <row r="2" spans="2:8" ht="18" x14ac:dyDescent="0.35">
      <c r="B2" s="162" t="s">
        <v>121</v>
      </c>
      <c r="C2" s="162"/>
      <c r="D2" s="162"/>
      <c r="E2" s="162"/>
      <c r="F2" s="162"/>
      <c r="G2" s="162"/>
      <c r="H2" s="25"/>
    </row>
    <row r="3" spans="2:8" ht="18" x14ac:dyDescent="0.35">
      <c r="B3" s="12"/>
      <c r="C3" s="24"/>
      <c r="D3" s="24"/>
      <c r="E3" s="25"/>
      <c r="F3" s="26"/>
      <c r="G3" s="26"/>
      <c r="H3" s="25"/>
    </row>
    <row r="4" spans="2:8" ht="18" x14ac:dyDescent="0.35">
      <c r="B4" s="27" t="s">
        <v>0</v>
      </c>
      <c r="C4" s="163" t="s">
        <v>151</v>
      </c>
      <c r="D4" s="163"/>
      <c r="E4" s="25"/>
      <c r="F4" s="26"/>
      <c r="G4" s="26"/>
      <c r="H4" s="25"/>
    </row>
    <row r="5" spans="2:8" ht="18" x14ac:dyDescent="0.35">
      <c r="B5" s="10"/>
      <c r="C5" s="13"/>
      <c r="D5" s="24"/>
      <c r="E5" s="25"/>
      <c r="F5" s="26"/>
      <c r="G5" s="26"/>
      <c r="H5" s="25"/>
    </row>
    <row r="6" spans="2:8" ht="18" x14ac:dyDescent="0.35">
      <c r="B6" s="28" t="s">
        <v>1</v>
      </c>
      <c r="C6" s="50"/>
      <c r="D6" s="24"/>
      <c r="E6" s="25"/>
      <c r="F6" s="26"/>
      <c r="G6" s="26"/>
      <c r="H6" s="25"/>
    </row>
    <row r="7" spans="2:8" ht="18" x14ac:dyDescent="0.35">
      <c r="C7" s="24"/>
      <c r="D7" s="24"/>
      <c r="E7" s="25"/>
      <c r="F7" s="26"/>
      <c r="G7" s="26"/>
      <c r="H7" s="25"/>
    </row>
    <row r="8" spans="2:8" ht="30" customHeight="1" x14ac:dyDescent="0.3">
      <c r="B8" s="156" t="s">
        <v>24</v>
      </c>
      <c r="C8" s="156"/>
      <c r="D8" s="156"/>
      <c r="E8" s="156"/>
      <c r="F8" s="161"/>
      <c r="G8" s="161"/>
      <c r="H8" s="161"/>
    </row>
    <row r="9" spans="2:8" ht="30" customHeight="1" x14ac:dyDescent="0.3">
      <c r="B9" s="164" t="s">
        <v>27</v>
      </c>
      <c r="C9" s="164"/>
      <c r="D9" s="164"/>
      <c r="E9" s="164"/>
      <c r="F9" s="161"/>
      <c r="G9" s="161"/>
      <c r="H9" s="161"/>
    </row>
    <row r="10" spans="2:8" ht="30" customHeight="1" x14ac:dyDescent="0.3">
      <c r="B10" s="164" t="s">
        <v>25</v>
      </c>
      <c r="C10" s="164"/>
      <c r="D10" s="164"/>
      <c r="E10" s="164"/>
      <c r="F10" s="161"/>
      <c r="G10" s="161"/>
      <c r="H10" s="161"/>
    </row>
    <row r="11" spans="2:8" ht="30" customHeight="1" x14ac:dyDescent="0.3">
      <c r="B11" s="156" t="s">
        <v>26</v>
      </c>
      <c r="C11" s="156"/>
      <c r="D11" s="156"/>
      <c r="E11" s="156"/>
      <c r="F11" s="161"/>
      <c r="G11" s="161"/>
      <c r="H11" s="161"/>
    </row>
    <row r="12" spans="2:8" ht="30" customHeight="1" x14ac:dyDescent="0.3">
      <c r="B12" s="170" t="s">
        <v>2</v>
      </c>
      <c r="C12" s="170"/>
      <c r="D12" s="170"/>
      <c r="E12" s="170"/>
      <c r="F12" s="161"/>
      <c r="G12" s="161"/>
      <c r="H12" s="161"/>
    </row>
    <row r="13" spans="2:8" ht="30" customHeight="1" x14ac:dyDescent="0.3">
      <c r="B13" s="156" t="s">
        <v>3</v>
      </c>
      <c r="C13" s="156"/>
      <c r="D13" s="156"/>
      <c r="E13" s="156"/>
      <c r="F13" s="161"/>
      <c r="G13" s="161"/>
      <c r="H13" s="161"/>
    </row>
    <row r="14" spans="2:8" ht="30" customHeight="1" x14ac:dyDescent="0.3">
      <c r="B14" s="156" t="s">
        <v>28</v>
      </c>
      <c r="C14" s="156"/>
      <c r="D14" s="156"/>
      <c r="E14" s="156"/>
      <c r="F14" s="161"/>
      <c r="G14" s="161"/>
      <c r="H14" s="161"/>
    </row>
    <row r="15" spans="2:8" ht="30" customHeight="1" x14ac:dyDescent="0.3">
      <c r="B15" s="156" t="s">
        <v>4</v>
      </c>
      <c r="C15" s="156"/>
      <c r="D15" s="156"/>
      <c r="E15" s="156"/>
      <c r="F15" s="161"/>
      <c r="G15" s="161"/>
      <c r="H15" s="161"/>
    </row>
    <row r="16" spans="2:8" ht="30" customHeight="1" x14ac:dyDescent="0.3">
      <c r="B16" s="156" t="s">
        <v>5</v>
      </c>
      <c r="C16" s="156"/>
      <c r="D16" s="156"/>
      <c r="E16" s="156"/>
      <c r="F16" s="161"/>
      <c r="G16" s="161"/>
      <c r="H16" s="161"/>
    </row>
    <row r="17" spans="2:8" ht="18" customHeight="1" x14ac:dyDescent="0.3">
      <c r="C17" s="11"/>
      <c r="D17" s="11"/>
      <c r="E17" s="11"/>
      <c r="F17" s="14"/>
      <c r="G17" s="14"/>
      <c r="H17" s="14"/>
    </row>
    <row r="18" spans="2:8" x14ac:dyDescent="0.3">
      <c r="B18" s="157" t="s">
        <v>6</v>
      </c>
      <c r="C18" s="157"/>
      <c r="D18" s="157"/>
      <c r="E18" s="157"/>
      <c r="F18" s="157"/>
      <c r="G18" s="157"/>
      <c r="H18" s="29"/>
    </row>
    <row r="19" spans="2:8" x14ac:dyDescent="0.3">
      <c r="B19" s="155" t="s">
        <v>7</v>
      </c>
      <c r="C19" s="155"/>
      <c r="D19" s="155"/>
      <c r="E19" s="155"/>
      <c r="F19" s="155"/>
      <c r="G19" s="155"/>
      <c r="H19" s="30"/>
    </row>
    <row r="20" spans="2:8" x14ac:dyDescent="0.3">
      <c r="B20" s="155" t="s">
        <v>62</v>
      </c>
      <c r="C20" s="155"/>
      <c r="D20" s="155"/>
      <c r="E20" s="155"/>
      <c r="F20" s="155"/>
      <c r="G20" s="155"/>
      <c r="H20" s="30"/>
    </row>
    <row r="21" spans="2:8" x14ac:dyDescent="0.3">
      <c r="B21" s="155" t="s">
        <v>8</v>
      </c>
      <c r="C21" s="155"/>
      <c r="D21" s="155"/>
      <c r="E21" s="155"/>
      <c r="F21" s="155"/>
      <c r="G21" s="155"/>
      <c r="H21" s="30"/>
    </row>
    <row r="22" spans="2:8" x14ac:dyDescent="0.3">
      <c r="B22" s="155" t="s">
        <v>9</v>
      </c>
      <c r="C22" s="155"/>
      <c r="D22" s="155"/>
      <c r="E22" s="155"/>
      <c r="F22" s="155"/>
      <c r="G22" s="155"/>
    </row>
    <row r="23" spans="2:8" x14ac:dyDescent="0.3">
      <c r="B23" s="154" t="s">
        <v>10</v>
      </c>
      <c r="C23" s="154"/>
      <c r="D23" s="154"/>
      <c r="E23" s="154"/>
      <c r="F23" s="154"/>
      <c r="G23" s="154"/>
      <c r="H23" s="23"/>
    </row>
    <row r="24" spans="2:8" x14ac:dyDescent="0.3">
      <c r="B24" s="155" t="s">
        <v>119</v>
      </c>
      <c r="C24" s="155"/>
      <c r="D24" s="155"/>
      <c r="E24" s="155"/>
      <c r="F24" s="155"/>
      <c r="G24" s="155"/>
    </row>
    <row r="25" spans="2:8" x14ac:dyDescent="0.3">
      <c r="G25" s="56"/>
    </row>
    <row r="27" spans="2:8" x14ac:dyDescent="0.3">
      <c r="B27" s="158" t="s">
        <v>63</v>
      </c>
      <c r="C27" s="158"/>
      <c r="D27" s="158"/>
      <c r="E27" s="158"/>
      <c r="F27" s="158"/>
      <c r="G27" s="158"/>
    </row>
    <row r="28" spans="2:8" x14ac:dyDescent="0.3">
      <c r="B28" s="30"/>
    </row>
    <row r="29" spans="2:8" ht="31.2" x14ac:dyDescent="0.3">
      <c r="B29" s="31" t="s">
        <v>13</v>
      </c>
      <c r="C29" s="31" t="s">
        <v>64</v>
      </c>
      <c r="D29" s="31" t="s">
        <v>65</v>
      </c>
      <c r="E29" s="32" t="s">
        <v>137</v>
      </c>
      <c r="F29" s="32" t="s">
        <v>150</v>
      </c>
      <c r="G29" s="32" t="s">
        <v>138</v>
      </c>
      <c r="H29" s="32" t="s">
        <v>133</v>
      </c>
    </row>
    <row r="30" spans="2:8" ht="66" customHeight="1" x14ac:dyDescent="0.3">
      <c r="B30" s="62" t="s">
        <v>292</v>
      </c>
      <c r="C30" s="49"/>
      <c r="D30" s="49"/>
      <c r="E30" s="92">
        <v>8</v>
      </c>
      <c r="F30" s="34"/>
      <c r="G30" s="93">
        <f>E30*F30</f>
        <v>0</v>
      </c>
      <c r="H30" s="93">
        <f>G30*1.21</f>
        <v>0</v>
      </c>
    </row>
    <row r="33" spans="2:9" x14ac:dyDescent="0.3">
      <c r="B33" s="157" t="s">
        <v>92</v>
      </c>
      <c r="C33" s="157"/>
      <c r="D33" s="157"/>
      <c r="E33" s="157"/>
    </row>
    <row r="35" spans="2:9" ht="31.2" x14ac:dyDescent="0.3">
      <c r="B35" s="32" t="s">
        <v>12</v>
      </c>
      <c r="C35" s="159" t="s">
        <v>66</v>
      </c>
      <c r="D35" s="160"/>
      <c r="E35" s="33" t="s">
        <v>71</v>
      </c>
    </row>
    <row r="36" spans="2:9" ht="50.1" customHeight="1" x14ac:dyDescent="0.3">
      <c r="B36" s="112" t="s">
        <v>56</v>
      </c>
      <c r="C36" s="169" t="str">
        <f>'Vertinimo tvarka'!C20</f>
        <v>Monitoruojami parametrai:
Plaučių mechanikos - auto PEEP</v>
      </c>
      <c r="D36" s="169"/>
      <c r="E36" s="34"/>
    </row>
    <row r="37" spans="2:9" ht="36" customHeight="1" x14ac:dyDescent="0.3">
      <c r="B37" s="112" t="s">
        <v>57</v>
      </c>
      <c r="C37" s="169" t="str">
        <f>'Vertinimo tvarka'!C21</f>
        <v xml:space="preserve">Ventiliacijos būklės vaizdavimas: Ventiliacijos poreikio grafinis atvaizdavimas, pateikiant duomenis grupėmis: oksigenacija - FiO2, CO2 eliminavimo, paciento aktyvumo. </v>
      </c>
      <c r="D37" s="169"/>
      <c r="E37" s="34"/>
    </row>
    <row r="38" spans="2:9" ht="36" customHeight="1" x14ac:dyDescent="0.3">
      <c r="B38" s="112" t="s">
        <v>265</v>
      </c>
      <c r="C38" s="169" t="str">
        <f>'Vertinimo tvarka'!C22</f>
        <v>Specialios funkcijos:
„Atodūsiai“</v>
      </c>
      <c r="D38" s="169"/>
      <c r="E38" s="34"/>
    </row>
    <row r="39" spans="2:9" ht="36" customHeight="1" x14ac:dyDescent="0.3">
      <c r="B39" s="112" t="s">
        <v>266</v>
      </c>
      <c r="C39" s="169" t="str">
        <f>'Vertinimo tvarka'!C23</f>
        <v>Vartotojo konfigūruojama „greito starto“ funkcija</v>
      </c>
      <c r="D39" s="169"/>
      <c r="E39" s="34"/>
    </row>
    <row r="40" spans="2:9" ht="36" customHeight="1" x14ac:dyDescent="0.3">
      <c r="B40" s="112" t="s">
        <v>267</v>
      </c>
      <c r="C40" s="169" t="str">
        <f>'Vertinimo tvarka'!C24</f>
        <v>Ekrano pritemdymo funkcija (speciali funkcija, kuri pritemdo ar paryškiną ekraną)</v>
      </c>
      <c r="D40" s="169"/>
      <c r="E40" s="34"/>
    </row>
    <row r="41" spans="2:9" ht="36" customHeight="1" x14ac:dyDescent="0.3">
      <c r="B41" s="112" t="s">
        <v>273</v>
      </c>
      <c r="C41" s="169" t="str">
        <f>'Vertinimo tvarka'!C25</f>
        <v>ASV režimas</v>
      </c>
      <c r="D41" s="169"/>
      <c r="E41" s="34"/>
    </row>
    <row r="43" spans="2:9" x14ac:dyDescent="0.3">
      <c r="B43" s="157" t="s">
        <v>143</v>
      </c>
      <c r="C43" s="157"/>
      <c r="D43" s="157"/>
    </row>
    <row r="44" spans="2:9" x14ac:dyDescent="0.3">
      <c r="C44" s="11"/>
      <c r="D44" s="11"/>
      <c r="E44" s="11"/>
      <c r="F44" s="11"/>
      <c r="G44" s="11"/>
      <c r="H44" s="11"/>
      <c r="I44" s="11"/>
    </row>
    <row r="45" spans="2:9" x14ac:dyDescent="0.3">
      <c r="B45" s="160" t="s">
        <v>67</v>
      </c>
      <c r="C45" s="160"/>
      <c r="D45" s="33" t="s">
        <v>68</v>
      </c>
      <c r="E45" s="32" t="s">
        <v>69</v>
      </c>
      <c r="F45" s="11"/>
      <c r="G45" s="11"/>
      <c r="H45" s="11"/>
      <c r="I45" s="11"/>
    </row>
    <row r="46" spans="2:9" ht="33" customHeight="1" x14ac:dyDescent="0.3">
      <c r="B46" s="167" t="s">
        <v>258</v>
      </c>
      <c r="C46" s="168"/>
      <c r="D46" s="35"/>
      <c r="E46" s="36" t="s">
        <v>70</v>
      </c>
      <c r="F46" s="11"/>
      <c r="G46" s="11"/>
      <c r="H46" s="11"/>
      <c r="I46" s="11"/>
    </row>
    <row r="47" spans="2:9" x14ac:dyDescent="0.3">
      <c r="B47" s="165" t="s">
        <v>95</v>
      </c>
      <c r="C47" s="166"/>
      <c r="D47" s="11"/>
      <c r="E47" s="11"/>
      <c r="F47" s="11"/>
      <c r="G47" s="11"/>
      <c r="H47" s="11"/>
      <c r="I47" s="11"/>
    </row>
    <row r="48" spans="2:9" x14ac:dyDescent="0.3">
      <c r="B48" s="150" t="s">
        <v>96</v>
      </c>
      <c r="C48" s="151"/>
      <c r="D48" s="37"/>
    </row>
    <row r="49" spans="2:4" x14ac:dyDescent="0.3">
      <c r="B49" s="150"/>
      <c r="C49" s="151"/>
      <c r="D49" s="37"/>
    </row>
    <row r="50" spans="2:4" ht="15.75" customHeight="1" x14ac:dyDescent="0.3">
      <c r="B50" s="150" t="s">
        <v>97</v>
      </c>
      <c r="C50" s="151"/>
    </row>
    <row r="51" spans="2:4" x14ac:dyDescent="0.3">
      <c r="B51" s="150"/>
      <c r="C51" s="151"/>
    </row>
    <row r="52" spans="2:4" ht="15.75" customHeight="1" x14ac:dyDescent="0.3">
      <c r="B52" s="150" t="s">
        <v>98</v>
      </c>
      <c r="C52" s="151"/>
    </row>
    <row r="53" spans="2:4" x14ac:dyDescent="0.3">
      <c r="B53" s="150"/>
      <c r="C53" s="151"/>
    </row>
    <row r="54" spans="2:4" x14ac:dyDescent="0.3">
      <c r="B54" s="150" t="s">
        <v>94</v>
      </c>
      <c r="C54" s="151"/>
    </row>
    <row r="55" spans="2:4" x14ac:dyDescent="0.3">
      <c r="B55" s="150" t="s">
        <v>93</v>
      </c>
      <c r="C55" s="151"/>
    </row>
    <row r="56" spans="2:4" ht="15.75" customHeight="1" x14ac:dyDescent="0.3">
      <c r="B56" s="150" t="s">
        <v>99</v>
      </c>
      <c r="C56" s="151"/>
    </row>
    <row r="57" spans="2:4" x14ac:dyDescent="0.3">
      <c r="B57" s="150"/>
      <c r="C57" s="151"/>
    </row>
    <row r="58" spans="2:4" x14ac:dyDescent="0.3">
      <c r="B58" s="150" t="s">
        <v>144</v>
      </c>
      <c r="C58" s="151"/>
    </row>
    <row r="59" spans="2:4" x14ac:dyDescent="0.3">
      <c r="B59" s="150"/>
      <c r="C59" s="151"/>
    </row>
    <row r="60" spans="2:4" x14ac:dyDescent="0.3">
      <c r="B60" s="150"/>
      <c r="C60" s="151"/>
    </row>
    <row r="61" spans="2:4" x14ac:dyDescent="0.3">
      <c r="B61" s="150"/>
      <c r="C61" s="151"/>
    </row>
    <row r="62" spans="2:4" x14ac:dyDescent="0.3">
      <c r="B62" s="152"/>
      <c r="C62" s="153"/>
    </row>
  </sheetData>
  <mergeCells count="47">
    <mergeCell ref="C38:D38"/>
    <mergeCell ref="C39:D39"/>
    <mergeCell ref="C40:D40"/>
    <mergeCell ref="C41:D41"/>
    <mergeCell ref="C37:D37"/>
    <mergeCell ref="B11:E11"/>
    <mergeCell ref="B15:E15"/>
    <mergeCell ref="C36:D36"/>
    <mergeCell ref="B12:E12"/>
    <mergeCell ref="B13:E13"/>
    <mergeCell ref="B14:E14"/>
    <mergeCell ref="B56:C57"/>
    <mergeCell ref="B47:C47"/>
    <mergeCell ref="B50:C51"/>
    <mergeCell ref="B48:C49"/>
    <mergeCell ref="B46:C46"/>
    <mergeCell ref="B54:C54"/>
    <mergeCell ref="B2:G2"/>
    <mergeCell ref="C4:D4"/>
    <mergeCell ref="B8:E8"/>
    <mergeCell ref="B9:E9"/>
    <mergeCell ref="B10:E10"/>
    <mergeCell ref="F13:H13"/>
    <mergeCell ref="F14:H14"/>
    <mergeCell ref="F15:H15"/>
    <mergeCell ref="F16:H16"/>
    <mergeCell ref="F8:H8"/>
    <mergeCell ref="F9:H9"/>
    <mergeCell ref="F10:H10"/>
    <mergeCell ref="F12:H12"/>
    <mergeCell ref="F11:H11"/>
    <mergeCell ref="B58:C62"/>
    <mergeCell ref="B23:G23"/>
    <mergeCell ref="B24:G24"/>
    <mergeCell ref="B16:E16"/>
    <mergeCell ref="B18:G18"/>
    <mergeCell ref="B19:G19"/>
    <mergeCell ref="B20:G20"/>
    <mergeCell ref="B21:G21"/>
    <mergeCell ref="B22:G22"/>
    <mergeCell ref="B27:G27"/>
    <mergeCell ref="B33:E33"/>
    <mergeCell ref="C35:D35"/>
    <mergeCell ref="B43:D43"/>
    <mergeCell ref="B45:C45"/>
    <mergeCell ref="B52:C53"/>
    <mergeCell ref="B55:C55"/>
  </mergeCells>
  <phoneticPr fontId="22" type="noConversion"/>
  <dataValidations xWindow="810" yWindow="496" count="3">
    <dataValidation allowBlank="1" sqref="B46:C46 C36:C41" xr:uid="{00000000-0002-0000-0200-000001000000}"/>
    <dataValidation type="list" allowBlank="1" showInputMessage="1" prompt="Pasirinkti išplėstinės garantijos reikšmę: TAIP / NE" sqref="D46" xr:uid="{00000000-0002-0000-0200-000003000000}">
      <formula1>"Taip, Ne"</formula1>
    </dataValidation>
    <dataValidation type="list" allowBlank="1" showInputMessage="1" showErrorMessage="1" prompt="Pasirinkti parametro vertę: yra / nėra" sqref="E36:E41"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L37" sqref="L37"/>
    </sheetView>
  </sheetViews>
  <sheetFormatPr defaultColWidth="8.88671875" defaultRowHeight="14.4" x14ac:dyDescent="0.3"/>
  <cols>
    <col min="4" max="4" width="25" customWidth="1"/>
    <col min="7" max="7" width="11.88671875" customWidth="1"/>
    <col min="10" max="10" width="9.88671875" customWidth="1"/>
    <col min="24" max="16384" width="8.88671875" style="60"/>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200" t="s">
        <v>122</v>
      </c>
      <c r="B3" s="200"/>
      <c r="C3" s="200"/>
      <c r="D3" s="200"/>
      <c r="E3" s="200"/>
      <c r="F3" s="200"/>
      <c r="G3" s="200"/>
      <c r="H3" s="200"/>
      <c r="I3" s="200"/>
      <c r="J3" s="200"/>
      <c r="K3" s="1"/>
      <c r="L3" s="1"/>
      <c r="M3" s="1"/>
      <c r="N3" s="1"/>
      <c r="O3" s="1"/>
      <c r="P3" s="3"/>
      <c r="Q3" s="3"/>
      <c r="R3" s="3"/>
      <c r="S3" s="3"/>
      <c r="T3" s="3"/>
      <c r="U3" s="3"/>
      <c r="V3" s="3"/>
      <c r="W3" s="3"/>
    </row>
    <row r="4" spans="1:23" ht="15.6" x14ac:dyDescent="0.3">
      <c r="A4" s="171" t="s">
        <v>14</v>
      </c>
      <c r="B4" s="171"/>
      <c r="C4" s="171"/>
      <c r="D4" s="171"/>
      <c r="E4" s="171"/>
      <c r="F4" s="171"/>
      <c r="G4" s="171"/>
      <c r="H4" s="171"/>
      <c r="I4" s="171"/>
      <c r="J4" s="171"/>
      <c r="K4" s="1"/>
      <c r="L4" s="1"/>
      <c r="M4" s="1"/>
      <c r="N4" s="1"/>
      <c r="O4" s="1"/>
      <c r="P4" s="3"/>
      <c r="Q4" s="3"/>
      <c r="R4" s="3"/>
      <c r="S4" s="3"/>
      <c r="T4" s="3"/>
      <c r="U4" s="3"/>
      <c r="V4" s="3"/>
      <c r="W4" s="3"/>
    </row>
    <row r="5" spans="1:23" ht="15.6" x14ac:dyDescent="0.3">
      <c r="A5" s="171"/>
      <c r="B5" s="171"/>
      <c r="C5" s="171"/>
      <c r="D5" s="171"/>
      <c r="E5" s="171"/>
      <c r="F5" s="171"/>
      <c r="G5" s="171"/>
      <c r="H5" s="171"/>
      <c r="I5" s="171"/>
      <c r="J5" s="171"/>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172" t="s">
        <v>15</v>
      </c>
      <c r="B7" s="173"/>
      <c r="C7" s="173" t="s">
        <v>16</v>
      </c>
      <c r="D7" s="173"/>
      <c r="E7" s="173"/>
      <c r="F7" s="173" t="s">
        <v>17</v>
      </c>
      <c r="G7" s="173"/>
      <c r="H7" s="173"/>
      <c r="I7" s="173" t="s">
        <v>18</v>
      </c>
      <c r="J7" s="174"/>
      <c r="K7" s="1"/>
      <c r="L7" s="1"/>
      <c r="M7" s="1"/>
      <c r="N7" s="1"/>
      <c r="O7" s="1"/>
      <c r="P7" s="3"/>
      <c r="Q7" s="3"/>
      <c r="R7" s="3"/>
      <c r="S7" s="3"/>
      <c r="T7" s="3"/>
      <c r="U7" s="3"/>
      <c r="V7" s="3"/>
      <c r="W7" s="3"/>
    </row>
    <row r="8" spans="1:23" ht="15.6" x14ac:dyDescent="0.3">
      <c r="A8" s="175"/>
      <c r="B8" s="176"/>
      <c r="C8" s="177"/>
      <c r="D8" s="176"/>
      <c r="E8" s="176"/>
      <c r="F8" s="177"/>
      <c r="G8" s="176"/>
      <c r="H8" s="176"/>
      <c r="I8" s="177"/>
      <c r="J8" s="178"/>
      <c r="K8" s="1"/>
      <c r="L8" s="1"/>
      <c r="M8" s="1"/>
      <c r="N8" s="1"/>
      <c r="O8" s="1"/>
      <c r="P8" s="3"/>
      <c r="Q8" s="3"/>
      <c r="R8" s="3"/>
      <c r="S8" s="3"/>
      <c r="T8" s="3"/>
      <c r="U8" s="3"/>
      <c r="V8" s="3"/>
      <c r="W8" s="3"/>
    </row>
    <row r="9" spans="1:23" ht="15.6" x14ac:dyDescent="0.3">
      <c r="A9" s="175"/>
      <c r="B9" s="176"/>
      <c r="C9" s="177"/>
      <c r="D9" s="176"/>
      <c r="E9" s="176"/>
      <c r="F9" s="177"/>
      <c r="G9" s="176"/>
      <c r="H9" s="176"/>
      <c r="I9" s="177"/>
      <c r="J9" s="178"/>
      <c r="K9" s="1"/>
      <c r="L9" s="1"/>
      <c r="M9" s="1"/>
      <c r="N9" s="1"/>
      <c r="O9" s="1"/>
      <c r="P9" s="3"/>
      <c r="Q9" s="3"/>
      <c r="R9" s="3"/>
      <c r="S9" s="3"/>
      <c r="T9" s="3"/>
      <c r="U9" s="3"/>
      <c r="V9" s="3"/>
      <c r="W9" s="3"/>
    </row>
    <row r="10" spans="1:23" ht="15.6" x14ac:dyDescent="0.3">
      <c r="A10" s="175"/>
      <c r="B10" s="176"/>
      <c r="C10" s="177"/>
      <c r="D10" s="176"/>
      <c r="E10" s="176"/>
      <c r="F10" s="177"/>
      <c r="G10" s="176"/>
      <c r="H10" s="176"/>
      <c r="I10" s="177"/>
      <c r="J10" s="178"/>
      <c r="K10" s="1"/>
      <c r="L10" s="1"/>
      <c r="M10" s="1"/>
      <c r="N10" s="1"/>
      <c r="O10" s="1"/>
      <c r="P10" s="3"/>
      <c r="Q10" s="3"/>
      <c r="R10" s="3"/>
      <c r="S10" s="3"/>
      <c r="T10" s="3"/>
      <c r="U10" s="3"/>
      <c r="V10" s="3"/>
      <c r="W10" s="3"/>
    </row>
    <row r="11" spans="1:23" ht="15.6" x14ac:dyDescent="0.3">
      <c r="A11" s="175"/>
      <c r="B11" s="176"/>
      <c r="C11" s="177"/>
      <c r="D11" s="176"/>
      <c r="E11" s="176"/>
      <c r="F11" s="177"/>
      <c r="G11" s="176"/>
      <c r="H11" s="176"/>
      <c r="I11" s="177"/>
      <c r="J11" s="178"/>
      <c r="K11" s="1"/>
      <c r="L11" s="1"/>
      <c r="M11" s="1"/>
      <c r="N11" s="1"/>
      <c r="O11" s="1"/>
      <c r="P11" s="3"/>
      <c r="Q11" s="3"/>
      <c r="R11" s="3"/>
      <c r="S11" s="3"/>
      <c r="T11" s="3"/>
      <c r="U11" s="3"/>
      <c r="V11" s="3"/>
      <c r="W11" s="3"/>
    </row>
    <row r="12" spans="1:23" ht="15.6" x14ac:dyDescent="0.3">
      <c r="A12" s="175"/>
      <c r="B12" s="176"/>
      <c r="C12" s="177"/>
      <c r="D12" s="176"/>
      <c r="E12" s="176"/>
      <c r="F12" s="177"/>
      <c r="G12" s="176"/>
      <c r="H12" s="176"/>
      <c r="I12" s="177"/>
      <c r="J12" s="178"/>
      <c r="K12" s="1"/>
      <c r="L12" s="1"/>
      <c r="M12" s="1"/>
      <c r="N12" s="1"/>
      <c r="O12" s="1"/>
      <c r="P12" s="3"/>
      <c r="Q12" s="3"/>
      <c r="R12" s="3"/>
      <c r="S12" s="3"/>
      <c r="T12" s="3"/>
      <c r="U12" s="3"/>
      <c r="V12" s="3"/>
      <c r="W12" s="3"/>
    </row>
    <row r="13" spans="1:23" ht="15.6" x14ac:dyDescent="0.3">
      <c r="A13" s="175"/>
      <c r="B13" s="176"/>
      <c r="C13" s="177"/>
      <c r="D13" s="176"/>
      <c r="E13" s="176"/>
      <c r="F13" s="177"/>
      <c r="G13" s="176"/>
      <c r="H13" s="176"/>
      <c r="I13" s="177"/>
      <c r="J13" s="178"/>
      <c r="K13" s="1"/>
      <c r="L13" s="1"/>
      <c r="M13" s="1"/>
      <c r="N13" s="1"/>
      <c r="O13" s="1"/>
      <c r="P13" s="3"/>
      <c r="Q13" s="3"/>
      <c r="R13" s="3"/>
      <c r="S13" s="3"/>
      <c r="T13" s="3"/>
      <c r="U13" s="3"/>
      <c r="V13" s="3"/>
      <c r="W13" s="3"/>
    </row>
    <row r="14" spans="1:23" ht="15.6" x14ac:dyDescent="0.3">
      <c r="A14" s="175"/>
      <c r="B14" s="176"/>
      <c r="C14" s="177"/>
      <c r="D14" s="176"/>
      <c r="E14" s="176"/>
      <c r="F14" s="177"/>
      <c r="G14" s="176"/>
      <c r="H14" s="176"/>
      <c r="I14" s="177"/>
      <c r="J14" s="178"/>
      <c r="K14" s="1"/>
      <c r="L14" s="1"/>
      <c r="M14" s="1"/>
      <c r="N14" s="1"/>
      <c r="O14" s="1"/>
      <c r="P14" s="3"/>
      <c r="Q14" s="3"/>
      <c r="R14" s="3"/>
      <c r="S14" s="3"/>
      <c r="T14" s="3"/>
      <c r="U14" s="3"/>
      <c r="V14" s="3"/>
      <c r="W14" s="3"/>
    </row>
    <row r="15" spans="1:23" ht="15.6" x14ac:dyDescent="0.3">
      <c r="A15" s="175"/>
      <c r="B15" s="176"/>
      <c r="C15" s="177"/>
      <c r="D15" s="176"/>
      <c r="E15" s="176"/>
      <c r="F15" s="177"/>
      <c r="G15" s="176"/>
      <c r="H15" s="176"/>
      <c r="I15" s="177"/>
      <c r="J15" s="178"/>
      <c r="K15" s="1"/>
      <c r="L15" s="1"/>
      <c r="M15" s="1"/>
      <c r="N15" s="1"/>
      <c r="O15" s="1"/>
      <c r="P15" s="3"/>
      <c r="Q15" s="3"/>
      <c r="R15" s="3"/>
      <c r="S15" s="3"/>
      <c r="T15" s="3"/>
      <c r="U15" s="3"/>
      <c r="V15" s="3"/>
      <c r="W15" s="3"/>
    </row>
    <row r="16" spans="1:23" ht="15.6" x14ac:dyDescent="0.3">
      <c r="A16" s="175"/>
      <c r="B16" s="176"/>
      <c r="C16" s="177"/>
      <c r="D16" s="176"/>
      <c r="E16" s="176"/>
      <c r="F16" s="177"/>
      <c r="G16" s="176"/>
      <c r="H16" s="176"/>
      <c r="I16" s="177"/>
      <c r="J16" s="178"/>
      <c r="K16" s="1"/>
      <c r="L16" s="1"/>
      <c r="M16" s="1"/>
      <c r="N16" s="1"/>
      <c r="O16" s="1"/>
      <c r="P16" s="3"/>
      <c r="Q16" s="3"/>
      <c r="R16" s="3"/>
      <c r="S16" s="3"/>
      <c r="T16" s="3"/>
      <c r="U16" s="3"/>
      <c r="V16" s="3"/>
      <c r="W16" s="3"/>
    </row>
    <row r="17" spans="1:23" ht="16.2" thickBot="1" x14ac:dyDescent="0.35">
      <c r="A17" s="179"/>
      <c r="B17" s="180"/>
      <c r="C17" s="181"/>
      <c r="D17" s="180"/>
      <c r="E17" s="180"/>
      <c r="F17" s="181"/>
      <c r="G17" s="180"/>
      <c r="H17" s="180"/>
      <c r="I17" s="181"/>
      <c r="J17" s="182"/>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183" t="s">
        <v>19</v>
      </c>
      <c r="B19" s="183"/>
      <c r="C19" s="183"/>
      <c r="D19" s="183"/>
      <c r="E19" s="183"/>
      <c r="F19" s="183"/>
      <c r="G19" s="183"/>
      <c r="H19" s="183"/>
      <c r="I19" s="183"/>
      <c r="J19" s="183"/>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184" t="s">
        <v>13</v>
      </c>
      <c r="B21" s="185"/>
      <c r="C21" s="186" t="s">
        <v>16</v>
      </c>
      <c r="D21" s="187"/>
      <c r="E21" s="185"/>
      <c r="F21" s="186" t="s">
        <v>20</v>
      </c>
      <c r="G21" s="187"/>
      <c r="H21" s="185"/>
      <c r="I21" s="186" t="s">
        <v>18</v>
      </c>
      <c r="J21" s="188"/>
      <c r="K21" s="1"/>
      <c r="L21" s="1"/>
      <c r="M21" s="1"/>
      <c r="N21" s="1"/>
      <c r="O21" s="1"/>
      <c r="P21" s="3"/>
      <c r="Q21" s="3"/>
      <c r="R21" s="3"/>
      <c r="S21" s="3"/>
      <c r="T21" s="3"/>
      <c r="U21" s="3"/>
      <c r="V21" s="3"/>
      <c r="W21" s="3"/>
    </row>
    <row r="22" spans="1:23" ht="15.6" x14ac:dyDescent="0.3">
      <c r="A22" s="189"/>
      <c r="B22" s="190"/>
      <c r="C22" s="191"/>
      <c r="D22" s="192"/>
      <c r="E22" s="190"/>
      <c r="F22" s="191"/>
      <c r="G22" s="192"/>
      <c r="H22" s="190"/>
      <c r="I22" s="191"/>
      <c r="J22" s="193"/>
      <c r="K22" s="1"/>
      <c r="L22" s="1"/>
      <c r="M22" s="1"/>
      <c r="N22" s="1"/>
      <c r="O22" s="1"/>
      <c r="P22" s="3"/>
      <c r="Q22" s="3"/>
      <c r="R22" s="3"/>
      <c r="S22" s="3"/>
      <c r="T22" s="3"/>
      <c r="U22" s="3"/>
      <c r="V22" s="3"/>
      <c r="W22" s="3"/>
    </row>
    <row r="23" spans="1:23" ht="15.6" x14ac:dyDescent="0.3">
      <c r="A23" s="189"/>
      <c r="B23" s="190"/>
      <c r="C23" s="191"/>
      <c r="D23" s="192"/>
      <c r="E23" s="190"/>
      <c r="F23" s="191"/>
      <c r="G23" s="192"/>
      <c r="H23" s="190"/>
      <c r="I23" s="191"/>
      <c r="J23" s="193"/>
      <c r="K23" s="1"/>
      <c r="L23" s="1"/>
      <c r="M23" s="1"/>
      <c r="N23" s="1"/>
      <c r="O23" s="1"/>
      <c r="P23" s="3"/>
      <c r="Q23" s="3"/>
      <c r="R23" s="3"/>
      <c r="S23" s="3"/>
      <c r="T23" s="3"/>
      <c r="U23" s="3"/>
      <c r="V23" s="3"/>
      <c r="W23" s="3"/>
    </row>
    <row r="24" spans="1:23" ht="15.6" x14ac:dyDescent="0.3">
      <c r="A24" s="189"/>
      <c r="B24" s="190"/>
      <c r="C24" s="191"/>
      <c r="D24" s="192"/>
      <c r="E24" s="190"/>
      <c r="F24" s="191"/>
      <c r="G24" s="192"/>
      <c r="H24" s="190"/>
      <c r="I24" s="191"/>
      <c r="J24" s="193"/>
      <c r="K24" s="1"/>
      <c r="L24" s="1"/>
      <c r="M24" s="1"/>
      <c r="N24" s="1"/>
      <c r="O24" s="1"/>
      <c r="P24" s="3"/>
      <c r="Q24" s="3"/>
      <c r="R24" s="3"/>
      <c r="S24" s="3"/>
      <c r="T24" s="3"/>
      <c r="U24" s="3"/>
      <c r="V24" s="3"/>
      <c r="W24" s="3"/>
    </row>
    <row r="25" spans="1:23" ht="15.6" x14ac:dyDescent="0.3">
      <c r="A25" s="189"/>
      <c r="B25" s="190"/>
      <c r="C25" s="191"/>
      <c r="D25" s="192"/>
      <c r="E25" s="190"/>
      <c r="F25" s="191"/>
      <c r="G25" s="192"/>
      <c r="H25" s="190"/>
      <c r="I25" s="191"/>
      <c r="J25" s="193"/>
      <c r="K25" s="1"/>
      <c r="L25" s="1"/>
      <c r="M25" s="1"/>
      <c r="N25" s="1"/>
      <c r="O25" s="1"/>
      <c r="P25" s="3"/>
      <c r="Q25" s="3"/>
      <c r="R25" s="3"/>
      <c r="S25" s="3"/>
      <c r="T25" s="3"/>
      <c r="U25" s="3"/>
      <c r="V25" s="3"/>
      <c r="W25" s="3"/>
    </row>
    <row r="26" spans="1:23" ht="15.6" x14ac:dyDescent="0.3">
      <c r="A26" s="189"/>
      <c r="B26" s="190"/>
      <c r="C26" s="191"/>
      <c r="D26" s="192"/>
      <c r="E26" s="190"/>
      <c r="F26" s="191"/>
      <c r="G26" s="192"/>
      <c r="H26" s="190"/>
      <c r="I26" s="191"/>
      <c r="J26" s="193"/>
      <c r="K26" s="1"/>
      <c r="L26" s="1"/>
      <c r="M26" s="1"/>
      <c r="N26" s="1"/>
      <c r="O26" s="1"/>
      <c r="P26" s="3"/>
      <c r="Q26" s="3"/>
      <c r="R26" s="3"/>
      <c r="S26" s="3"/>
      <c r="T26" s="3"/>
      <c r="U26" s="3"/>
      <c r="V26" s="3"/>
      <c r="W26" s="3"/>
    </row>
    <row r="27" spans="1:23" ht="15.6" x14ac:dyDescent="0.3">
      <c r="A27" s="189"/>
      <c r="B27" s="190"/>
      <c r="C27" s="191"/>
      <c r="D27" s="192"/>
      <c r="E27" s="190"/>
      <c r="F27" s="191"/>
      <c r="G27" s="192"/>
      <c r="H27" s="190"/>
      <c r="I27" s="191"/>
      <c r="J27" s="193"/>
      <c r="K27" s="1"/>
      <c r="L27" s="1"/>
      <c r="M27" s="1"/>
      <c r="N27" s="1"/>
      <c r="O27" s="1"/>
      <c r="P27" s="3"/>
      <c r="Q27" s="3"/>
      <c r="R27" s="3"/>
      <c r="S27" s="3"/>
      <c r="T27" s="3"/>
      <c r="U27" s="3"/>
      <c r="V27" s="3"/>
      <c r="W27" s="3"/>
    </row>
    <row r="28" spans="1:23" ht="15.6" x14ac:dyDescent="0.3">
      <c r="A28" s="189"/>
      <c r="B28" s="190"/>
      <c r="C28" s="191"/>
      <c r="D28" s="192"/>
      <c r="E28" s="190"/>
      <c r="F28" s="191"/>
      <c r="G28" s="192"/>
      <c r="H28" s="190"/>
      <c r="I28" s="191"/>
      <c r="J28" s="193"/>
      <c r="K28" s="1"/>
      <c r="L28" s="1"/>
      <c r="M28" s="1"/>
      <c r="N28" s="1"/>
      <c r="O28" s="1"/>
      <c r="P28" s="3"/>
      <c r="Q28" s="3"/>
      <c r="R28" s="3"/>
      <c r="S28" s="3"/>
      <c r="T28" s="3"/>
      <c r="U28" s="3"/>
      <c r="V28" s="3"/>
      <c r="W28" s="3"/>
    </row>
    <row r="29" spans="1:23" ht="15.6" x14ac:dyDescent="0.3">
      <c r="A29" s="189"/>
      <c r="B29" s="190"/>
      <c r="C29" s="191"/>
      <c r="D29" s="192"/>
      <c r="E29" s="190"/>
      <c r="F29" s="191"/>
      <c r="G29" s="192"/>
      <c r="H29" s="190"/>
      <c r="I29" s="191"/>
      <c r="J29" s="193"/>
      <c r="K29" s="1"/>
      <c r="L29" s="1"/>
      <c r="M29" s="1"/>
      <c r="N29" s="1"/>
      <c r="O29" s="1"/>
      <c r="P29" s="3"/>
      <c r="Q29" s="3"/>
      <c r="R29" s="3"/>
      <c r="S29" s="3"/>
      <c r="T29" s="3"/>
      <c r="U29" s="3"/>
      <c r="V29" s="3"/>
      <c r="W29" s="3"/>
    </row>
    <row r="30" spans="1:23" ht="15.6" x14ac:dyDescent="0.3">
      <c r="A30" s="189"/>
      <c r="B30" s="190"/>
      <c r="C30" s="191"/>
      <c r="D30" s="192"/>
      <c r="E30" s="190"/>
      <c r="F30" s="191"/>
      <c r="G30" s="192"/>
      <c r="H30" s="190"/>
      <c r="I30" s="191"/>
      <c r="J30" s="193"/>
      <c r="K30" s="1"/>
      <c r="L30" s="1"/>
      <c r="M30" s="1"/>
      <c r="N30" s="1"/>
      <c r="O30" s="1"/>
      <c r="P30" s="3"/>
      <c r="Q30" s="3"/>
      <c r="R30" s="3"/>
      <c r="S30" s="3"/>
      <c r="T30" s="3"/>
      <c r="U30" s="3"/>
      <c r="V30" s="3"/>
      <c r="W30" s="3"/>
    </row>
    <row r="31" spans="1:23" ht="15.6" x14ac:dyDescent="0.3">
      <c r="A31" s="189"/>
      <c r="B31" s="190"/>
      <c r="C31" s="191"/>
      <c r="D31" s="192"/>
      <c r="E31" s="190"/>
      <c r="F31" s="191"/>
      <c r="G31" s="192"/>
      <c r="H31" s="190"/>
      <c r="I31" s="191"/>
      <c r="J31" s="193"/>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98"/>
      <c r="B33" s="198"/>
      <c r="C33" s="198"/>
      <c r="D33" s="198"/>
      <c r="E33" s="198"/>
      <c r="F33" s="198"/>
      <c r="G33" s="198"/>
      <c r="H33" s="198"/>
      <c r="I33" s="198"/>
      <c r="J33" s="198"/>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87" t="s">
        <v>21</v>
      </c>
      <c r="C37" s="187"/>
      <c r="D37" s="187"/>
      <c r="E37" s="187"/>
      <c r="F37" s="187"/>
      <c r="G37" s="185"/>
      <c r="H37" s="187" t="s">
        <v>39</v>
      </c>
      <c r="I37" s="187"/>
      <c r="J37" s="188"/>
      <c r="K37" s="1"/>
      <c r="L37" s="1"/>
      <c r="M37" s="1"/>
      <c r="N37" s="1"/>
      <c r="O37" s="1"/>
      <c r="P37" s="3"/>
      <c r="Q37" s="3"/>
      <c r="R37" s="3"/>
      <c r="S37" s="3"/>
      <c r="T37" s="3"/>
      <c r="U37" s="3"/>
      <c r="V37" s="3"/>
      <c r="W37" s="3"/>
    </row>
    <row r="38" spans="1:23" ht="15.6" x14ac:dyDescent="0.3">
      <c r="A38" s="16"/>
      <c r="B38" s="194"/>
      <c r="C38" s="195"/>
      <c r="D38" s="195"/>
      <c r="E38" s="195"/>
      <c r="F38" s="195"/>
      <c r="G38" s="196"/>
      <c r="H38" s="197"/>
      <c r="I38" s="192"/>
      <c r="J38" s="193"/>
      <c r="K38" s="1"/>
      <c r="L38" s="1"/>
      <c r="M38" s="1"/>
      <c r="N38" s="1"/>
      <c r="O38" s="1"/>
      <c r="P38" s="3"/>
      <c r="Q38" s="3"/>
      <c r="R38" s="3"/>
      <c r="S38" s="3"/>
      <c r="T38" s="3"/>
      <c r="U38" s="3"/>
      <c r="V38" s="3"/>
      <c r="W38" s="3"/>
    </row>
    <row r="39" spans="1:23" ht="15.6" x14ac:dyDescent="0.3">
      <c r="A39" s="16"/>
      <c r="B39" s="194"/>
      <c r="C39" s="195"/>
      <c r="D39" s="195"/>
      <c r="E39" s="195"/>
      <c r="F39" s="195"/>
      <c r="G39" s="196"/>
      <c r="H39" s="197"/>
      <c r="I39" s="192"/>
      <c r="J39" s="193"/>
      <c r="K39" s="1"/>
      <c r="L39" s="1"/>
      <c r="M39" s="1"/>
      <c r="N39" s="1"/>
      <c r="O39" s="1"/>
      <c r="P39" s="3"/>
      <c r="Q39" s="3"/>
      <c r="R39" s="3"/>
      <c r="S39" s="3"/>
      <c r="T39" s="3"/>
      <c r="U39" s="3"/>
      <c r="V39" s="3"/>
      <c r="W39" s="3"/>
    </row>
    <row r="40" spans="1:23" ht="51.75" customHeight="1" x14ac:dyDescent="0.3">
      <c r="A40" s="16"/>
      <c r="B40" s="194"/>
      <c r="C40" s="195"/>
      <c r="D40" s="195"/>
      <c r="E40" s="195"/>
      <c r="F40" s="195"/>
      <c r="G40" s="196"/>
      <c r="H40" s="191"/>
      <c r="I40" s="197"/>
      <c r="J40" s="216"/>
      <c r="K40" s="1"/>
      <c r="L40" s="1"/>
      <c r="M40" s="1"/>
      <c r="N40" s="1"/>
      <c r="O40" s="1"/>
      <c r="P40" s="3"/>
      <c r="Q40" s="3"/>
      <c r="R40" s="3"/>
      <c r="S40" s="3"/>
      <c r="T40" s="3"/>
      <c r="U40" s="3"/>
      <c r="V40" s="3"/>
      <c r="W40" s="3"/>
    </row>
    <row r="41" spans="1:23" ht="32.25" customHeight="1" x14ac:dyDescent="0.3">
      <c r="A41" s="16"/>
      <c r="B41" s="194"/>
      <c r="C41" s="195"/>
      <c r="D41" s="195"/>
      <c r="E41" s="195"/>
      <c r="F41" s="195"/>
      <c r="G41" s="196"/>
      <c r="H41" s="197"/>
      <c r="I41" s="192"/>
      <c r="J41" s="193"/>
      <c r="K41" s="1"/>
      <c r="L41" s="1"/>
      <c r="M41" s="1"/>
      <c r="N41" s="1"/>
      <c r="O41" s="1"/>
      <c r="P41" s="3"/>
      <c r="Q41" s="3"/>
      <c r="R41" s="3"/>
      <c r="S41" s="3"/>
      <c r="T41" s="3"/>
      <c r="U41" s="3"/>
      <c r="V41" s="3"/>
      <c r="W41" s="3"/>
    </row>
    <row r="42" spans="1:23" ht="15.6" x14ac:dyDescent="0.3">
      <c r="A42" s="17"/>
      <c r="B42" s="213"/>
      <c r="C42" s="214"/>
      <c r="D42" s="214"/>
      <c r="E42" s="214"/>
      <c r="F42" s="214"/>
      <c r="G42" s="215"/>
      <c r="H42" s="197"/>
      <c r="I42" s="192"/>
      <c r="J42" s="193"/>
      <c r="K42" s="1"/>
      <c r="L42" s="1"/>
      <c r="M42" s="1"/>
      <c r="N42" s="1"/>
      <c r="O42" s="1"/>
      <c r="P42" s="3"/>
      <c r="Q42" s="3"/>
      <c r="R42" s="3"/>
      <c r="S42" s="3"/>
      <c r="T42" s="3"/>
      <c r="U42" s="3"/>
      <c r="V42" s="3"/>
      <c r="W42" s="3"/>
    </row>
    <row r="43" spans="1:23" ht="15.6" x14ac:dyDescent="0.3">
      <c r="A43" s="7"/>
      <c r="B43" s="210"/>
      <c r="C43" s="211"/>
      <c r="D43" s="211"/>
      <c r="E43" s="211"/>
      <c r="F43" s="211"/>
      <c r="G43" s="212"/>
      <c r="H43" s="197"/>
      <c r="I43" s="192"/>
      <c r="J43" s="193"/>
      <c r="K43" s="1"/>
      <c r="L43" s="1"/>
      <c r="M43" s="1"/>
      <c r="N43" s="1"/>
      <c r="O43" s="1"/>
      <c r="P43" s="3"/>
      <c r="Q43" s="3"/>
      <c r="R43" s="3"/>
      <c r="S43" s="3"/>
      <c r="T43" s="3"/>
      <c r="U43" s="3"/>
      <c r="V43" s="3"/>
      <c r="W43" s="3"/>
    </row>
    <row r="44" spans="1:23" ht="15.6" x14ac:dyDescent="0.3">
      <c r="A44" s="7"/>
      <c r="B44" s="210"/>
      <c r="C44" s="211"/>
      <c r="D44" s="211"/>
      <c r="E44" s="211"/>
      <c r="F44" s="211"/>
      <c r="G44" s="212"/>
      <c r="H44" s="197"/>
      <c r="I44" s="192"/>
      <c r="J44" s="193"/>
      <c r="K44" s="1"/>
      <c r="L44" s="1"/>
      <c r="M44" s="1"/>
      <c r="N44" s="1"/>
      <c r="O44" s="1"/>
      <c r="P44" s="3"/>
      <c r="Q44" s="3"/>
      <c r="R44" s="3"/>
      <c r="S44" s="3"/>
      <c r="T44" s="3"/>
      <c r="U44" s="3"/>
      <c r="V44" s="3"/>
      <c r="W44" s="3"/>
    </row>
    <row r="45" spans="1:23" ht="15.6" x14ac:dyDescent="0.3">
      <c r="A45" s="7"/>
      <c r="B45" s="210"/>
      <c r="C45" s="211"/>
      <c r="D45" s="211"/>
      <c r="E45" s="211"/>
      <c r="F45" s="211"/>
      <c r="G45" s="212"/>
      <c r="H45" s="197"/>
      <c r="I45" s="192"/>
      <c r="J45" s="193"/>
      <c r="K45" s="1"/>
      <c r="L45" s="1"/>
      <c r="M45" s="1"/>
      <c r="N45" s="1"/>
      <c r="O45" s="1"/>
      <c r="P45" s="3"/>
      <c r="Q45" s="3"/>
      <c r="R45" s="3"/>
      <c r="S45" s="3"/>
      <c r="T45" s="3"/>
      <c r="U45" s="3"/>
      <c r="V45" s="3"/>
      <c r="W45" s="3"/>
    </row>
    <row r="46" spans="1:23" ht="15.6" x14ac:dyDescent="0.3">
      <c r="A46" s="7"/>
      <c r="B46" s="210"/>
      <c r="C46" s="211"/>
      <c r="D46" s="211"/>
      <c r="E46" s="211"/>
      <c r="F46" s="211"/>
      <c r="G46" s="212"/>
      <c r="H46" s="197"/>
      <c r="I46" s="192"/>
      <c r="J46" s="193"/>
      <c r="K46" s="1"/>
      <c r="L46" s="1"/>
      <c r="M46" s="1"/>
      <c r="N46" s="1"/>
      <c r="O46" s="1"/>
      <c r="P46" s="3"/>
      <c r="Q46" s="3"/>
      <c r="R46" s="3"/>
      <c r="S46" s="3"/>
      <c r="T46" s="3"/>
      <c r="U46" s="3"/>
      <c r="V46" s="3"/>
      <c r="W46" s="3"/>
    </row>
    <row r="47" spans="1:23" ht="15.6" x14ac:dyDescent="0.3">
      <c r="A47" s="7"/>
      <c r="B47" s="210"/>
      <c r="C47" s="211"/>
      <c r="D47" s="211"/>
      <c r="E47" s="211"/>
      <c r="F47" s="211"/>
      <c r="G47" s="212"/>
      <c r="H47" s="197"/>
      <c r="I47" s="192"/>
      <c r="J47" s="193"/>
      <c r="K47" s="1"/>
      <c r="L47" s="1"/>
      <c r="M47" s="1"/>
      <c r="N47" s="1"/>
      <c r="O47" s="1"/>
      <c r="P47" s="3"/>
      <c r="Q47" s="3"/>
      <c r="R47" s="3"/>
      <c r="S47" s="3"/>
      <c r="T47" s="3"/>
      <c r="U47" s="3"/>
      <c r="V47" s="3"/>
      <c r="W47" s="3"/>
    </row>
    <row r="48" spans="1:23" ht="16.2" thickBot="1" x14ac:dyDescent="0.35">
      <c r="A48" s="8"/>
      <c r="B48" s="201"/>
      <c r="C48" s="202"/>
      <c r="D48" s="202"/>
      <c r="E48" s="202"/>
      <c r="F48" s="202"/>
      <c r="G48" s="203"/>
      <c r="H48" s="204"/>
      <c r="I48" s="205"/>
      <c r="J48" s="206"/>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99" t="s">
        <v>123</v>
      </c>
      <c r="B50" s="199"/>
      <c r="C50" s="199"/>
      <c r="D50" s="199"/>
      <c r="E50" s="199"/>
      <c r="F50" s="199"/>
      <c r="G50" s="199"/>
      <c r="H50" s="199"/>
      <c r="I50" s="199"/>
      <c r="J50" s="199"/>
      <c r="K50" s="1"/>
      <c r="L50" s="1"/>
      <c r="M50" s="1"/>
      <c r="N50" s="1"/>
      <c r="O50" s="1"/>
      <c r="P50" s="3"/>
      <c r="Q50" s="3"/>
      <c r="R50" s="3"/>
      <c r="S50" s="3"/>
      <c r="T50" s="3"/>
      <c r="U50" s="3"/>
      <c r="V50" s="3"/>
      <c r="W50" s="3"/>
    </row>
    <row r="51" spans="1:23" ht="15.6" x14ac:dyDescent="0.3">
      <c r="A51" s="199"/>
      <c r="B51" s="199"/>
      <c r="C51" s="199"/>
      <c r="D51" s="199"/>
      <c r="E51" s="199"/>
      <c r="F51" s="199"/>
      <c r="G51" s="199"/>
      <c r="H51" s="199"/>
      <c r="I51" s="199"/>
      <c r="J51" s="199"/>
      <c r="K51" s="1"/>
      <c r="L51" s="1"/>
      <c r="M51" s="1"/>
      <c r="N51" s="1"/>
      <c r="O51" s="1"/>
      <c r="P51" s="3"/>
      <c r="Q51" s="3"/>
      <c r="R51" s="3"/>
      <c r="S51" s="3"/>
      <c r="T51" s="3"/>
      <c r="U51" s="3"/>
      <c r="V51" s="3"/>
      <c r="W51" s="3"/>
    </row>
    <row r="52" spans="1:23" ht="15.6" x14ac:dyDescent="0.3">
      <c r="A52" s="199"/>
      <c r="B52" s="199"/>
      <c r="C52" s="199"/>
      <c r="D52" s="199"/>
      <c r="E52" s="199"/>
      <c r="F52" s="199"/>
      <c r="G52" s="199"/>
      <c r="H52" s="199"/>
      <c r="I52" s="199"/>
      <c r="J52" s="199"/>
      <c r="K52" s="1"/>
      <c r="L52" s="1"/>
      <c r="M52" s="1"/>
      <c r="N52" s="1"/>
      <c r="O52" s="1"/>
      <c r="P52" s="3"/>
      <c r="Q52" s="3"/>
      <c r="R52" s="3"/>
      <c r="S52" s="3"/>
      <c r="T52" s="3"/>
      <c r="U52" s="3"/>
      <c r="V52" s="3"/>
      <c r="W52" s="3"/>
    </row>
    <row r="53" spans="1:23" ht="15.6" x14ac:dyDescent="0.3">
      <c r="A53" s="199"/>
      <c r="B53" s="199"/>
      <c r="C53" s="199"/>
      <c r="D53" s="199"/>
      <c r="E53" s="199"/>
      <c r="F53" s="199"/>
      <c r="G53" s="199"/>
      <c r="H53" s="199"/>
      <c r="I53" s="199"/>
      <c r="J53" s="199"/>
      <c r="K53" s="1"/>
      <c r="L53" s="1"/>
      <c r="M53" s="1"/>
      <c r="N53" s="1"/>
      <c r="O53" s="1"/>
      <c r="P53" s="3"/>
      <c r="Q53" s="3"/>
      <c r="R53" s="3"/>
      <c r="S53" s="3"/>
      <c r="T53" s="3"/>
      <c r="U53" s="3"/>
      <c r="V53" s="3"/>
      <c r="W53" s="3"/>
    </row>
    <row r="54" spans="1:23" ht="15.6" x14ac:dyDescent="0.3">
      <c r="A54" s="199"/>
      <c r="B54" s="199"/>
      <c r="C54" s="199"/>
      <c r="D54" s="199"/>
      <c r="E54" s="199"/>
      <c r="F54" s="199"/>
      <c r="G54" s="199"/>
      <c r="H54" s="199"/>
      <c r="I54" s="199"/>
      <c r="J54" s="199"/>
      <c r="K54" s="1"/>
      <c r="L54" s="1"/>
      <c r="M54" s="1"/>
      <c r="N54" s="1"/>
      <c r="O54" s="1"/>
      <c r="P54" s="3"/>
      <c r="Q54" s="3"/>
      <c r="R54" s="3"/>
      <c r="S54" s="3"/>
      <c r="T54" s="3"/>
      <c r="U54" s="3"/>
      <c r="V54" s="3"/>
      <c r="W54" s="3"/>
    </row>
    <row r="55" spans="1:23" ht="15.6" x14ac:dyDescent="0.3">
      <c r="A55" s="199"/>
      <c r="B55" s="199"/>
      <c r="C55" s="199"/>
      <c r="D55" s="199"/>
      <c r="E55" s="199"/>
      <c r="F55" s="199"/>
      <c r="G55" s="199"/>
      <c r="H55" s="199"/>
      <c r="I55" s="199"/>
      <c r="J55" s="199"/>
      <c r="K55" s="1"/>
      <c r="L55" s="1"/>
      <c r="M55" s="1"/>
      <c r="N55" s="1"/>
      <c r="O55" s="1"/>
      <c r="P55" s="3"/>
      <c r="Q55" s="3"/>
      <c r="R55" s="3"/>
      <c r="S55" s="3"/>
      <c r="T55" s="3"/>
      <c r="U55" s="3"/>
      <c r="V55" s="3"/>
      <c r="W55" s="3"/>
    </row>
    <row r="56" spans="1:23" ht="15.6" x14ac:dyDescent="0.3">
      <c r="A56" s="199"/>
      <c r="B56" s="199"/>
      <c r="C56" s="199"/>
      <c r="D56" s="199"/>
      <c r="E56" s="199"/>
      <c r="F56" s="199"/>
      <c r="G56" s="199"/>
      <c r="H56" s="199"/>
      <c r="I56" s="199"/>
      <c r="J56" s="199"/>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207" t="s">
        <v>22</v>
      </c>
      <c r="B59" s="207"/>
      <c r="C59" s="207"/>
      <c r="D59" s="207"/>
      <c r="E59" s="208"/>
      <c r="F59" s="209"/>
      <c r="G59" s="209"/>
      <c r="H59" s="209"/>
      <c r="I59" s="209"/>
      <c r="J59" s="209"/>
      <c r="K59" s="1"/>
      <c r="L59" s="1"/>
      <c r="M59" s="1"/>
      <c r="N59" s="1"/>
      <c r="O59" s="1"/>
      <c r="P59" s="3"/>
      <c r="Q59" s="3"/>
      <c r="R59" s="3"/>
      <c r="S59" s="3"/>
      <c r="T59" s="3"/>
      <c r="U59" s="3"/>
      <c r="V59" s="3"/>
      <c r="W59" s="3"/>
    </row>
    <row r="60" spans="1:23" ht="15.6" x14ac:dyDescent="0.3">
      <c r="A60" s="61"/>
      <c r="B60" s="61"/>
      <c r="C60" s="61"/>
      <c r="D60" s="61"/>
      <c r="E60" s="1"/>
      <c r="F60" s="1"/>
      <c r="G60" s="1"/>
      <c r="H60" s="1"/>
      <c r="I60" s="1"/>
      <c r="J60" s="1"/>
      <c r="K60" s="1"/>
      <c r="L60" s="1"/>
      <c r="M60" s="1"/>
      <c r="N60" s="1"/>
      <c r="O60" s="1"/>
      <c r="P60" s="3"/>
      <c r="Q60" s="3"/>
      <c r="R60" s="3"/>
      <c r="S60" s="3"/>
      <c r="T60" s="3"/>
      <c r="U60" s="3"/>
      <c r="V60" s="3"/>
      <c r="W60" s="3"/>
    </row>
    <row r="61" spans="1:23" ht="15.6" x14ac:dyDescent="0.3">
      <c r="A61" s="207" t="s">
        <v>23</v>
      </c>
      <c r="B61" s="207"/>
      <c r="C61" s="207"/>
      <c r="D61" s="207"/>
      <c r="E61" s="208"/>
      <c r="F61" s="209"/>
      <c r="G61" s="209"/>
      <c r="H61" s="209"/>
      <c r="I61" s="209"/>
      <c r="J61" s="209"/>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8"/>
  <sheetViews>
    <sheetView topLeftCell="A44" zoomScale="125" zoomScaleNormal="85" workbookViewId="0">
      <selection activeCell="B50" sqref="B50:O78"/>
    </sheetView>
  </sheetViews>
  <sheetFormatPr defaultColWidth="9.109375" defaultRowHeight="15.6" x14ac:dyDescent="0.3"/>
  <cols>
    <col min="1" max="1" width="3.33203125" style="9" customWidth="1"/>
    <col min="2" max="16384" width="9.109375" style="9"/>
  </cols>
  <sheetData>
    <row r="2" spans="1:19" ht="17.399999999999999" x14ac:dyDescent="0.3">
      <c r="A2" s="220" t="s">
        <v>35</v>
      </c>
      <c r="B2" s="220"/>
      <c r="C2" s="220"/>
      <c r="D2" s="220"/>
      <c r="E2" s="220"/>
      <c r="F2" s="220"/>
      <c r="G2" s="220"/>
      <c r="H2" s="220"/>
      <c r="I2" s="220"/>
      <c r="J2" s="220"/>
      <c r="K2" s="220"/>
      <c r="L2" s="220"/>
      <c r="M2" s="220"/>
      <c r="N2" s="220"/>
      <c r="O2" s="220"/>
    </row>
    <row r="3" spans="1:19" x14ac:dyDescent="0.3">
      <c r="A3" s="20" t="s">
        <v>37</v>
      </c>
      <c r="B3" s="217" t="s">
        <v>91</v>
      </c>
      <c r="C3" s="217"/>
      <c r="D3" s="217"/>
      <c r="E3" s="217"/>
      <c r="F3" s="217"/>
      <c r="G3" s="217"/>
      <c r="H3" s="217"/>
      <c r="I3" s="217"/>
      <c r="J3" s="217"/>
      <c r="K3" s="217"/>
      <c r="L3" s="217"/>
      <c r="M3" s="217"/>
      <c r="N3" s="217"/>
      <c r="O3" s="217"/>
      <c r="S3" s="54"/>
    </row>
    <row r="4" spans="1:19" x14ac:dyDescent="0.3">
      <c r="A4" s="20"/>
      <c r="B4" s="217"/>
      <c r="C4" s="217"/>
      <c r="D4" s="217"/>
      <c r="E4" s="217"/>
      <c r="F4" s="217"/>
      <c r="G4" s="217"/>
      <c r="H4" s="217"/>
      <c r="I4" s="217"/>
      <c r="J4" s="217"/>
      <c r="K4" s="217"/>
      <c r="L4" s="217"/>
      <c r="M4" s="217"/>
      <c r="N4" s="217"/>
      <c r="O4" s="217"/>
      <c r="S4" s="54"/>
    </row>
    <row r="5" spans="1:19" x14ac:dyDescent="0.3">
      <c r="A5" s="20"/>
      <c r="B5" s="217"/>
      <c r="C5" s="217"/>
      <c r="D5" s="217"/>
      <c r="E5" s="217"/>
      <c r="F5" s="217"/>
      <c r="G5" s="217"/>
      <c r="H5" s="217"/>
      <c r="I5" s="217"/>
      <c r="J5" s="217"/>
      <c r="K5" s="217"/>
      <c r="L5" s="217"/>
      <c r="M5" s="217"/>
      <c r="N5" s="217"/>
      <c r="O5" s="217"/>
      <c r="S5" s="54"/>
    </row>
    <row r="6" spans="1:19" x14ac:dyDescent="0.3">
      <c r="A6" s="20"/>
      <c r="B6" s="217"/>
      <c r="C6" s="217"/>
      <c r="D6" s="217"/>
      <c r="E6" s="217"/>
      <c r="F6" s="217"/>
      <c r="G6" s="217"/>
      <c r="H6" s="217"/>
      <c r="I6" s="217"/>
      <c r="J6" s="217"/>
      <c r="K6" s="217"/>
      <c r="L6" s="217"/>
      <c r="M6" s="217"/>
      <c r="N6" s="217"/>
      <c r="O6" s="217"/>
      <c r="S6" s="54"/>
    </row>
    <row r="7" spans="1:19" x14ac:dyDescent="0.3">
      <c r="A7" s="20"/>
      <c r="B7" s="217"/>
      <c r="C7" s="217"/>
      <c r="D7" s="217"/>
      <c r="E7" s="217"/>
      <c r="F7" s="217"/>
      <c r="G7" s="217"/>
      <c r="H7" s="217"/>
      <c r="I7" s="217"/>
      <c r="J7" s="217"/>
      <c r="K7" s="217"/>
      <c r="L7" s="217"/>
      <c r="M7" s="217"/>
      <c r="N7" s="217"/>
      <c r="O7" s="217"/>
      <c r="S7" s="54"/>
    </row>
    <row r="8" spans="1:19" x14ac:dyDescent="0.3">
      <c r="A8" s="20"/>
      <c r="B8" s="217"/>
      <c r="C8" s="217"/>
      <c r="D8" s="217"/>
      <c r="E8" s="217"/>
      <c r="F8" s="217"/>
      <c r="G8" s="217"/>
      <c r="H8" s="217"/>
      <c r="I8" s="217"/>
      <c r="J8" s="217"/>
      <c r="K8" s="217"/>
      <c r="L8" s="217"/>
      <c r="M8" s="217"/>
      <c r="N8" s="217"/>
      <c r="O8" s="217"/>
      <c r="S8" s="54"/>
    </row>
    <row r="9" spans="1:19" x14ac:dyDescent="0.3">
      <c r="A9" s="20"/>
      <c r="B9" s="217"/>
      <c r="C9" s="217"/>
      <c r="D9" s="217"/>
      <c r="E9" s="217"/>
      <c r="F9" s="217"/>
      <c r="G9" s="217"/>
      <c r="H9" s="217"/>
      <c r="I9" s="217"/>
      <c r="J9" s="217"/>
      <c r="K9" s="217"/>
      <c r="L9" s="217"/>
      <c r="M9" s="217"/>
      <c r="N9" s="217"/>
      <c r="O9" s="217"/>
      <c r="S9" s="54"/>
    </row>
    <row r="10" spans="1:19" x14ac:dyDescent="0.3">
      <c r="A10" s="20"/>
      <c r="B10" s="217"/>
      <c r="C10" s="217"/>
      <c r="D10" s="217"/>
      <c r="E10" s="217"/>
      <c r="F10" s="217"/>
      <c r="G10" s="217"/>
      <c r="H10" s="217"/>
      <c r="I10" s="217"/>
      <c r="J10" s="217"/>
      <c r="K10" s="217"/>
      <c r="L10" s="217"/>
      <c r="M10" s="217"/>
      <c r="N10" s="217"/>
      <c r="O10" s="217"/>
      <c r="S10" s="54"/>
    </row>
    <row r="11" spans="1:19" x14ac:dyDescent="0.3">
      <c r="A11" s="20" t="s">
        <v>40</v>
      </c>
      <c r="B11" s="217" t="s">
        <v>127</v>
      </c>
      <c r="C11" s="217"/>
      <c r="D11" s="217"/>
      <c r="E11" s="217"/>
      <c r="F11" s="217"/>
      <c r="G11" s="217"/>
      <c r="H11" s="217"/>
      <c r="I11" s="217"/>
      <c r="J11" s="217"/>
      <c r="K11" s="217"/>
      <c r="L11" s="217"/>
      <c r="M11" s="217"/>
      <c r="N11" s="217"/>
      <c r="O11" s="217"/>
    </row>
    <row r="12" spans="1:19" x14ac:dyDescent="0.3">
      <c r="A12" s="20"/>
      <c r="B12" s="217"/>
      <c r="C12" s="217"/>
      <c r="D12" s="217"/>
      <c r="E12" s="217"/>
      <c r="F12" s="217"/>
      <c r="G12" s="217"/>
      <c r="H12" s="217"/>
      <c r="I12" s="217"/>
      <c r="J12" s="217"/>
      <c r="K12" s="217"/>
      <c r="L12" s="217"/>
      <c r="M12" s="217"/>
      <c r="N12" s="217"/>
      <c r="O12" s="217"/>
    </row>
    <row r="13" spans="1:19" x14ac:dyDescent="0.3">
      <c r="A13" s="20" t="s">
        <v>41</v>
      </c>
      <c r="B13" s="217" t="s">
        <v>36</v>
      </c>
      <c r="C13" s="217"/>
      <c r="D13" s="217"/>
      <c r="E13" s="217"/>
      <c r="F13" s="217"/>
      <c r="G13" s="217"/>
      <c r="H13" s="217"/>
      <c r="I13" s="217"/>
      <c r="J13" s="217"/>
      <c r="K13" s="217"/>
      <c r="L13" s="217"/>
      <c r="M13" s="217"/>
      <c r="N13" s="217"/>
      <c r="O13" s="217"/>
    </row>
    <row r="14" spans="1:19" x14ac:dyDescent="0.3">
      <c r="A14" s="20"/>
      <c r="B14" s="217"/>
      <c r="C14" s="217"/>
      <c r="D14" s="217"/>
      <c r="E14" s="217"/>
      <c r="F14" s="217"/>
      <c r="G14" s="217"/>
      <c r="H14" s="217"/>
      <c r="I14" s="217"/>
      <c r="J14" s="217"/>
      <c r="K14" s="217"/>
      <c r="L14" s="217"/>
      <c r="M14" s="217"/>
      <c r="N14" s="217"/>
      <c r="O14" s="217"/>
    </row>
    <row r="15" spans="1:19" x14ac:dyDescent="0.3">
      <c r="A15" s="20"/>
      <c r="B15" s="217"/>
      <c r="C15" s="217"/>
      <c r="D15" s="217"/>
      <c r="E15" s="217"/>
      <c r="F15" s="217"/>
      <c r="G15" s="217"/>
      <c r="H15" s="217"/>
      <c r="I15" s="217"/>
      <c r="J15" s="217"/>
      <c r="K15" s="217"/>
      <c r="L15" s="217"/>
      <c r="M15" s="217"/>
      <c r="N15" s="217"/>
      <c r="O15" s="217"/>
    </row>
    <row r="16" spans="1:19" x14ac:dyDescent="0.3">
      <c r="A16" s="20" t="s">
        <v>42</v>
      </c>
      <c r="B16" s="217" t="s">
        <v>152</v>
      </c>
      <c r="C16" s="217"/>
      <c r="D16" s="217"/>
      <c r="E16" s="217"/>
      <c r="F16" s="217"/>
      <c r="G16" s="217"/>
      <c r="H16" s="217"/>
      <c r="I16" s="217"/>
      <c r="J16" s="217"/>
      <c r="K16" s="217"/>
      <c r="L16" s="217"/>
      <c r="M16" s="217"/>
      <c r="N16" s="217"/>
      <c r="O16" s="217"/>
    </row>
    <row r="17" spans="1:15" x14ac:dyDescent="0.3">
      <c r="A17" s="20"/>
      <c r="B17" s="217"/>
      <c r="C17" s="217"/>
      <c r="D17" s="217"/>
      <c r="E17" s="217"/>
      <c r="F17" s="217"/>
      <c r="G17" s="217"/>
      <c r="H17" s="217"/>
      <c r="I17" s="217"/>
      <c r="J17" s="217"/>
      <c r="K17" s="217"/>
      <c r="L17" s="217"/>
      <c r="M17" s="217"/>
      <c r="N17" s="217"/>
      <c r="O17" s="217"/>
    </row>
    <row r="18" spans="1:15" x14ac:dyDescent="0.3">
      <c r="A18" s="20"/>
      <c r="B18" s="217"/>
      <c r="C18" s="217"/>
      <c r="D18" s="217"/>
      <c r="E18" s="217"/>
      <c r="F18" s="217"/>
      <c r="G18" s="217"/>
      <c r="H18" s="217"/>
      <c r="I18" s="217"/>
      <c r="J18" s="217"/>
      <c r="K18" s="217"/>
      <c r="L18" s="217"/>
      <c r="M18" s="217"/>
      <c r="N18" s="217"/>
      <c r="O18" s="217"/>
    </row>
    <row r="19" spans="1:15" x14ac:dyDescent="0.3">
      <c r="A19" s="20"/>
      <c r="B19" s="217"/>
      <c r="C19" s="217"/>
      <c r="D19" s="217"/>
      <c r="E19" s="217"/>
      <c r="F19" s="217"/>
      <c r="G19" s="217"/>
      <c r="H19" s="217"/>
      <c r="I19" s="217"/>
      <c r="J19" s="217"/>
      <c r="K19" s="217"/>
      <c r="L19" s="217"/>
      <c r="M19" s="217"/>
      <c r="N19" s="217"/>
      <c r="O19" s="217"/>
    </row>
    <row r="20" spans="1:15" x14ac:dyDescent="0.3">
      <c r="A20" s="20"/>
      <c r="B20" s="217"/>
      <c r="C20" s="217"/>
      <c r="D20" s="217"/>
      <c r="E20" s="217"/>
      <c r="F20" s="217"/>
      <c r="G20" s="217"/>
      <c r="H20" s="217"/>
      <c r="I20" s="217"/>
      <c r="J20" s="217"/>
      <c r="K20" s="217"/>
      <c r="L20" s="217"/>
      <c r="M20" s="217"/>
      <c r="N20" s="217"/>
      <c r="O20" s="217"/>
    </row>
    <row r="21" spans="1:15" x14ac:dyDescent="0.3">
      <c r="A21" s="20" t="s">
        <v>43</v>
      </c>
      <c r="B21" s="217" t="s">
        <v>149</v>
      </c>
      <c r="C21" s="217"/>
      <c r="D21" s="217"/>
      <c r="E21" s="217"/>
      <c r="F21" s="217"/>
      <c r="G21" s="217"/>
      <c r="H21" s="217"/>
      <c r="I21" s="217"/>
      <c r="J21" s="217"/>
      <c r="K21" s="217"/>
      <c r="L21" s="217"/>
      <c r="M21" s="217"/>
      <c r="N21" s="217"/>
      <c r="O21" s="217"/>
    </row>
    <row r="22" spans="1:15" x14ac:dyDescent="0.3">
      <c r="A22" s="20"/>
      <c r="B22" s="217"/>
      <c r="C22" s="217"/>
      <c r="D22" s="217"/>
      <c r="E22" s="217"/>
      <c r="F22" s="217"/>
      <c r="G22" s="217"/>
      <c r="H22" s="217"/>
      <c r="I22" s="217"/>
      <c r="J22" s="217"/>
      <c r="K22" s="217"/>
      <c r="L22" s="217"/>
      <c r="M22" s="217"/>
      <c r="N22" s="217"/>
      <c r="O22" s="217"/>
    </row>
    <row r="23" spans="1:15" x14ac:dyDescent="0.3">
      <c r="A23" s="20"/>
      <c r="B23" s="217"/>
      <c r="C23" s="217"/>
      <c r="D23" s="217"/>
      <c r="E23" s="217"/>
      <c r="F23" s="217"/>
      <c r="G23" s="217"/>
      <c r="H23" s="217"/>
      <c r="I23" s="217"/>
      <c r="J23" s="217"/>
      <c r="K23" s="217"/>
      <c r="L23" s="217"/>
      <c r="M23" s="217"/>
      <c r="N23" s="217"/>
      <c r="O23" s="217"/>
    </row>
    <row r="24" spans="1:15" x14ac:dyDescent="0.3">
      <c r="A24" s="20" t="s">
        <v>44</v>
      </c>
      <c r="B24" s="217" t="s">
        <v>111</v>
      </c>
      <c r="C24" s="217"/>
      <c r="D24" s="217"/>
      <c r="E24" s="217"/>
      <c r="F24" s="217"/>
      <c r="G24" s="217"/>
      <c r="H24" s="217"/>
      <c r="I24" s="217"/>
      <c r="J24" s="217"/>
      <c r="K24" s="217"/>
      <c r="L24" s="217"/>
      <c r="M24" s="217"/>
      <c r="N24" s="217"/>
      <c r="O24" s="217"/>
    </row>
    <row r="25" spans="1:15" x14ac:dyDescent="0.3">
      <c r="A25" s="20"/>
      <c r="B25" s="218" t="s">
        <v>60</v>
      </c>
      <c r="C25" s="218"/>
      <c r="D25" s="218"/>
      <c r="E25" s="218"/>
      <c r="F25" s="218"/>
      <c r="G25" s="218"/>
      <c r="H25" s="218"/>
      <c r="I25" s="218"/>
      <c r="J25" s="218"/>
      <c r="K25" s="218"/>
      <c r="L25" s="218"/>
      <c r="M25" s="218"/>
      <c r="N25" s="218"/>
      <c r="O25" s="218"/>
    </row>
    <row r="26" spans="1:15" x14ac:dyDescent="0.3">
      <c r="A26" s="20"/>
      <c r="B26" s="217" t="s">
        <v>112</v>
      </c>
      <c r="C26" s="217"/>
      <c r="D26" s="217"/>
      <c r="E26" s="217"/>
      <c r="F26" s="217"/>
      <c r="G26" s="217"/>
      <c r="H26" s="217"/>
      <c r="I26" s="217"/>
      <c r="J26" s="217"/>
      <c r="K26" s="217"/>
      <c r="L26" s="217"/>
      <c r="M26" s="217"/>
      <c r="N26" s="217"/>
      <c r="O26" s="217"/>
    </row>
    <row r="27" spans="1:15" ht="15.75" customHeight="1" x14ac:dyDescent="0.3">
      <c r="A27" s="20"/>
      <c r="B27" s="217" t="s">
        <v>113</v>
      </c>
      <c r="C27" s="217"/>
      <c r="D27" s="217"/>
      <c r="E27" s="217"/>
      <c r="F27" s="217"/>
      <c r="G27" s="217"/>
      <c r="H27" s="217"/>
      <c r="I27" s="217"/>
      <c r="J27" s="217"/>
      <c r="K27" s="217"/>
      <c r="L27" s="217"/>
      <c r="M27" s="217"/>
      <c r="N27" s="217"/>
      <c r="O27" s="217"/>
    </row>
    <row r="28" spans="1:15" x14ac:dyDescent="0.3">
      <c r="A28" s="20"/>
      <c r="B28" s="217"/>
      <c r="C28" s="217"/>
      <c r="D28" s="217"/>
      <c r="E28" s="217"/>
      <c r="F28" s="217"/>
      <c r="G28" s="217"/>
      <c r="H28" s="217"/>
      <c r="I28" s="217"/>
      <c r="J28" s="217"/>
      <c r="K28" s="217"/>
      <c r="L28" s="217"/>
      <c r="M28" s="217"/>
      <c r="N28" s="217"/>
      <c r="O28" s="217"/>
    </row>
    <row r="29" spans="1:15" x14ac:dyDescent="0.3">
      <c r="A29" s="20"/>
      <c r="B29" s="217" t="s">
        <v>114</v>
      </c>
      <c r="C29" s="217"/>
      <c r="D29" s="217"/>
      <c r="E29" s="217"/>
      <c r="F29" s="217"/>
      <c r="G29" s="217"/>
      <c r="H29" s="217"/>
      <c r="I29" s="217"/>
      <c r="J29" s="217"/>
      <c r="K29" s="217"/>
      <c r="L29" s="217"/>
      <c r="M29" s="217"/>
      <c r="N29" s="217"/>
      <c r="O29" s="217"/>
    </row>
    <row r="30" spans="1:15" x14ac:dyDescent="0.3">
      <c r="A30" s="20"/>
      <c r="B30" s="217" t="s">
        <v>115</v>
      </c>
      <c r="C30" s="217"/>
      <c r="D30" s="217"/>
      <c r="E30" s="217"/>
      <c r="F30" s="217"/>
      <c r="G30" s="217"/>
      <c r="H30" s="217"/>
      <c r="I30" s="217"/>
      <c r="J30" s="217"/>
      <c r="K30" s="217"/>
      <c r="L30" s="217"/>
      <c r="M30" s="217"/>
      <c r="N30" s="217"/>
      <c r="O30" s="217"/>
    </row>
    <row r="31" spans="1:15" x14ac:dyDescent="0.3">
      <c r="A31" s="20"/>
      <c r="B31" s="217" t="s">
        <v>116</v>
      </c>
      <c r="C31" s="217"/>
      <c r="D31" s="217"/>
      <c r="E31" s="217"/>
      <c r="F31" s="217"/>
      <c r="G31" s="217"/>
      <c r="H31" s="217"/>
      <c r="I31" s="217"/>
      <c r="J31" s="217"/>
      <c r="K31" s="217"/>
      <c r="L31" s="217"/>
      <c r="M31" s="217"/>
      <c r="N31" s="217"/>
      <c r="O31" s="217"/>
    </row>
    <row r="32" spans="1:15" x14ac:dyDescent="0.3">
      <c r="A32" s="20"/>
      <c r="B32" s="217" t="s">
        <v>117</v>
      </c>
      <c r="C32" s="217"/>
      <c r="D32" s="217"/>
      <c r="E32" s="217"/>
      <c r="F32" s="217"/>
      <c r="G32" s="217"/>
      <c r="H32" s="217"/>
      <c r="I32" s="217"/>
      <c r="J32" s="217"/>
      <c r="K32" s="217"/>
      <c r="L32" s="217"/>
      <c r="M32" s="217"/>
      <c r="N32" s="217"/>
      <c r="O32" s="217"/>
    </row>
    <row r="33" spans="1:16" ht="15.75" customHeight="1" x14ac:dyDescent="0.3">
      <c r="A33" s="20"/>
      <c r="B33" s="217" t="s">
        <v>146</v>
      </c>
      <c r="C33" s="217"/>
      <c r="D33" s="217"/>
      <c r="E33" s="217"/>
      <c r="F33" s="217"/>
      <c r="G33" s="217"/>
      <c r="H33" s="217"/>
      <c r="I33" s="217"/>
      <c r="J33" s="217"/>
      <c r="K33" s="217"/>
      <c r="L33" s="217"/>
      <c r="M33" s="217"/>
      <c r="N33" s="217"/>
      <c r="O33" s="217"/>
    </row>
    <row r="34" spans="1:16" ht="15.75" customHeight="1" x14ac:dyDescent="0.3">
      <c r="A34" s="20"/>
      <c r="B34" s="217"/>
      <c r="C34" s="217"/>
      <c r="D34" s="217"/>
      <c r="E34" s="217"/>
      <c r="F34" s="217"/>
      <c r="G34" s="217"/>
      <c r="H34" s="217"/>
      <c r="I34" s="217"/>
      <c r="J34" s="217"/>
      <c r="K34" s="217"/>
      <c r="L34" s="217"/>
      <c r="M34" s="217"/>
      <c r="N34" s="217"/>
      <c r="O34" s="217"/>
    </row>
    <row r="35" spans="1:16" ht="21" customHeight="1" x14ac:dyDescent="0.3">
      <c r="A35" s="20"/>
      <c r="B35" s="217"/>
      <c r="C35" s="217"/>
      <c r="D35" s="217"/>
      <c r="E35" s="217"/>
      <c r="F35" s="217"/>
      <c r="G35" s="217"/>
      <c r="H35" s="217"/>
      <c r="I35" s="217"/>
      <c r="J35" s="217"/>
      <c r="K35" s="217"/>
      <c r="L35" s="217"/>
      <c r="M35" s="217"/>
      <c r="N35" s="217"/>
      <c r="O35" s="217"/>
    </row>
    <row r="36" spans="1:16" x14ac:dyDescent="0.3">
      <c r="A36" s="20" t="s">
        <v>45</v>
      </c>
      <c r="B36" s="217" t="s">
        <v>47</v>
      </c>
      <c r="C36" s="217"/>
      <c r="D36" s="217"/>
      <c r="E36" s="217"/>
      <c r="F36" s="217"/>
      <c r="G36" s="217"/>
      <c r="H36" s="217"/>
      <c r="I36" s="217"/>
      <c r="J36" s="217"/>
      <c r="K36" s="217"/>
      <c r="L36" s="217"/>
      <c r="M36" s="217"/>
      <c r="N36" s="217"/>
      <c r="O36" s="217"/>
    </row>
    <row r="37" spans="1:16" x14ac:dyDescent="0.3">
      <c r="A37" s="20"/>
      <c r="B37" s="217" t="s">
        <v>48</v>
      </c>
      <c r="C37" s="217"/>
      <c r="D37" s="217"/>
      <c r="E37" s="217"/>
      <c r="F37" s="217"/>
      <c r="G37" s="217"/>
      <c r="H37" s="217"/>
      <c r="I37" s="217"/>
      <c r="J37" s="217"/>
      <c r="K37" s="217"/>
      <c r="L37" s="217"/>
      <c r="M37" s="217"/>
      <c r="N37" s="217"/>
      <c r="O37" s="217"/>
    </row>
    <row r="38" spans="1:16" x14ac:dyDescent="0.3">
      <c r="A38" s="20"/>
      <c r="B38" s="217" t="s">
        <v>49</v>
      </c>
      <c r="C38" s="217"/>
      <c r="D38" s="217"/>
      <c r="E38" s="217"/>
      <c r="F38" s="217"/>
      <c r="G38" s="217"/>
      <c r="H38" s="217"/>
      <c r="I38" s="217"/>
      <c r="J38" s="217"/>
      <c r="K38" s="217"/>
      <c r="L38" s="217"/>
      <c r="M38" s="217"/>
      <c r="N38" s="217"/>
      <c r="O38" s="217"/>
    </row>
    <row r="39" spans="1:16" x14ac:dyDescent="0.3">
      <c r="A39" s="20"/>
      <c r="B39" s="217" t="s">
        <v>59</v>
      </c>
      <c r="C39" s="217"/>
      <c r="D39" s="217"/>
      <c r="E39" s="217"/>
      <c r="F39" s="217"/>
      <c r="G39" s="217"/>
      <c r="H39" s="217"/>
      <c r="I39" s="217"/>
      <c r="J39" s="217"/>
      <c r="K39" s="217"/>
      <c r="L39" s="217"/>
      <c r="M39" s="217"/>
      <c r="N39" s="217"/>
      <c r="O39" s="217"/>
    </row>
    <row r="40" spans="1:16" x14ac:dyDescent="0.3">
      <c r="A40" s="20"/>
      <c r="B40" s="217"/>
      <c r="C40" s="217"/>
      <c r="D40" s="217"/>
      <c r="E40" s="217"/>
      <c r="F40" s="217"/>
      <c r="G40" s="217"/>
      <c r="H40" s="217"/>
      <c r="I40" s="217"/>
      <c r="J40" s="217"/>
      <c r="K40" s="217"/>
      <c r="L40" s="217"/>
      <c r="M40" s="217"/>
      <c r="N40" s="217"/>
      <c r="O40" s="217"/>
    </row>
    <row r="41" spans="1:16" x14ac:dyDescent="0.3">
      <c r="A41" s="20"/>
      <c r="B41" s="217"/>
      <c r="C41" s="217"/>
      <c r="D41" s="217"/>
      <c r="E41" s="217"/>
      <c r="F41" s="217"/>
      <c r="G41" s="217"/>
      <c r="H41" s="217"/>
      <c r="I41" s="217"/>
      <c r="J41" s="217"/>
      <c r="K41" s="217"/>
      <c r="L41" s="217"/>
      <c r="M41" s="217"/>
      <c r="N41" s="217"/>
      <c r="O41" s="217"/>
    </row>
    <row r="42" spans="1:16" x14ac:dyDescent="0.3">
      <c r="A42" s="20"/>
      <c r="B42" s="136" t="s">
        <v>124</v>
      </c>
      <c r="C42" s="136"/>
      <c r="D42" s="136"/>
      <c r="E42" s="136"/>
      <c r="F42" s="136"/>
      <c r="G42" s="136"/>
      <c r="H42" s="136"/>
      <c r="I42" s="136"/>
      <c r="J42" s="136"/>
      <c r="K42" s="136"/>
      <c r="L42" s="136"/>
      <c r="M42" s="136"/>
      <c r="N42" s="136"/>
      <c r="O42" s="136"/>
    </row>
    <row r="43" spans="1:16" x14ac:dyDescent="0.3">
      <c r="A43" s="20"/>
      <c r="B43" s="136"/>
      <c r="C43" s="136"/>
      <c r="D43" s="136"/>
      <c r="E43" s="136"/>
      <c r="F43" s="136"/>
      <c r="G43" s="136"/>
      <c r="H43" s="136"/>
      <c r="I43" s="136"/>
      <c r="J43" s="136"/>
      <c r="K43" s="136"/>
      <c r="L43" s="136"/>
      <c r="M43" s="136"/>
      <c r="N43" s="136"/>
      <c r="O43" s="136"/>
    </row>
    <row r="44" spans="1:16" x14ac:dyDescent="0.3">
      <c r="A44" s="20" t="s">
        <v>46</v>
      </c>
      <c r="B44" s="219" t="s">
        <v>61</v>
      </c>
      <c r="C44" s="219"/>
      <c r="D44" s="219"/>
      <c r="E44" s="219"/>
      <c r="F44" s="219"/>
      <c r="G44" s="219"/>
      <c r="H44" s="219"/>
      <c r="I44" s="219"/>
      <c r="J44" s="219"/>
      <c r="K44" s="219"/>
      <c r="L44" s="219"/>
      <c r="M44" s="219"/>
      <c r="N44" s="219"/>
      <c r="O44" s="219"/>
    </row>
    <row r="45" spans="1:16" x14ac:dyDescent="0.3">
      <c r="A45" s="20"/>
      <c r="B45" s="136" t="s">
        <v>125</v>
      </c>
      <c r="C45" s="136"/>
      <c r="D45" s="136"/>
      <c r="E45" s="136"/>
      <c r="F45" s="136"/>
      <c r="G45" s="136"/>
      <c r="H45" s="136"/>
      <c r="I45" s="136"/>
      <c r="J45" s="136"/>
      <c r="K45" s="136"/>
      <c r="L45" s="136"/>
      <c r="M45" s="136"/>
      <c r="N45" s="136"/>
      <c r="O45" s="136"/>
    </row>
    <row r="46" spans="1:16" x14ac:dyDescent="0.3">
      <c r="A46" s="20"/>
      <c r="B46" s="136" t="s">
        <v>126</v>
      </c>
      <c r="C46" s="136"/>
      <c r="D46" s="136"/>
      <c r="E46" s="136"/>
      <c r="F46" s="136"/>
      <c r="G46" s="136"/>
      <c r="H46" s="136"/>
      <c r="I46" s="136"/>
      <c r="J46" s="136"/>
      <c r="K46" s="136"/>
      <c r="L46" s="136"/>
      <c r="M46" s="136"/>
      <c r="N46" s="136"/>
      <c r="O46" s="136"/>
      <c r="P46" s="54"/>
    </row>
    <row r="47" spans="1:16" x14ac:dyDescent="0.3">
      <c r="A47" s="20"/>
      <c r="B47" s="136" t="s">
        <v>132</v>
      </c>
      <c r="C47" s="136"/>
      <c r="D47" s="136"/>
      <c r="E47" s="136"/>
      <c r="F47" s="136"/>
      <c r="G47" s="136"/>
      <c r="H47" s="136"/>
      <c r="I47" s="136"/>
      <c r="J47" s="136"/>
      <c r="K47" s="136"/>
      <c r="L47" s="136"/>
      <c r="M47" s="136"/>
      <c r="N47" s="136"/>
      <c r="O47" s="136"/>
    </row>
    <row r="48" spans="1:16" x14ac:dyDescent="0.3">
      <c r="A48" s="15"/>
      <c r="B48" s="21"/>
      <c r="C48" s="21"/>
      <c r="D48" s="21"/>
      <c r="E48" s="21"/>
      <c r="F48" s="21"/>
      <c r="G48" s="21"/>
      <c r="H48" s="21"/>
      <c r="I48" s="21"/>
      <c r="J48" s="21"/>
      <c r="K48" s="21"/>
      <c r="L48" s="21"/>
      <c r="M48" s="21"/>
      <c r="N48" s="21"/>
      <c r="O48" s="21"/>
    </row>
    <row r="50" spans="1:15" x14ac:dyDescent="0.3">
      <c r="A50" s="9" t="s">
        <v>153</v>
      </c>
      <c r="B50" s="217" t="s">
        <v>287</v>
      </c>
      <c r="C50" s="218"/>
      <c r="D50" s="218"/>
      <c r="E50" s="218"/>
      <c r="F50" s="218"/>
      <c r="G50" s="218"/>
      <c r="H50" s="218"/>
      <c r="I50" s="218"/>
      <c r="J50" s="218"/>
      <c r="K50" s="218"/>
      <c r="L50" s="218"/>
      <c r="M50" s="218"/>
      <c r="N50" s="218"/>
      <c r="O50" s="218"/>
    </row>
    <row r="51" spans="1:15" x14ac:dyDescent="0.3">
      <c r="B51" s="218"/>
      <c r="C51" s="218"/>
      <c r="D51" s="218"/>
      <c r="E51" s="218"/>
      <c r="F51" s="218"/>
      <c r="G51" s="218"/>
      <c r="H51" s="218"/>
      <c r="I51" s="218"/>
      <c r="J51" s="218"/>
      <c r="K51" s="218"/>
      <c r="L51" s="218"/>
      <c r="M51" s="218"/>
      <c r="N51" s="218"/>
      <c r="O51" s="218"/>
    </row>
    <row r="52" spans="1:15" x14ac:dyDescent="0.3">
      <c r="B52" s="218"/>
      <c r="C52" s="218"/>
      <c r="D52" s="218"/>
      <c r="E52" s="218"/>
      <c r="F52" s="218"/>
      <c r="G52" s="218"/>
      <c r="H52" s="218"/>
      <c r="I52" s="218"/>
      <c r="J52" s="218"/>
      <c r="K52" s="218"/>
      <c r="L52" s="218"/>
      <c r="M52" s="218"/>
      <c r="N52" s="218"/>
      <c r="O52" s="218"/>
    </row>
    <row r="53" spans="1:15" x14ac:dyDescent="0.3">
      <c r="B53" s="218"/>
      <c r="C53" s="218"/>
      <c r="D53" s="218"/>
      <c r="E53" s="218"/>
      <c r="F53" s="218"/>
      <c r="G53" s="218"/>
      <c r="H53" s="218"/>
      <c r="I53" s="218"/>
      <c r="J53" s="218"/>
      <c r="K53" s="218"/>
      <c r="L53" s="218"/>
      <c r="M53" s="218"/>
      <c r="N53" s="218"/>
      <c r="O53" s="218"/>
    </row>
    <row r="54" spans="1:15" x14ac:dyDescent="0.3">
      <c r="B54" s="218"/>
      <c r="C54" s="218"/>
      <c r="D54" s="218"/>
      <c r="E54" s="218"/>
      <c r="F54" s="218"/>
      <c r="G54" s="218"/>
      <c r="H54" s="218"/>
      <c r="I54" s="218"/>
      <c r="J54" s="218"/>
      <c r="K54" s="218"/>
      <c r="L54" s="218"/>
      <c r="M54" s="218"/>
      <c r="N54" s="218"/>
      <c r="O54" s="218"/>
    </row>
    <row r="55" spans="1:15" x14ac:dyDescent="0.3">
      <c r="B55" s="218"/>
      <c r="C55" s="218"/>
      <c r="D55" s="218"/>
      <c r="E55" s="218"/>
      <c r="F55" s="218"/>
      <c r="G55" s="218"/>
      <c r="H55" s="218"/>
      <c r="I55" s="218"/>
      <c r="J55" s="218"/>
      <c r="K55" s="218"/>
      <c r="L55" s="218"/>
      <c r="M55" s="218"/>
      <c r="N55" s="218"/>
      <c r="O55" s="218"/>
    </row>
    <row r="56" spans="1:15" x14ac:dyDescent="0.3">
      <c r="B56" s="218"/>
      <c r="C56" s="218"/>
      <c r="D56" s="218"/>
      <c r="E56" s="218"/>
      <c r="F56" s="218"/>
      <c r="G56" s="218"/>
      <c r="H56" s="218"/>
      <c r="I56" s="218"/>
      <c r="J56" s="218"/>
      <c r="K56" s="218"/>
      <c r="L56" s="218"/>
      <c r="M56" s="218"/>
      <c r="N56" s="218"/>
      <c r="O56" s="218"/>
    </row>
    <row r="57" spans="1:15" x14ac:dyDescent="0.3">
      <c r="B57" s="218"/>
      <c r="C57" s="218"/>
      <c r="D57" s="218"/>
      <c r="E57" s="218"/>
      <c r="F57" s="218"/>
      <c r="G57" s="218"/>
      <c r="H57" s="218"/>
      <c r="I57" s="218"/>
      <c r="J57" s="218"/>
      <c r="K57" s="218"/>
      <c r="L57" s="218"/>
      <c r="M57" s="218"/>
      <c r="N57" s="218"/>
      <c r="O57" s="218"/>
    </row>
    <row r="58" spans="1:15" x14ac:dyDescent="0.3">
      <c r="B58" s="218"/>
      <c r="C58" s="218"/>
      <c r="D58" s="218"/>
      <c r="E58" s="218"/>
      <c r="F58" s="218"/>
      <c r="G58" s="218"/>
      <c r="H58" s="218"/>
      <c r="I58" s="218"/>
      <c r="J58" s="218"/>
      <c r="K58" s="218"/>
      <c r="L58" s="218"/>
      <c r="M58" s="218"/>
      <c r="N58" s="218"/>
      <c r="O58" s="218"/>
    </row>
    <row r="59" spans="1:15" x14ac:dyDescent="0.3">
      <c r="B59" s="218"/>
      <c r="C59" s="218"/>
      <c r="D59" s="218"/>
      <c r="E59" s="218"/>
      <c r="F59" s="218"/>
      <c r="G59" s="218"/>
      <c r="H59" s="218"/>
      <c r="I59" s="218"/>
      <c r="J59" s="218"/>
      <c r="K59" s="218"/>
      <c r="L59" s="218"/>
      <c r="M59" s="218"/>
      <c r="N59" s="218"/>
      <c r="O59" s="218"/>
    </row>
    <row r="60" spans="1:15" x14ac:dyDescent="0.3">
      <c r="B60" s="218"/>
      <c r="C60" s="218"/>
      <c r="D60" s="218"/>
      <c r="E60" s="218"/>
      <c r="F60" s="218"/>
      <c r="G60" s="218"/>
      <c r="H60" s="218"/>
      <c r="I60" s="218"/>
      <c r="J60" s="218"/>
      <c r="K60" s="218"/>
      <c r="L60" s="218"/>
      <c r="M60" s="218"/>
      <c r="N60" s="218"/>
      <c r="O60" s="218"/>
    </row>
    <row r="61" spans="1:15" x14ac:dyDescent="0.3">
      <c r="B61" s="218"/>
      <c r="C61" s="218"/>
      <c r="D61" s="218"/>
      <c r="E61" s="218"/>
      <c r="F61" s="218"/>
      <c r="G61" s="218"/>
      <c r="H61" s="218"/>
      <c r="I61" s="218"/>
      <c r="J61" s="218"/>
      <c r="K61" s="218"/>
      <c r="L61" s="218"/>
      <c r="M61" s="218"/>
      <c r="N61" s="218"/>
      <c r="O61" s="218"/>
    </row>
    <row r="62" spans="1:15" x14ac:dyDescent="0.3">
      <c r="B62" s="218"/>
      <c r="C62" s="218"/>
      <c r="D62" s="218"/>
      <c r="E62" s="218"/>
      <c r="F62" s="218"/>
      <c r="G62" s="218"/>
      <c r="H62" s="218"/>
      <c r="I62" s="218"/>
      <c r="J62" s="218"/>
      <c r="K62" s="218"/>
      <c r="L62" s="218"/>
      <c r="M62" s="218"/>
      <c r="N62" s="218"/>
      <c r="O62" s="218"/>
    </row>
    <row r="63" spans="1:15" x14ac:dyDescent="0.3">
      <c r="B63" s="218"/>
      <c r="C63" s="218"/>
      <c r="D63" s="218"/>
      <c r="E63" s="218"/>
      <c r="F63" s="218"/>
      <c r="G63" s="218"/>
      <c r="H63" s="218"/>
      <c r="I63" s="218"/>
      <c r="J63" s="218"/>
      <c r="K63" s="218"/>
      <c r="L63" s="218"/>
      <c r="M63" s="218"/>
      <c r="N63" s="218"/>
      <c r="O63" s="218"/>
    </row>
    <row r="64" spans="1:15" x14ac:dyDescent="0.3">
      <c r="B64" s="218"/>
      <c r="C64" s="218"/>
      <c r="D64" s="218"/>
      <c r="E64" s="218"/>
      <c r="F64" s="218"/>
      <c r="G64" s="218"/>
      <c r="H64" s="218"/>
      <c r="I64" s="218"/>
      <c r="J64" s="218"/>
      <c r="K64" s="218"/>
      <c r="L64" s="218"/>
      <c r="M64" s="218"/>
      <c r="N64" s="218"/>
      <c r="O64" s="218"/>
    </row>
    <row r="65" spans="2:15" x14ac:dyDescent="0.3">
      <c r="B65" s="218"/>
      <c r="C65" s="218"/>
      <c r="D65" s="218"/>
      <c r="E65" s="218"/>
      <c r="F65" s="218"/>
      <c r="G65" s="218"/>
      <c r="H65" s="218"/>
      <c r="I65" s="218"/>
      <c r="J65" s="218"/>
      <c r="K65" s="218"/>
      <c r="L65" s="218"/>
      <c r="M65" s="218"/>
      <c r="N65" s="218"/>
      <c r="O65" s="218"/>
    </row>
    <row r="66" spans="2:15" x14ac:dyDescent="0.3">
      <c r="B66" s="218"/>
      <c r="C66" s="218"/>
      <c r="D66" s="218"/>
      <c r="E66" s="218"/>
      <c r="F66" s="218"/>
      <c r="G66" s="218"/>
      <c r="H66" s="218"/>
      <c r="I66" s="218"/>
      <c r="J66" s="218"/>
      <c r="K66" s="218"/>
      <c r="L66" s="218"/>
      <c r="M66" s="218"/>
      <c r="N66" s="218"/>
      <c r="O66" s="218"/>
    </row>
    <row r="67" spans="2:15" x14ac:dyDescent="0.3">
      <c r="B67" s="218"/>
      <c r="C67" s="218"/>
      <c r="D67" s="218"/>
      <c r="E67" s="218"/>
      <c r="F67" s="218"/>
      <c r="G67" s="218"/>
      <c r="H67" s="218"/>
      <c r="I67" s="218"/>
      <c r="J67" s="218"/>
      <c r="K67" s="218"/>
      <c r="L67" s="218"/>
      <c r="M67" s="218"/>
      <c r="N67" s="218"/>
      <c r="O67" s="218"/>
    </row>
    <row r="68" spans="2:15" x14ac:dyDescent="0.3">
      <c r="B68" s="218"/>
      <c r="C68" s="218"/>
      <c r="D68" s="218"/>
      <c r="E68" s="218"/>
      <c r="F68" s="218"/>
      <c r="G68" s="218"/>
      <c r="H68" s="218"/>
      <c r="I68" s="218"/>
      <c r="J68" s="218"/>
      <c r="K68" s="218"/>
      <c r="L68" s="218"/>
      <c r="M68" s="218"/>
      <c r="N68" s="218"/>
      <c r="O68" s="218"/>
    </row>
    <row r="69" spans="2:15" x14ac:dyDescent="0.3">
      <c r="B69" s="218"/>
      <c r="C69" s="218"/>
      <c r="D69" s="218"/>
      <c r="E69" s="218"/>
      <c r="F69" s="218"/>
      <c r="G69" s="218"/>
      <c r="H69" s="218"/>
      <c r="I69" s="218"/>
      <c r="J69" s="218"/>
      <c r="K69" s="218"/>
      <c r="L69" s="218"/>
      <c r="M69" s="218"/>
      <c r="N69" s="218"/>
      <c r="O69" s="218"/>
    </row>
    <row r="70" spans="2:15" x14ac:dyDescent="0.3">
      <c r="B70" s="218"/>
      <c r="C70" s="218"/>
      <c r="D70" s="218"/>
      <c r="E70" s="218"/>
      <c r="F70" s="218"/>
      <c r="G70" s="218"/>
      <c r="H70" s="218"/>
      <c r="I70" s="218"/>
      <c r="J70" s="218"/>
      <c r="K70" s="218"/>
      <c r="L70" s="218"/>
      <c r="M70" s="218"/>
      <c r="N70" s="218"/>
      <c r="O70" s="218"/>
    </row>
    <row r="71" spans="2:15" x14ac:dyDescent="0.3">
      <c r="B71" s="218"/>
      <c r="C71" s="218"/>
      <c r="D71" s="218"/>
      <c r="E71" s="218"/>
      <c r="F71" s="218"/>
      <c r="G71" s="218"/>
      <c r="H71" s="218"/>
      <c r="I71" s="218"/>
      <c r="J71" s="218"/>
      <c r="K71" s="218"/>
      <c r="L71" s="218"/>
      <c r="M71" s="218"/>
      <c r="N71" s="218"/>
      <c r="O71" s="218"/>
    </row>
    <row r="72" spans="2:15" x14ac:dyDescent="0.3">
      <c r="B72" s="218"/>
      <c r="C72" s="218"/>
      <c r="D72" s="218"/>
      <c r="E72" s="218"/>
      <c r="F72" s="218"/>
      <c r="G72" s="218"/>
      <c r="H72" s="218"/>
      <c r="I72" s="218"/>
      <c r="J72" s="218"/>
      <c r="K72" s="218"/>
      <c r="L72" s="218"/>
      <c r="M72" s="218"/>
      <c r="N72" s="218"/>
      <c r="O72" s="218"/>
    </row>
    <row r="73" spans="2:15" x14ac:dyDescent="0.3">
      <c r="B73" s="218"/>
      <c r="C73" s="218"/>
      <c r="D73" s="218"/>
      <c r="E73" s="218"/>
      <c r="F73" s="218"/>
      <c r="G73" s="218"/>
      <c r="H73" s="218"/>
      <c r="I73" s="218"/>
      <c r="J73" s="218"/>
      <c r="K73" s="218"/>
      <c r="L73" s="218"/>
      <c r="M73" s="218"/>
      <c r="N73" s="218"/>
      <c r="O73" s="218"/>
    </row>
    <row r="74" spans="2:15" x14ac:dyDescent="0.3">
      <c r="B74" s="218"/>
      <c r="C74" s="218"/>
      <c r="D74" s="218"/>
      <c r="E74" s="218"/>
      <c r="F74" s="218"/>
      <c r="G74" s="218"/>
      <c r="H74" s="218"/>
      <c r="I74" s="218"/>
      <c r="J74" s="218"/>
      <c r="K74" s="218"/>
      <c r="L74" s="218"/>
      <c r="M74" s="218"/>
      <c r="N74" s="218"/>
      <c r="O74" s="218"/>
    </row>
    <row r="75" spans="2:15" x14ac:dyDescent="0.3">
      <c r="B75" s="218"/>
      <c r="C75" s="218"/>
      <c r="D75" s="218"/>
      <c r="E75" s="218"/>
      <c r="F75" s="218"/>
      <c r="G75" s="218"/>
      <c r="H75" s="218"/>
      <c r="I75" s="218"/>
      <c r="J75" s="218"/>
      <c r="K75" s="218"/>
      <c r="L75" s="218"/>
      <c r="M75" s="218"/>
      <c r="N75" s="218"/>
      <c r="O75" s="218"/>
    </row>
    <row r="76" spans="2:15" x14ac:dyDescent="0.3">
      <c r="B76" s="218"/>
      <c r="C76" s="218"/>
      <c r="D76" s="218"/>
      <c r="E76" s="218"/>
      <c r="F76" s="218"/>
      <c r="G76" s="218"/>
      <c r="H76" s="218"/>
      <c r="I76" s="218"/>
      <c r="J76" s="218"/>
      <c r="K76" s="218"/>
      <c r="L76" s="218"/>
      <c r="M76" s="218"/>
      <c r="N76" s="218"/>
      <c r="O76" s="218"/>
    </row>
    <row r="77" spans="2:15" x14ac:dyDescent="0.3">
      <c r="B77" s="218"/>
      <c r="C77" s="218"/>
      <c r="D77" s="218"/>
      <c r="E77" s="218"/>
      <c r="F77" s="218"/>
      <c r="G77" s="218"/>
      <c r="H77" s="218"/>
      <c r="I77" s="218"/>
      <c r="J77" s="218"/>
      <c r="K77" s="218"/>
      <c r="L77" s="218"/>
      <c r="M77" s="218"/>
      <c r="N77" s="218"/>
      <c r="O77" s="218"/>
    </row>
    <row r="78" spans="2:15" x14ac:dyDescent="0.3">
      <c r="B78" s="218"/>
      <c r="C78" s="218"/>
      <c r="D78" s="218"/>
      <c r="E78" s="218"/>
      <c r="F78" s="218"/>
      <c r="G78" s="218"/>
      <c r="H78" s="218"/>
      <c r="I78" s="218"/>
      <c r="J78" s="218"/>
      <c r="K78" s="218"/>
      <c r="L78" s="218"/>
      <c r="M78" s="218"/>
      <c r="N78" s="218"/>
      <c r="O78" s="218"/>
    </row>
  </sheetData>
  <mergeCells count="25">
    <mergeCell ref="B24:O24"/>
    <mergeCell ref="B25:O25"/>
    <mergeCell ref="B42:O43"/>
    <mergeCell ref="A2:O2"/>
    <mergeCell ref="B3:O10"/>
    <mergeCell ref="B11:O12"/>
    <mergeCell ref="B13:O15"/>
    <mergeCell ref="B16:O20"/>
    <mergeCell ref="B21:O23"/>
    <mergeCell ref="B32:O32"/>
    <mergeCell ref="B33:O35"/>
    <mergeCell ref="B26:O26"/>
    <mergeCell ref="B27:O28"/>
    <mergeCell ref="B29:O29"/>
    <mergeCell ref="B30:O30"/>
    <mergeCell ref="B31:O31"/>
    <mergeCell ref="B50:O78"/>
    <mergeCell ref="B46:O46"/>
    <mergeCell ref="B47:O47"/>
    <mergeCell ref="B36:O36"/>
    <mergeCell ref="B37:O37"/>
    <mergeCell ref="B44:O44"/>
    <mergeCell ref="B45:O45"/>
    <mergeCell ref="B38:O38"/>
    <mergeCell ref="B39:O41"/>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3"/>
  <sheetViews>
    <sheetView topLeftCell="A10" zoomScale="130" zoomScaleNormal="130" workbookViewId="0">
      <selection activeCell="C17" sqref="C17"/>
    </sheetView>
  </sheetViews>
  <sheetFormatPr defaultColWidth="9.109375" defaultRowHeight="15.6" x14ac:dyDescent="0.3"/>
  <cols>
    <col min="1" max="1" width="10" style="22" customWidth="1"/>
    <col min="2" max="2" width="35.33203125" style="22" customWidth="1"/>
    <col min="3" max="3" width="43.5546875" style="22" customWidth="1"/>
    <col min="4" max="4" width="35" style="22" customWidth="1"/>
    <col min="5" max="5" width="25.109375" style="22" customWidth="1"/>
    <col min="6" max="16384" width="9.109375" style="22"/>
  </cols>
  <sheetData>
    <row r="1" spans="1:5" x14ac:dyDescent="0.3">
      <c r="D1" s="59"/>
    </row>
    <row r="2" spans="1:5" x14ac:dyDescent="0.3">
      <c r="A2" s="221"/>
      <c r="B2" s="221"/>
      <c r="C2" s="221"/>
      <c r="D2" s="221"/>
    </row>
    <row r="3" spans="1:5" x14ac:dyDescent="0.3">
      <c r="A3" s="12" t="s">
        <v>11</v>
      </c>
      <c r="B3" s="11"/>
      <c r="C3" s="11"/>
      <c r="D3" s="9"/>
    </row>
    <row r="4" spans="1:5" s="48" customFormat="1" ht="109.2" x14ac:dyDescent="0.3">
      <c r="A4" s="32" t="s">
        <v>29</v>
      </c>
      <c r="B4" s="32" t="s">
        <v>30</v>
      </c>
      <c r="C4" s="32" t="s">
        <v>31</v>
      </c>
      <c r="D4" s="107" t="s">
        <v>32</v>
      </c>
    </row>
    <row r="5" spans="1:5" s="48" customFormat="1" ht="46.8" x14ac:dyDescent="0.3">
      <c r="A5" s="100">
        <v>1</v>
      </c>
      <c r="B5" s="98" t="s">
        <v>156</v>
      </c>
      <c r="C5" s="99" t="s">
        <v>157</v>
      </c>
      <c r="D5" s="103"/>
      <c r="E5" s="106"/>
    </row>
    <row r="6" spans="1:5" s="48" customFormat="1" ht="78" x14ac:dyDescent="0.3">
      <c r="A6" s="100">
        <v>2</v>
      </c>
      <c r="B6" s="98" t="s">
        <v>161</v>
      </c>
      <c r="C6" s="114" t="s">
        <v>288</v>
      </c>
      <c r="D6" s="103"/>
      <c r="E6" s="106"/>
    </row>
    <row r="7" spans="1:5" s="48" customFormat="1" ht="32.4" x14ac:dyDescent="0.3">
      <c r="A7" s="223">
        <v>3</v>
      </c>
      <c r="B7" s="222" t="s">
        <v>162</v>
      </c>
      <c r="C7" s="99" t="s">
        <v>215</v>
      </c>
      <c r="D7" s="104"/>
      <c r="E7" s="106"/>
    </row>
    <row r="8" spans="1:5" s="48" customFormat="1" x14ac:dyDescent="0.3">
      <c r="A8" s="223"/>
      <c r="B8" s="222"/>
      <c r="C8" s="99" t="s">
        <v>216</v>
      </c>
      <c r="D8" s="103"/>
      <c r="E8" s="106"/>
    </row>
    <row r="9" spans="1:5" s="48" customFormat="1" ht="46.8" x14ac:dyDescent="0.3">
      <c r="A9" s="100">
        <v>4</v>
      </c>
      <c r="B9" s="98" t="s">
        <v>163</v>
      </c>
      <c r="C9" s="99" t="s">
        <v>164</v>
      </c>
      <c r="D9" s="103"/>
      <c r="E9" s="106"/>
    </row>
    <row r="10" spans="1:5" s="48" customFormat="1" x14ac:dyDescent="0.3">
      <c r="A10" s="100">
        <v>5</v>
      </c>
      <c r="B10" s="98" t="s">
        <v>165</v>
      </c>
      <c r="C10" s="99" t="s">
        <v>212</v>
      </c>
      <c r="D10" s="103"/>
      <c r="E10" s="106"/>
    </row>
    <row r="11" spans="1:5" s="48" customFormat="1" x14ac:dyDescent="0.3">
      <c r="A11" s="100">
        <v>6</v>
      </c>
      <c r="B11" s="98" t="s">
        <v>166</v>
      </c>
      <c r="C11" s="99"/>
      <c r="D11" s="104"/>
      <c r="E11" s="106"/>
    </row>
    <row r="12" spans="1:5" s="48" customFormat="1" ht="46.8" x14ac:dyDescent="0.3">
      <c r="A12" s="100" t="s">
        <v>219</v>
      </c>
      <c r="B12" s="98" t="s">
        <v>167</v>
      </c>
      <c r="C12" s="99" t="s">
        <v>168</v>
      </c>
      <c r="D12" s="104"/>
      <c r="E12" s="106"/>
    </row>
    <row r="13" spans="1:5" s="48" customFormat="1" ht="46.8" x14ac:dyDescent="0.3">
      <c r="A13" s="100" t="s">
        <v>220</v>
      </c>
      <c r="B13" s="98" t="s">
        <v>169</v>
      </c>
      <c r="C13" s="99" t="s">
        <v>170</v>
      </c>
      <c r="D13" s="104"/>
      <c r="E13" s="106"/>
    </row>
    <row r="14" spans="1:5" s="48" customFormat="1" ht="46.8" x14ac:dyDescent="0.3">
      <c r="A14" s="100" t="s">
        <v>221</v>
      </c>
      <c r="B14" s="98" t="s">
        <v>171</v>
      </c>
      <c r="C14" s="99" t="s">
        <v>172</v>
      </c>
      <c r="D14" s="104"/>
      <c r="E14" s="106"/>
    </row>
    <row r="15" spans="1:5" s="48" customFormat="1" ht="31.2" x14ac:dyDescent="0.3">
      <c r="A15" s="100" t="s">
        <v>222</v>
      </c>
      <c r="B15" s="98" t="s">
        <v>173</v>
      </c>
      <c r="C15" s="99" t="s">
        <v>271</v>
      </c>
      <c r="D15" s="115"/>
      <c r="E15" s="108"/>
    </row>
    <row r="16" spans="1:5" s="48" customFormat="1" x14ac:dyDescent="0.3">
      <c r="A16" s="100" t="s">
        <v>223</v>
      </c>
      <c r="B16" s="98" t="s">
        <v>174</v>
      </c>
      <c r="C16" s="99" t="s">
        <v>175</v>
      </c>
      <c r="D16" s="104"/>
      <c r="E16" s="106"/>
    </row>
    <row r="17" spans="1:5" s="48" customFormat="1" x14ac:dyDescent="0.3">
      <c r="A17" s="100" t="s">
        <v>224</v>
      </c>
      <c r="B17" s="98" t="s">
        <v>252</v>
      </c>
      <c r="C17" s="99" t="s">
        <v>154</v>
      </c>
      <c r="D17" s="104"/>
      <c r="E17" s="106"/>
    </row>
    <row r="18" spans="1:5" s="48" customFormat="1" x14ac:dyDescent="0.3">
      <c r="A18" s="100">
        <v>7</v>
      </c>
      <c r="B18" s="98" t="s">
        <v>155</v>
      </c>
      <c r="C18" s="99"/>
      <c r="D18" s="104"/>
      <c r="E18" s="106"/>
    </row>
    <row r="19" spans="1:5" s="48" customFormat="1" ht="31.2" x14ac:dyDescent="0.3">
      <c r="A19" s="100" t="s">
        <v>225</v>
      </c>
      <c r="B19" s="98" t="s">
        <v>176</v>
      </c>
      <c r="C19" s="99" t="s">
        <v>154</v>
      </c>
      <c r="D19" s="104"/>
      <c r="E19" s="106"/>
    </row>
    <row r="20" spans="1:5" s="48" customFormat="1" ht="31.2" x14ac:dyDescent="0.3">
      <c r="A20" s="100" t="s">
        <v>226</v>
      </c>
      <c r="B20" s="98" t="s">
        <v>261</v>
      </c>
      <c r="C20" s="99" t="s">
        <v>154</v>
      </c>
      <c r="D20" s="104"/>
      <c r="E20" s="106"/>
    </row>
    <row r="21" spans="1:5" s="48" customFormat="1" x14ac:dyDescent="0.3">
      <c r="A21" s="100" t="s">
        <v>227</v>
      </c>
      <c r="B21" s="98" t="s">
        <v>177</v>
      </c>
      <c r="C21" s="99" t="s">
        <v>154</v>
      </c>
      <c r="D21" s="104"/>
      <c r="E21" s="106"/>
    </row>
    <row r="22" spans="1:5" s="48" customFormat="1" x14ac:dyDescent="0.3">
      <c r="A22" s="100" t="s">
        <v>228</v>
      </c>
      <c r="B22" s="98" t="s">
        <v>178</v>
      </c>
      <c r="C22" s="99" t="s">
        <v>154</v>
      </c>
      <c r="D22" s="104"/>
      <c r="E22" s="106"/>
    </row>
    <row r="23" spans="1:5" s="48" customFormat="1" ht="31.2" x14ac:dyDescent="0.3">
      <c r="A23" s="100" t="s">
        <v>229</v>
      </c>
      <c r="B23" s="98" t="s">
        <v>179</v>
      </c>
      <c r="C23" s="99" t="s">
        <v>154</v>
      </c>
      <c r="D23" s="104"/>
      <c r="E23" s="106"/>
    </row>
    <row r="24" spans="1:5" s="48" customFormat="1" x14ac:dyDescent="0.3">
      <c r="A24" s="100" t="s">
        <v>230</v>
      </c>
      <c r="B24" s="98" t="s">
        <v>214</v>
      </c>
      <c r="C24" s="99" t="s">
        <v>154</v>
      </c>
      <c r="D24" s="104"/>
      <c r="E24" s="106"/>
    </row>
    <row r="25" spans="1:5" s="48" customFormat="1" x14ac:dyDescent="0.3">
      <c r="A25" s="100" t="s">
        <v>231</v>
      </c>
      <c r="B25" s="98" t="s">
        <v>218</v>
      </c>
      <c r="C25" s="99" t="s">
        <v>154</v>
      </c>
      <c r="D25" s="104"/>
      <c r="E25" s="106"/>
    </row>
    <row r="26" spans="1:5" s="48" customFormat="1" x14ac:dyDescent="0.3">
      <c r="A26" s="100">
        <v>8</v>
      </c>
      <c r="B26" s="98" t="s">
        <v>180</v>
      </c>
      <c r="C26" s="99"/>
      <c r="D26" s="104"/>
      <c r="E26" s="106"/>
    </row>
    <row r="27" spans="1:5" s="48" customFormat="1" x14ac:dyDescent="0.3">
      <c r="A27" s="100" t="s">
        <v>232</v>
      </c>
      <c r="B27" s="98" t="s">
        <v>181</v>
      </c>
      <c r="C27" s="99" t="s">
        <v>154</v>
      </c>
      <c r="D27" s="104"/>
      <c r="E27" s="106"/>
    </row>
    <row r="28" spans="1:5" s="48" customFormat="1" x14ac:dyDescent="0.3">
      <c r="A28" s="100" t="s">
        <v>233</v>
      </c>
      <c r="B28" s="98" t="s">
        <v>182</v>
      </c>
      <c r="C28" s="99" t="s">
        <v>154</v>
      </c>
      <c r="D28" s="104"/>
      <c r="E28" s="106"/>
    </row>
    <row r="29" spans="1:5" s="48" customFormat="1" x14ac:dyDescent="0.3">
      <c r="A29" s="100" t="s">
        <v>234</v>
      </c>
      <c r="B29" s="98" t="s">
        <v>183</v>
      </c>
      <c r="C29" s="99" t="s">
        <v>154</v>
      </c>
      <c r="D29" s="104"/>
      <c r="E29" s="106"/>
    </row>
    <row r="30" spans="1:5" s="48" customFormat="1" x14ac:dyDescent="0.3">
      <c r="A30" s="100" t="s">
        <v>235</v>
      </c>
      <c r="B30" s="98" t="s">
        <v>184</v>
      </c>
      <c r="C30" s="99" t="s">
        <v>154</v>
      </c>
      <c r="D30" s="104"/>
      <c r="E30" s="106"/>
    </row>
    <row r="31" spans="1:5" s="48" customFormat="1" x14ac:dyDescent="0.3">
      <c r="A31" s="100" t="s">
        <v>236</v>
      </c>
      <c r="B31" s="98" t="s">
        <v>185</v>
      </c>
      <c r="C31" s="99" t="s">
        <v>154</v>
      </c>
      <c r="D31" s="104"/>
      <c r="E31" s="106"/>
    </row>
    <row r="32" spans="1:5" s="48" customFormat="1" ht="46.8" x14ac:dyDescent="0.3">
      <c r="A32" s="100" t="s">
        <v>237</v>
      </c>
      <c r="B32" s="98" t="s">
        <v>289</v>
      </c>
      <c r="C32" s="99" t="s">
        <v>154</v>
      </c>
      <c r="D32" s="104"/>
      <c r="E32" s="108"/>
    </row>
    <row r="33" spans="1:5" s="48" customFormat="1" x14ac:dyDescent="0.3">
      <c r="A33" s="100" t="s">
        <v>238</v>
      </c>
      <c r="B33" s="98" t="s">
        <v>187</v>
      </c>
      <c r="C33" s="99" t="s">
        <v>154</v>
      </c>
      <c r="D33" s="104"/>
      <c r="E33" s="106"/>
    </row>
    <row r="34" spans="1:5" s="48" customFormat="1" ht="31.2" x14ac:dyDescent="0.3">
      <c r="A34" s="100" t="s">
        <v>239</v>
      </c>
      <c r="B34" s="116" t="s">
        <v>263</v>
      </c>
      <c r="C34" s="99" t="s">
        <v>154</v>
      </c>
      <c r="D34" s="104"/>
      <c r="E34" s="106"/>
    </row>
    <row r="35" spans="1:5" s="48" customFormat="1" x14ac:dyDescent="0.3">
      <c r="A35" s="100">
        <v>9</v>
      </c>
      <c r="B35" s="98" t="s">
        <v>188</v>
      </c>
      <c r="C35" s="99"/>
      <c r="D35" s="104"/>
      <c r="E35" s="106"/>
    </row>
    <row r="36" spans="1:5" s="48" customFormat="1" x14ac:dyDescent="0.3">
      <c r="A36" s="100" t="s">
        <v>240</v>
      </c>
      <c r="B36" s="98" t="s">
        <v>189</v>
      </c>
      <c r="C36" s="99" t="s">
        <v>190</v>
      </c>
      <c r="D36" s="104"/>
      <c r="E36" s="106"/>
    </row>
    <row r="37" spans="1:5" s="48" customFormat="1" x14ac:dyDescent="0.3">
      <c r="A37" s="100" t="s">
        <v>241</v>
      </c>
      <c r="B37" s="98" t="s">
        <v>191</v>
      </c>
      <c r="C37" s="99" t="s">
        <v>192</v>
      </c>
      <c r="D37" s="104"/>
      <c r="E37" s="106"/>
    </row>
    <row r="38" spans="1:5" s="48" customFormat="1" ht="16.2" x14ac:dyDescent="0.3">
      <c r="A38" s="100" t="s">
        <v>242</v>
      </c>
      <c r="B38" s="98" t="s">
        <v>193</v>
      </c>
      <c r="C38" s="99" t="s">
        <v>194</v>
      </c>
      <c r="D38" s="104"/>
      <c r="E38" s="106"/>
    </row>
    <row r="39" spans="1:5" s="48" customFormat="1" x14ac:dyDescent="0.3">
      <c r="A39" s="100" t="s">
        <v>243</v>
      </c>
      <c r="B39" s="98" t="s">
        <v>195</v>
      </c>
      <c r="C39" s="99" t="s">
        <v>196</v>
      </c>
      <c r="D39" s="104"/>
      <c r="E39" s="106"/>
    </row>
    <row r="40" spans="1:5" s="48" customFormat="1" x14ac:dyDescent="0.3">
      <c r="A40" s="100" t="s">
        <v>244</v>
      </c>
      <c r="B40" s="98" t="s">
        <v>160</v>
      </c>
      <c r="C40" s="99" t="s">
        <v>197</v>
      </c>
      <c r="D40" s="104"/>
      <c r="E40" s="106"/>
    </row>
    <row r="41" spans="1:5" s="48" customFormat="1" x14ac:dyDescent="0.3">
      <c r="A41" s="100" t="s">
        <v>245</v>
      </c>
      <c r="B41" s="98" t="s">
        <v>198</v>
      </c>
      <c r="C41" s="99" t="s">
        <v>199</v>
      </c>
      <c r="D41" s="104"/>
      <c r="E41" s="106"/>
    </row>
    <row r="42" spans="1:5" s="48" customFormat="1" ht="16.2" x14ac:dyDescent="0.3">
      <c r="A42" s="100" t="s">
        <v>246</v>
      </c>
      <c r="B42" s="98" t="s">
        <v>200</v>
      </c>
      <c r="C42" s="99" t="s">
        <v>201</v>
      </c>
      <c r="D42" s="104"/>
      <c r="E42" s="106"/>
    </row>
    <row r="43" spans="1:5" s="48" customFormat="1" ht="31.2" x14ac:dyDescent="0.3">
      <c r="A43" s="100" t="s">
        <v>247</v>
      </c>
      <c r="B43" s="98" t="s">
        <v>202</v>
      </c>
      <c r="C43" s="99" t="s">
        <v>290</v>
      </c>
      <c r="D43" s="104"/>
      <c r="E43" s="106"/>
    </row>
    <row r="44" spans="1:5" s="48" customFormat="1" x14ac:dyDescent="0.3">
      <c r="A44" s="100" t="s">
        <v>248</v>
      </c>
      <c r="B44" s="98" t="s">
        <v>203</v>
      </c>
      <c r="C44" s="99" t="s">
        <v>204</v>
      </c>
      <c r="D44" s="104"/>
      <c r="E44" s="106"/>
    </row>
    <row r="45" spans="1:5" s="48" customFormat="1" ht="57.6" x14ac:dyDescent="0.3">
      <c r="A45" s="100">
        <v>10</v>
      </c>
      <c r="B45" s="105" t="s">
        <v>205</v>
      </c>
      <c r="C45" s="117" t="s">
        <v>291</v>
      </c>
      <c r="D45" s="118"/>
      <c r="E45" s="106"/>
    </row>
    <row r="46" spans="1:5" s="48" customFormat="1" x14ac:dyDescent="0.3">
      <c r="A46" s="100" t="s">
        <v>249</v>
      </c>
      <c r="B46" s="98" t="s">
        <v>206</v>
      </c>
      <c r="C46" s="99" t="s">
        <v>207</v>
      </c>
      <c r="D46" s="104"/>
      <c r="E46" s="106"/>
    </row>
    <row r="47" spans="1:5" s="48" customFormat="1" ht="31.2" x14ac:dyDescent="0.3">
      <c r="A47" s="100">
        <v>11</v>
      </c>
      <c r="B47" s="98" t="s">
        <v>208</v>
      </c>
      <c r="C47" s="99" t="s">
        <v>217</v>
      </c>
      <c r="D47" s="110"/>
      <c r="E47" s="106"/>
    </row>
    <row r="48" spans="1:5" s="48" customFormat="1" x14ac:dyDescent="0.3">
      <c r="A48" s="100">
        <v>12</v>
      </c>
      <c r="B48" s="98" t="s">
        <v>209</v>
      </c>
      <c r="C48" s="99"/>
      <c r="D48" s="104"/>
      <c r="E48" s="106"/>
    </row>
    <row r="49" spans="1:5" s="48" customFormat="1" x14ac:dyDescent="0.3">
      <c r="A49" s="100" t="s">
        <v>250</v>
      </c>
      <c r="B49" s="98" t="s">
        <v>210</v>
      </c>
      <c r="C49" s="99" t="s">
        <v>213</v>
      </c>
      <c r="D49" s="104"/>
      <c r="E49" s="106"/>
    </row>
    <row r="50" spans="1:5" s="48" customFormat="1" x14ac:dyDescent="0.3">
      <c r="A50" s="223" t="s">
        <v>251</v>
      </c>
      <c r="B50" s="222" t="s">
        <v>211</v>
      </c>
      <c r="C50" s="99" t="s">
        <v>253</v>
      </c>
      <c r="D50" s="104"/>
      <c r="E50" s="106"/>
    </row>
    <row r="51" spans="1:5" s="48" customFormat="1" x14ac:dyDescent="0.3">
      <c r="A51" s="223"/>
      <c r="B51" s="222"/>
      <c r="C51" s="99" t="s">
        <v>254</v>
      </c>
      <c r="D51" s="104"/>
      <c r="E51" s="106"/>
    </row>
    <row r="52" spans="1:5" s="48" customFormat="1" x14ac:dyDescent="0.3">
      <c r="A52" s="223"/>
      <c r="B52" s="222"/>
      <c r="C52" s="102" t="s">
        <v>255</v>
      </c>
      <c r="D52" s="111"/>
      <c r="E52" s="106"/>
    </row>
    <row r="53" spans="1:5" s="48" customFormat="1" ht="93.6" x14ac:dyDescent="0.3">
      <c r="A53" s="223"/>
      <c r="B53" s="222"/>
      <c r="C53" s="113" t="s">
        <v>286</v>
      </c>
      <c r="D53" s="111"/>
      <c r="E53" s="106"/>
    </row>
  </sheetData>
  <mergeCells count="5">
    <mergeCell ref="A2:D2"/>
    <mergeCell ref="B7:B8"/>
    <mergeCell ref="A7:A8"/>
    <mergeCell ref="B50:B53"/>
    <mergeCell ref="A50:A53"/>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
  <sheetViews>
    <sheetView zoomScaleNormal="100" workbookViewId="0">
      <selection activeCell="C25" sqref="C25"/>
    </sheetView>
  </sheetViews>
  <sheetFormatPr defaultColWidth="9.109375" defaultRowHeight="15.6" x14ac:dyDescent="0.3"/>
  <cols>
    <col min="1" max="1" width="41.44140625" style="47" customWidth="1"/>
    <col min="2" max="4" width="55.88671875" style="38" customWidth="1"/>
    <col min="5" max="5" width="12.6640625" style="38" customWidth="1"/>
    <col min="6" max="16384" width="9.109375" style="38"/>
  </cols>
  <sheetData>
    <row r="1" spans="1:4" x14ac:dyDescent="0.3">
      <c r="A1" s="224"/>
      <c r="B1" s="224"/>
      <c r="C1" s="224"/>
      <c r="D1" s="224"/>
    </row>
    <row r="2" spans="1:4" ht="16.2" thickBot="1" x14ac:dyDescent="0.35">
      <c r="A2" s="224"/>
      <c r="B2" s="224"/>
      <c r="C2" s="224"/>
      <c r="D2" s="224"/>
    </row>
    <row r="3" spans="1:4" ht="16.2" thickBot="1" x14ac:dyDescent="0.35">
      <c r="A3" s="40"/>
      <c r="B3" s="41" t="s">
        <v>82</v>
      </c>
      <c r="C3" s="41" t="s">
        <v>83</v>
      </c>
      <c r="D3" s="41" t="s">
        <v>84</v>
      </c>
    </row>
    <row r="4" spans="1:4" ht="16.2" thickBot="1" x14ac:dyDescent="0.35">
      <c r="A4" s="42" t="s">
        <v>134</v>
      </c>
      <c r="B4" s="43"/>
      <c r="C4" s="43"/>
      <c r="D4" s="43"/>
    </row>
    <row r="5" spans="1:4" ht="34.200000000000003" thickBot="1" x14ac:dyDescent="0.35">
      <c r="A5" s="42" t="s">
        <v>85</v>
      </c>
      <c r="B5" s="44"/>
      <c r="C5" s="44"/>
      <c r="D5" s="44"/>
    </row>
    <row r="6" spans="1:4" ht="18.600000000000001" thickBot="1" x14ac:dyDescent="0.35">
      <c r="A6" s="42" t="s">
        <v>86</v>
      </c>
      <c r="B6" s="45"/>
      <c r="C6" s="45"/>
      <c r="D6" s="45"/>
    </row>
    <row r="7" spans="1:4" ht="18.600000000000001" thickBot="1" x14ac:dyDescent="0.35">
      <c r="A7" s="42" t="s">
        <v>87</v>
      </c>
      <c r="B7" s="45"/>
      <c r="C7" s="45"/>
      <c r="D7" s="45"/>
    </row>
    <row r="8" spans="1:4" ht="18.600000000000001" thickBot="1" x14ac:dyDescent="0.35">
      <c r="A8" s="42" t="s">
        <v>278</v>
      </c>
      <c r="B8" s="45"/>
      <c r="C8" s="45"/>
      <c r="D8" s="45"/>
    </row>
    <row r="9" spans="1:4" ht="18.600000000000001" thickBot="1" x14ac:dyDescent="0.35">
      <c r="A9" s="42" t="s">
        <v>279</v>
      </c>
      <c r="B9" s="45"/>
      <c r="C9" s="45"/>
      <c r="D9" s="45"/>
    </row>
    <row r="10" spans="1:4" ht="18.600000000000001" thickBot="1" x14ac:dyDescent="0.35">
      <c r="A10" s="42" t="s">
        <v>280</v>
      </c>
      <c r="B10" s="45"/>
      <c r="C10" s="45"/>
      <c r="D10" s="45"/>
    </row>
    <row r="11" spans="1:4" ht="18.600000000000001" thickBot="1" x14ac:dyDescent="0.35">
      <c r="A11" s="42" t="s">
        <v>281</v>
      </c>
      <c r="B11" s="45"/>
      <c r="C11" s="45"/>
      <c r="D11" s="45"/>
    </row>
    <row r="13" spans="1:4" x14ac:dyDescent="0.3">
      <c r="A13" s="46" t="s">
        <v>88</v>
      </c>
    </row>
    <row r="14" spans="1:4" ht="18" x14ac:dyDescent="0.4">
      <c r="A14" s="225" t="s">
        <v>147</v>
      </c>
      <c r="B14" s="225"/>
      <c r="C14" s="225"/>
      <c r="D14" s="225"/>
    </row>
    <row r="15" spans="1:4" x14ac:dyDescent="0.3">
      <c r="A15" s="226" t="s">
        <v>148</v>
      </c>
      <c r="B15" s="226"/>
      <c r="C15" s="226"/>
      <c r="D15" s="226"/>
    </row>
    <row r="16" spans="1:4" ht="18" x14ac:dyDescent="0.4">
      <c r="A16" s="225" t="s">
        <v>277</v>
      </c>
      <c r="B16" s="225"/>
      <c r="C16" s="225"/>
      <c r="D16" s="225"/>
    </row>
  </sheetData>
  <mergeCells count="4">
    <mergeCell ref="A1:D2"/>
    <mergeCell ref="A14:D14"/>
    <mergeCell ref="A15:D15"/>
    <mergeCell ref="A16:D16"/>
  </mergeCells>
  <dataValidations count="3">
    <dataValidation type="list" allowBlank="1" showInputMessage="1" showErrorMessage="1" sqref="B5:D5" xr:uid="{00000000-0002-0000-0600-000000000000}">
      <formula1>"2, 4,"</formula1>
    </dataValidation>
    <dataValidation type="list" allowBlank="1" showInputMessage="1" showErrorMessage="1" sqref="B6:D11"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6"/>
  <sheetViews>
    <sheetView zoomScale="109" zoomScaleNormal="100" workbookViewId="0">
      <selection activeCell="B11" sqref="B11"/>
    </sheetView>
  </sheetViews>
  <sheetFormatPr defaultColWidth="9.109375" defaultRowHeight="15.6" x14ac:dyDescent="0.3"/>
  <cols>
    <col min="1" max="1" width="43.109375" style="82" customWidth="1"/>
    <col min="2" max="4" width="55.88671875" style="82" customWidth="1"/>
    <col min="5" max="8" width="10.6640625" style="82" bestFit="1" customWidth="1"/>
    <col min="9" max="16384" width="9.109375" style="82"/>
  </cols>
  <sheetData>
    <row r="1" spans="1:4" ht="16.2" thickBot="1" x14ac:dyDescent="0.35"/>
    <row r="2" spans="1:4" ht="16.2" thickBot="1" x14ac:dyDescent="0.35">
      <c r="B2" s="83" t="s">
        <v>82</v>
      </c>
      <c r="C2" s="83" t="s">
        <v>83</v>
      </c>
      <c r="D2" s="83" t="s">
        <v>84</v>
      </c>
    </row>
    <row r="3" spans="1:4" ht="16.8" thickBot="1" x14ac:dyDescent="0.35">
      <c r="A3" s="94" t="s">
        <v>134</v>
      </c>
      <c r="B3" s="84">
        <f>'Pasiūlymų suvestinė_Bendra'!B4</f>
        <v>0</v>
      </c>
      <c r="C3" s="84">
        <f>'Pasiūlymų suvestinė_Bendra'!C4</f>
        <v>0</v>
      </c>
      <c r="D3" s="84">
        <f>'Pasiūlymų suvestinė_Bendra'!D4</f>
        <v>0</v>
      </c>
    </row>
    <row r="4" spans="1:4" ht="16.2" thickBot="1" x14ac:dyDescent="0.35">
      <c r="A4" s="94" t="s">
        <v>135</v>
      </c>
      <c r="B4" s="85" t="e">
        <f>(MIN(B3:D3)/B3)*'Vertinimo tvarka'!H16</f>
        <v>#DIV/0!</v>
      </c>
      <c r="C4" s="85" t="e">
        <f>(MIN(B3:D3)/C3)*'Vertinimo tvarka'!H16</f>
        <v>#DIV/0!</v>
      </c>
      <c r="D4" s="85" t="e">
        <f>(MIN(B3:D3)/D3)*'Vertinimo tvarka'!H16</f>
        <v>#DIV/0!</v>
      </c>
    </row>
    <row r="5" spans="1:4" ht="18.600000000000001" thickBot="1" x14ac:dyDescent="0.45">
      <c r="A5" s="94" t="s">
        <v>107</v>
      </c>
      <c r="B5" s="85">
        <f>SUM(B6:B11)*'Vertinimo tvarka'!H17</f>
        <v>0</v>
      </c>
      <c r="C5" s="85">
        <f>SUM(C6:C11)*'Vertinimo tvarka'!H17</f>
        <v>0</v>
      </c>
      <c r="D5" s="85">
        <f>SUM(D6:D11)*'Vertinimo tvarka'!H17</f>
        <v>0</v>
      </c>
    </row>
    <row r="6" spans="1:4" ht="18" x14ac:dyDescent="0.3">
      <c r="A6" s="95" t="s">
        <v>108</v>
      </c>
      <c r="B6" s="86">
        <f>COUNTIF('Pasiūlymų suvestinė_Bendra'!B6, "Yra")*'Vertinimo tvarka'!F20</f>
        <v>0</v>
      </c>
      <c r="C6" s="86">
        <f>COUNTIF('Pasiūlymų suvestinė_Bendra'!C6, "Yra")*'Vertinimo tvarka'!F20</f>
        <v>0</v>
      </c>
      <c r="D6" s="86">
        <f>COUNTIF('Pasiūlymų suvestinė_Bendra'!D6, "Yra")*'Vertinimo tvarka'!F20</f>
        <v>0</v>
      </c>
    </row>
    <row r="7" spans="1:4" ht="18" x14ac:dyDescent="0.3">
      <c r="A7" s="95" t="s">
        <v>109</v>
      </c>
      <c r="B7" s="86">
        <f>COUNTIF('Pasiūlymų suvestinė_Bendra'!B7, "Yra")*'Vertinimo tvarka'!F21</f>
        <v>0</v>
      </c>
      <c r="C7" s="86">
        <f>COUNTIF('Pasiūlymų suvestinė_Bendra'!C7, "Yra")*'Vertinimo tvarka'!F21</f>
        <v>0</v>
      </c>
      <c r="D7" s="86">
        <f>COUNTIF('Pasiūlymų suvestinė_Bendra'!D7, "Yra")*'Vertinimo tvarka'!F21</f>
        <v>0</v>
      </c>
    </row>
    <row r="8" spans="1:4" ht="18" x14ac:dyDescent="0.3">
      <c r="A8" s="95" t="s">
        <v>282</v>
      </c>
      <c r="B8" s="86">
        <f>COUNTIF('Pasiūlymų suvestinė_Bendra'!B8, "Yra")*'Vertinimo tvarka'!F22</f>
        <v>0</v>
      </c>
      <c r="C8" s="86">
        <f>COUNTIF('Pasiūlymų suvestinė_Bendra'!C8, "Yra")*'Vertinimo tvarka'!F22</f>
        <v>0</v>
      </c>
      <c r="D8" s="86">
        <f>COUNTIF('Pasiūlymų suvestinė_Bendra'!D8, "Yra")*'Vertinimo tvarka'!F22</f>
        <v>0</v>
      </c>
    </row>
    <row r="9" spans="1:4" ht="18" x14ac:dyDescent="0.3">
      <c r="A9" s="95" t="s">
        <v>283</v>
      </c>
      <c r="B9" s="86">
        <f>COUNTIF('Pasiūlymų suvestinė_Bendra'!B9, "Yra")*'Vertinimo tvarka'!F23</f>
        <v>0</v>
      </c>
      <c r="C9" s="86">
        <f>COUNTIF('Pasiūlymų suvestinė_Bendra'!C9, "Yra")*'Vertinimo tvarka'!F23</f>
        <v>0</v>
      </c>
      <c r="D9" s="86">
        <f>COUNTIF('Pasiūlymų suvestinė_Bendra'!D9, "Yra")*'Vertinimo tvarka'!F23</f>
        <v>0</v>
      </c>
    </row>
    <row r="10" spans="1:4" ht="18" x14ac:dyDescent="0.3">
      <c r="A10" s="95" t="s">
        <v>284</v>
      </c>
      <c r="B10" s="86">
        <f>COUNTIF('Pasiūlymų suvestinė_Bendra'!B10, "Yra")*'Vertinimo tvarka'!F24</f>
        <v>0</v>
      </c>
      <c r="C10" s="86">
        <f>COUNTIF('Pasiūlymų suvestinė_Bendra'!C10, "Yra")*'Vertinimo tvarka'!F24</f>
        <v>0</v>
      </c>
      <c r="D10" s="86">
        <f>COUNTIF('Pasiūlymų suvestinė_Bendra'!D10, "Yra")*'Vertinimo tvarka'!F24</f>
        <v>0</v>
      </c>
    </row>
    <row r="11" spans="1:4" ht="18" x14ac:dyDescent="0.3">
      <c r="A11" s="95" t="s">
        <v>285</v>
      </c>
      <c r="B11" s="86">
        <f>COUNTIF('Pasiūlymų suvestinė_Bendra'!B11, "Yra")*'Vertinimo tvarka'!F25</f>
        <v>0</v>
      </c>
      <c r="C11" s="86">
        <f>COUNTIF('Pasiūlymų suvestinė_Bendra'!C11, "Yra")*'Vertinimo tvarka'!F25</f>
        <v>0</v>
      </c>
      <c r="D11" s="86">
        <f>COUNTIF('Pasiūlymų suvestinė_Bendra'!D11, "Yra")*'Vertinimo tvarka'!F25</f>
        <v>0</v>
      </c>
    </row>
    <row r="12" spans="1:4" ht="18" x14ac:dyDescent="0.3">
      <c r="A12" s="95" t="s">
        <v>130</v>
      </c>
      <c r="B12" s="87">
        <f>IF('Pasiūlymų suvestinė_Bendra'!B5=4, 12,0)</f>
        <v>0</v>
      </c>
      <c r="C12" s="87">
        <f>IF('Pasiūlymų suvestinė_Bendra'!C5=4, 12,0)</f>
        <v>0</v>
      </c>
      <c r="D12" s="87">
        <f>IF('Pasiūlymų suvestinė_Bendra'!D5=4, 12,0)</f>
        <v>0</v>
      </c>
    </row>
    <row r="13" spans="1:4" ht="18.600000000000001" thickBot="1" x14ac:dyDescent="0.45">
      <c r="A13" s="94" t="s">
        <v>131</v>
      </c>
      <c r="B13" s="88" t="e">
        <f>SUM(B4+B5+B12)</f>
        <v>#DIV/0!</v>
      </c>
      <c r="C13" s="88" t="e">
        <f>SUM(C4+C5+C12)</f>
        <v>#DIV/0!</v>
      </c>
      <c r="D13" s="88" t="e">
        <f>SUM(D4+D5+D12)</f>
        <v>#DIV/0!</v>
      </c>
    </row>
    <row r="14" spans="1:4" ht="16.2" thickBot="1" x14ac:dyDescent="0.35">
      <c r="A14" s="94" t="s">
        <v>89</v>
      </c>
      <c r="B14" s="89" t="e">
        <f>_xlfn.RANK.EQ(B13, $B$13:$D$13, 0)</f>
        <v>#DIV/0!</v>
      </c>
      <c r="C14" s="89" t="e">
        <f>_xlfn.RANK.EQ(C13, $B$13:$D$13, 0)</f>
        <v>#DIV/0!</v>
      </c>
      <c r="D14" s="89" t="e">
        <f>_xlfn.RANK.EQ(D13, $B$13:$D$13, 0)</f>
        <v>#DIV/0!</v>
      </c>
    </row>
    <row r="16" spans="1:4" x14ac:dyDescent="0.3">
      <c r="A16" s="82" t="s">
        <v>90</v>
      </c>
    </row>
    <row r="21" spans="1:1" x14ac:dyDescent="0.3">
      <c r="A21" s="90"/>
    </row>
    <row r="26" spans="1:1" x14ac:dyDescent="0.3">
      <c r="A26" s="91"/>
    </row>
  </sheetData>
  <conditionalFormatting sqref="B14:D14">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Miglė Rukšėnienė</dc:creator>
  <cp:keywords/>
  <dc:description/>
  <cp:lastModifiedBy>Jolita Balandienė</cp:lastModifiedBy>
  <cp:lastPrinted>2023-12-06T11:15:32Z</cp:lastPrinted>
  <dcterms:created xsi:type="dcterms:W3CDTF">2021-04-30T12:21:51Z</dcterms:created>
  <dcterms:modified xsi:type="dcterms:W3CDTF">2025-06-09T10:08:26Z</dcterms:modified>
  <cp:category/>
</cp:coreProperties>
</file>