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DPV aparatai AK 10643/DVP aparatai AK 10643 pakart/"/>
    </mc:Choice>
  </mc:AlternateContent>
  <xr:revisionPtr revIDLastSave="0" documentId="8_{1967B7CD-2A1C-4EF9-A6A2-C54D1EE053DD}" xr6:coauthVersionLast="47" xr6:coauthVersionMax="47" xr10:uidLastSave="{00000000-0000-0000-0000-000000000000}"/>
  <bookViews>
    <workbookView xWindow="28680" yWindow="-120" windowWidth="29040" windowHeight="15720" firstSheet="2" activeTab="5"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H30" i="1" s="1"/>
  <c r="D7" i="18" l="1"/>
  <c r="D8" i="18"/>
  <c r="D6" i="18"/>
  <c r="C7" i="18"/>
  <c r="C8" i="18"/>
  <c r="C6" i="18"/>
  <c r="B7" i="18"/>
  <c r="B8" i="18"/>
  <c r="B6" i="18"/>
  <c r="B3" i="18" l="1"/>
  <c r="C38" i="1" l="1"/>
  <c r="C37" i="1"/>
  <c r="C36" i="1"/>
  <c r="D9" i="18" l="1"/>
  <c r="C9" i="18"/>
  <c r="B9" i="18"/>
  <c r="H18" i="13"/>
  <c r="H16" i="13" l="1"/>
  <c r="H17" i="13"/>
  <c r="C5" i="18" l="1"/>
  <c r="D5" i="18"/>
  <c r="B5" i="18"/>
  <c r="C3" i="18"/>
  <c r="D3" i="18"/>
  <c r="B4" i="18" l="1"/>
  <c r="B10" i="18" s="1"/>
  <c r="C4" i="18"/>
  <c r="C10" i="18" s="1"/>
  <c r="D4" i="18"/>
  <c r="D10" i="18" l="1"/>
  <c r="C11" i="18"/>
  <c r="B11" i="18" l="1"/>
  <c r="D11" i="18"/>
</calcChain>
</file>

<file path=xl/sharedStrings.xml><?xml version="1.0" encoding="utf-8"?>
<sst xmlns="http://schemas.openxmlformats.org/spreadsheetml/2006/main" count="264" uniqueCount="237">
  <si>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</si>
  <si>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</si>
  <si>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</si>
  <si>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</si>
  <si>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</si>
  <si>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</si>
  <si>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</si>
  <si>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</si>
  <si>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</si>
  <si>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</si>
  <si>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</si>
  <si>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</si>
  <si>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</si>
  <si>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</si>
  <si>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</si>
  <si>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</si>
  <si>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</si>
  <si>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</si>
  <si>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</si>
  <si>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</si>
  <si>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</si>
  <si>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</si>
  <si>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</si>
  <si>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</si>
  <si>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</si>
  <si>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</si>
  <si>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</si>
  <si>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</si>
  <si>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</si>
  <si>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</si>
  <si>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</si>
  <si>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</si>
  <si>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</si>
  <si>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</si>
  <si>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</si>
  <si>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</si>
  <si>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</si>
  <si>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</si>
  <si>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</si>
  <si>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</si>
  <si>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</si>
  <si>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</si>
  <si>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</si>
  <si>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</si>
  <si>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</si>
  <si>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</si>
  <si>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</si>
  <si>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</si>
  <si>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</si>
  <si>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</si>
  <si>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</si>
  <si>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</si>
  <si>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</si>
  <si>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</si>
  <si>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</si>
  <si>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</si>
  <si>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</si>
  <si>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</si>
  <si>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</si>
  <si>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</si>
  <si>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</si>
  <si>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</si>
  <si>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</si>
  <si>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</si>
  <si>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</si>
  <si>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</si>
  <si>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</si>
  <si>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</si>
  <si>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</si>
  <si>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</si>
  <si>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</si>
  <si>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</si>
  <si>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</si>
  <si>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</si>
  <si>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</si>
  <si>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</si>
  <si>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</si>
  <si>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</si>
  <si>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</si>
  <si>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</si>
  <si>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</si>
  <si>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</si>
  <si>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</si>
  <si>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</si>
  <si>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</si>
  <si>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</si>
  <si>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</si>
  <si>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</si>
  <si>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</si>
  <si>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</si>
  <si>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</si>
  <si>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</si>
  <si>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</si>
  <si>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</si>
  <si>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</si>
  <si>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</si>
  <si>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</si>
  <si>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</si>
  <si>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</si>
  <si>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</si>
  <si>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</si>
  <si>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</si>
  <si>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</si>
  <si>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</si>
  <si>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</si>
  <si>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</si>
  <si>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</si>
  <si>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Įrašyti parametro vertę: Taip / Ne</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</si>
  <si>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</si>
  <si>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</si>
  <si>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</si>
  <si>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</si>
  <si>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</si>
  <si>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</si>
  <si>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</si>
  <si>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</si>
  <si>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</si>
  <si>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</si>
  <si>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4. Nemokamai atlieka techninės būklės patikrinimus pagal gamintojo reikalavimus/rekomendacijas,</t>
  </si>
  <si>
    <t>5. Informuoja pirkėją apie prevencinius veiksmus (jei tokių būtina imtis),</t>
  </si>
  <si>
    <t>6. Teikia pirkėjui išsamias konsultacijas ir paaiškinimus,</t>
  </si>
  <si>
    <t>7. Gedimo atveju atvyksta remontuoti ne vėliau kaip per 24 (dvidešimt keturias) valandas nuo pranešimo apie prekės gedimą gavimo,</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</si>
  <si>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</si>
  <si>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</si>
  <si>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</si>
  <si>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</si>
  <si>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</si>
  <si>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</si>
  <si>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4. Valymo - dezinfekavimo instrukcija, kurioje aprašoma valymo-dezinfekavimo procedūra ir periodiškumas, detalus naudojamų medžiagų ir priemonių sąrašas.</t>
  </si>
  <si>
    <t>1. Mokymai ≥ 20 gydytojų (mokymų trukmė: ne mažiau 8 akademinės valandos),</t>
  </si>
  <si>
    <t>2. Mokymai ≥ 20 slaugytojų (mokymų trukmė: ne mažiau 8 akademinės valandos),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</si>
  <si>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</si>
  <si>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</si>
  <si>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</si>
  <si>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</si>
  <si>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</si>
  <si>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</si>
  <si>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</si>
  <si>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</si>
  <si>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</si>
  <si>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</si>
  <si>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mato vnt.</t>
  </si>
  <si>
    <t>Bendra pasiūlymo kaina Eur be PVM</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</si>
  <si>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</si>
  <si>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</si>
  <si>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</si>
  <si>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</si>
  <si>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3. Siūlomas garantinis laikotarpis (</t>
    </r>
    <r>
      <rPr>
        <b/>
        <sz val="12"/>
        <color rgb="FFFF0000"/>
        <rFont val="Times New Roman"/>
        <family val="1"/>
      </rPr>
      <t>Pildo Tiekėjas</t>
    </r>
    <r>
      <rPr>
        <b/>
        <sz val="12"/>
        <color theme="1"/>
        <rFont val="Times New Roman"/>
        <family val="1"/>
      </rPr>
      <t>):</t>
    </r>
  </si>
  <si>
    <t>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</si>
  <si>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7. 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</si>
  <si>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8. 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</si>
  <si>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dirbtinės plaučių ventiliacijos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</si>
  <si>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dirbtinės plaučių ventiliacijos aparatų garantinis laikotarpis (metais). </t>
    </r>
  </si>
  <si>
    <t>Į pasiūlymo kainą turi būti įskaičiuotas įrangos pristatymas į VšĮ Vilniaus miesto klinikinės ligoninės sandėlį, pervežimas iš sandėlio į instaliavimo vietą, instaliavimas (sumontuoti pristatytą techninę įrangą kaip to reikalauja įrangos gamintojas), po instaliavimo likusių įpakavimo medžiagų išvežimas (utilizavimas) ir personalo apmokymas.</t>
  </si>
  <si>
    <t>Kaina 1 vnt. eur be PVM</t>
  </si>
  <si>
    <t xml:space="preserve"> VšĮ Vilniaus universiteto ligoninė Santaros klinikos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</si>
  <si>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</si>
  <si>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
  </si>
  <si>
    <t>Portatyvinis dirbtinės plaučių ventiliacijos aparatas, skirtas naudojimui paciento transportavimo metu</t>
  </si>
  <si>
    <t>Būtina</t>
  </si>
  <si>
    <t>Pagrindiniai techniniai parametrai:</t>
  </si>
  <si>
    <t>Ventiliatoriaus valdymui naudojamo deguonies sąnaudos:</t>
  </si>
  <si>
    <t>Ventiliacijos režimai:</t>
  </si>
  <si>
    <t xml:space="preserve">1. Tūriu kontroliuojama ventiliacija; </t>
  </si>
  <si>
    <t xml:space="preserve">2. Tūriu kontroliuojama  asistuojanti ventiliacija; </t>
  </si>
  <si>
    <t xml:space="preserve">3. Tūriu kontroliuojama sinchronizuota priverstinė ventiliacija; </t>
  </si>
  <si>
    <t>4. Slėgiu kontroliuojama bifazinė ventiliacija;</t>
  </si>
  <si>
    <t>5. Palaikymas slėgiu tūriu kontroliuojamos sinchronizuotos, slėgiu kontroliuojamos bifazinės ir pastovaus teigiamo slėgio ventiliacijos režimų metu; PS</t>
  </si>
  <si>
    <t>6. Pastovaus teigiamo slėgio ventiliacija</t>
  </si>
  <si>
    <t>7. Neinvazinė ventiliacija slėgiu kontroliuojamos bifazinės ir pastovaus teigiamo slėgio ventiliacijos režimuose</t>
  </si>
  <si>
    <t>Pagrindiniai ventiliatoriaus darbo parametrai:</t>
  </si>
  <si>
    <t>2. Vienkartinis kvėpuojamasis tūris – 50 iki 2000 ml (ne siauresnėse už nurodytas ribas)</t>
  </si>
  <si>
    <t>3. Įkvėpimo laikas 0,2 iki 10 s (ne siauresnėse už nurodytas ribose);</t>
  </si>
  <si>
    <t>4. PEEP ribos – 0 iki 20 cmH2O (ne siauresnės už nurodytas);</t>
  </si>
  <si>
    <t>6. Palaikymo slėgiu nustatymas 0 – 35 cmH2O (ne siauresnės už nurodytas ribas);</t>
  </si>
  <si>
    <t>9. Reguliuojamos tėkmės trigerio ribos – 1 iki 15 l/min. (ne siauresnės už nurodytas)</t>
  </si>
  <si>
    <t>Monitoriaus ekrane pateikiamos skaitinės šių parametrų reikšmės:</t>
  </si>
  <si>
    <t>8. Įkvėpiamo deguonies koncentracija;</t>
  </si>
  <si>
    <t xml:space="preserve">9. Išmatuota etCO2 koncentracijos reikšmė; </t>
  </si>
  <si>
    <t>Monitoriaus ekrane stebėjimui pasirenkamos ventiliacijos kreivės:</t>
  </si>
  <si>
    <t>Garsinė apsauga (aliarmas)</t>
  </si>
  <si>
    <t>1. Įspėjimas apie per žemą  tiekiamų dujų slėgį;</t>
  </si>
  <si>
    <t>2. Per aukštas/žemas slėgis kvėpavimo takuose;</t>
  </si>
  <si>
    <t>3. Minutinis tūris per aukštas/žemas;</t>
  </si>
  <si>
    <t>4.  Per didelis kvėpavimo dažnis;</t>
  </si>
  <si>
    <t>5.  Prijungtas netinkamas paciento kontūras;</t>
  </si>
  <si>
    <t>6. Nuotėkis</t>
  </si>
  <si>
    <t>Komplektacija:</t>
  </si>
  <si>
    <t>3. Rėminės konstrukcijos transportinis krepšys DPV aparato ir deguonies baliono su reduktoriumi tvirtinimui;</t>
  </si>
  <si>
    <t>6. Deguonies prijungimo žarnelė su sienine jungtimi (sieninės jungties tipą tikslinti prieš užsakant prekes).</t>
  </si>
  <si>
    <t>7. Prietaiso tvirtinimo reanimobilyje platforma</t>
  </si>
  <si>
    <t>Siūlomos prekės pavadinimas (modelis, konkreti modifikacija), gamintojas, kilmės šalis</t>
  </si>
  <si>
    <t>Nurodyti</t>
  </si>
  <si>
    <r>
      <t>1.</t>
    </r>
    <r>
      <rPr>
        <sz val="12"/>
        <color theme="1"/>
        <rFont val="Times New Roman"/>
        <family val="1"/>
      </rPr>
      <t>   Aparato be priedų, su vidine baterija, svoris – ≤ 6,5 kg;</t>
    </r>
  </si>
  <si>
    <r>
      <t>2.</t>
    </r>
    <r>
      <rPr>
        <sz val="12"/>
        <color theme="1"/>
        <rFont val="Times New Roman"/>
        <family val="1"/>
      </rPr>
      <t>   Išoriniai matmenys be rėminės konstrukcijos transportinio krepšio, nevertinant rankenos (IxAxG): ≤  345x270x220 mm;</t>
    </r>
  </si>
  <si>
    <r>
      <t>4.</t>
    </r>
    <r>
      <rPr>
        <sz val="12"/>
        <color theme="1"/>
        <rFont val="Times New Roman"/>
        <family val="1"/>
      </rPr>
      <t>   Maitinimo šaltinis – 230 V ± 10%, 50 Hz;</t>
    </r>
  </si>
  <si>
    <r>
      <t>5.</t>
    </r>
    <r>
      <rPr>
        <sz val="12"/>
        <color theme="1"/>
        <rFont val="Times New Roman"/>
        <family val="1"/>
      </rPr>
      <t>   Integruota vidinė baterija, darbo laikas iš jos ≥ 4 val.</t>
    </r>
  </si>
  <si>
    <r>
      <t>6.</t>
    </r>
    <r>
      <rPr>
        <sz val="12"/>
        <color theme="1"/>
        <rFont val="Times New Roman"/>
        <family val="1"/>
      </rPr>
      <t>   Aparato korpuse integruotas ekranas –  įstrižainė ≥ 11 cm.</t>
    </r>
  </si>
  <si>
    <r>
      <t>1.</t>
    </r>
    <r>
      <rPr>
        <sz val="12"/>
        <color theme="1"/>
        <rFont val="Times New Roman"/>
        <family val="1"/>
      </rPr>
      <t>   Minutinis tūris;</t>
    </r>
  </si>
  <si>
    <r>
      <t>2.</t>
    </r>
    <r>
      <rPr>
        <sz val="12"/>
        <color theme="1"/>
        <rFont val="Times New Roman"/>
        <family val="1"/>
      </rPr>
      <t>   Pikinis slėgis;</t>
    </r>
  </si>
  <si>
    <r>
      <t>3.</t>
    </r>
    <r>
      <rPr>
        <sz val="12"/>
        <color theme="1"/>
        <rFont val="Times New Roman"/>
        <family val="1"/>
      </rPr>
      <t>   Vidutinis slėgis;</t>
    </r>
  </si>
  <si>
    <r>
      <t>4.</t>
    </r>
    <r>
      <rPr>
        <sz val="12"/>
        <color theme="1"/>
        <rFont val="Times New Roman"/>
        <family val="1"/>
      </rPr>
      <t>   Plato slėgis;</t>
    </r>
  </si>
  <si>
    <r>
      <t>5.</t>
    </r>
    <r>
      <rPr>
        <sz val="12"/>
        <color theme="1"/>
        <rFont val="Times New Roman"/>
        <family val="1"/>
      </rPr>
      <t>   PEEP;</t>
    </r>
  </si>
  <si>
    <r>
      <t>6.</t>
    </r>
    <r>
      <rPr>
        <sz val="12"/>
        <color theme="1"/>
        <rFont val="Times New Roman"/>
        <family val="1"/>
      </rPr>
      <t>   Kvėpavimo dažnis;</t>
    </r>
  </si>
  <si>
    <r>
      <t>7.</t>
    </r>
    <r>
      <rPr>
        <sz val="12"/>
        <color theme="1"/>
        <rFont val="Times New Roman"/>
        <family val="1"/>
      </rPr>
      <t>   Spontaninio kvėpavimo dažnis;</t>
    </r>
  </si>
  <si>
    <r>
      <t>Slėgio, srauto ir CO</t>
    </r>
    <r>
      <rPr>
        <vertAlign val="subscript"/>
        <sz val="12"/>
        <color theme="1"/>
        <rFont val="Times New Roman"/>
        <family val="1"/>
      </rPr>
      <t xml:space="preserve">2 </t>
    </r>
  </si>
  <si>
    <r>
      <t xml:space="preserve">4. </t>
    </r>
    <r>
      <rPr>
        <sz val="12"/>
        <color rgb="FF000000"/>
        <rFont val="Times New Roman"/>
        <family val="1"/>
      </rPr>
      <t>Deguonies reduktorius su srauto nustatymo deguonies tiekimui į kaukę galimybe;</t>
    </r>
  </si>
  <si>
    <r>
      <t>5.</t>
    </r>
    <r>
      <rPr>
        <i/>
        <sz val="12"/>
        <color rgb="FF000000"/>
        <rFont val="Times New Roman"/>
        <family val="1"/>
      </rPr>
      <t xml:space="preserve"> </t>
    </r>
    <r>
      <rPr>
        <sz val="12"/>
        <color rgb="FF000000"/>
        <rFont val="Times New Roman"/>
        <family val="1"/>
      </rPr>
      <t>Akumuliatoriaus pakrovimo laidas;</t>
    </r>
  </si>
  <si>
    <t>Apnea back up ventiliacija (priverstinė ventiliacija apnėjos atveju)</t>
  </si>
  <si>
    <r>
      <t>Integruota vidinė baterija, darbo laikas iš jos ≥ 9 val. esant tipiniams ventiliacijos nustatymams, be CO</t>
    </r>
    <r>
      <rPr>
        <vertAlign val="subscript"/>
        <sz val="11"/>
        <color theme="1"/>
        <rFont val="Times New Roman"/>
        <family val="1"/>
        <charset val="186"/>
      </rPr>
      <t>2</t>
    </r>
    <r>
      <rPr>
        <sz val="11"/>
        <color theme="1"/>
        <rFont val="Times New Roman"/>
        <family val="1"/>
        <charset val="186"/>
      </rPr>
      <t xml:space="preserve"> jutiklio ir sumažintu ekrano apšvietimo skaisčiu</t>
    </r>
  </si>
  <si>
    <t>Transportinis dirbtinės plaučių ventiliacijos aparatas reanimacijos ir intensyvios terapijos skyriui</t>
  </si>
  <si>
    <t>Tiekėjas siūlomiems transportiniams dirbtinės plaučių ventiliacijos aparatams suteikia 4 metų (48 mėnesių) išplėstinę garantiją*</t>
  </si>
  <si>
    <t>1) Transportinių dirbtinės plaučių ventiliacijos aparatų kaina (K)</t>
  </si>
  <si>
    <t>Transportinių dirbtinės plaučių ventiliacijos aparatų kaina (K)</t>
  </si>
  <si>
    <t>3. Kadangi siūlomo objekto T1, T2 ir T3 techniniai parametrai neturi skaitinių išraiškų (yra arba nėra), todėl parametrų įvertinimas apskaičiuojamas pagal metodiką:</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</si>
  <si>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</si>
  <si>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2. Pasiūlymo kainos (K) balai apskaičiuojami mažiausios pasiūlytos kainos (Kmin) ir vertinamo pasiūlymo kainos (Kv) santykį padauginant iš kainos lyginamojo svorio (X) *:</t>
  </si>
  <si>
    <t>Jei siūlomas objektas turi nurodytą pranašumą gauna maksimalų balų skaičių pagal lyginamąjį svorį: T1 = L1 = 0.3, T2 = L2 = 0.3, T3 = L3 = 0.4. Jei siūlomas objektas neturi nurodyto pranašumo gauna 0 balų: T1 = L1 = 0, T2 = L2 = 0, T3 = L3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</si>
  <si>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</si>
  <si>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3. Vandens atsparumas ne mažesnis nei IPX4</t>
  </si>
  <si>
    <t>Sertifikatai, standartai</t>
  </si>
  <si>
    <t>2. etCO2 matavimo modulis su daugkartinio naudojimo kiuvete suaugusiems;</t>
  </si>
  <si>
    <t>Monitoriaus ekrane pateikiamos skaitinės šių parametrų reikšmės:  Dujų sąnaudos L/min;</t>
  </si>
  <si>
    <t>10. Akumuliatoriaus pakrovimo lygis.</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</si>
  <si>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</si>
  <si>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t>3.   Darbinis naudojamų dujų slėgio diapazonas nuo 2.8 iki 6.0 bar (ne siauresnis už nurodytą);</t>
  </si>
  <si>
    <t>≤ 0,5 l/min. Jeigu prietaisas su turbina, reikalavimas netaikomas</t>
  </si>
  <si>
    <t>1. Kvėpavimo dažnis 5 – 55 k/min. (ne siauresnėse ribose);</t>
  </si>
  <si>
    <t>5. I:E santykis 1:4 iki 4:1 (ne siauresnėse ribose);</t>
  </si>
  <si>
    <r>
      <t>7. Slėgio įkvėpime nustatymo ribos – 5 – 55 cmH</t>
    </r>
    <r>
      <rPr>
        <vertAlign val="subscript"/>
        <sz val="12"/>
        <rFont val="Times New Roman"/>
        <family val="1"/>
      </rPr>
      <t>2</t>
    </r>
    <r>
      <rPr>
        <sz val="12"/>
        <rFont val="Times New Roman"/>
        <family val="1"/>
      </rPr>
      <t>O (ne siauresnės už nurodytas)</t>
    </r>
  </si>
  <si>
    <r>
      <t>7. 100 % koncentracijos O</t>
    </r>
    <r>
      <rPr>
        <vertAlign val="subscript"/>
        <sz val="12"/>
        <rFont val="Times New Roman"/>
        <family val="1"/>
      </rPr>
      <t>2</t>
    </r>
    <r>
      <rPr>
        <sz val="12"/>
        <rFont val="Times New Roman"/>
        <family val="1"/>
      </rPr>
      <t xml:space="preserve"> tiekimo</t>
    </r>
    <r>
      <rPr>
        <vertAlign val="subscript"/>
        <sz val="12"/>
        <rFont val="Times New Roman"/>
        <family val="1"/>
      </rPr>
      <t xml:space="preserve"> </t>
    </r>
    <r>
      <rPr>
        <sz val="12"/>
        <rFont val="Times New Roman"/>
        <family val="1"/>
      </rPr>
      <t>pasirinkimas;</t>
    </r>
  </si>
  <si>
    <t>8.  Maksimalus nustatomas  įkvėpimo srautas ne mažiau kaip iki 80 l/min;</t>
  </si>
  <si>
    <t>1.  Paciento kontūras: ne mažesnis kaip 1,5 m ilgio, daugkartinio naudojimo, autoklavuojamas;</t>
  </si>
  <si>
    <t>1. MDD 93/42/EEC ar lygiavertis</t>
  </si>
  <si>
    <t>2. Mechaninio atsparumo MIL STD 810F arba lygiavertis (pavyzdžiui 810G, 810H)</t>
  </si>
  <si>
    <t>8. Transportinio DPV prietaiso laikiklis skirtas pritvirtinti prietaisą ant lovos krašto</t>
  </si>
  <si>
    <t>9. Reikalingi priedai prijungti prietaisą prie deguonies baliono. Tipai derinami užsakymo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</si>
</sst>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sz val="12"/>
      <color rgb="FF000000"/>
      <name val="Times New Roman"/>
      <family val="1"/>
    </font>
    <font>
      <i/>
      <sz val="12"/>
      <color rgb="FF000000"/>
      <name val="Times New Roman"/>
      <family val="1"/>
    </font>
    <font>
      <sz val="12"/>
      <color theme="1"/>
      <name val="Times New Roman"/>
      <family val="1"/>
      <charset val="186"/>
    </font>
    <font>
      <sz val="12"/>
      <color rgb="FF000000"/>
      <name val="Times New Roman"/>
      <family val="1"/>
      <charset val="186"/>
    </font>
    <font>
      <vertAlign val="subscript"/>
      <sz val="12"/>
      <color theme="1"/>
      <name val="Times New Roman"/>
      <family val="1"/>
    </font>
    <font>
      <sz val="11"/>
      <color theme="1"/>
      <name val="Times New Roman"/>
      <family val="1"/>
      <charset val="186"/>
    </font>
    <font>
      <vertAlign val="subscript"/>
      <sz val="11"/>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2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5"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0" xfId="0" applyFont="1" applyFill="1"/>
    <xf numFmtId="0" fontId="19" fillId="5" borderId="0" xfId="0" applyFont="1" applyFill="1"/>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10" fillId="5" borderId="0" xfId="0" applyFont="1" applyFill="1"/>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5" fillId="5" borderId="30" xfId="0" applyFont="1" applyFill="1" applyBorder="1" applyAlignment="1">
      <alignment horizontal="center" vertical="top" wrapText="1"/>
    </xf>
    <xf numFmtId="0" fontId="5" fillId="5" borderId="27"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0" fontId="31" fillId="5" borderId="1" xfId="0" applyFont="1" applyFill="1" applyBorder="1" applyAlignment="1">
      <alignment horizontal="center" vertical="top" wrapText="1"/>
    </xf>
    <xf numFmtId="0" fontId="30" fillId="5" borderId="0" xfId="0" applyFont="1" applyFill="1" applyAlignment="1">
      <alignment vertical="top"/>
    </xf>
    <xf numFmtId="0" fontId="12" fillId="5" borderId="0" xfId="0" applyFont="1" applyFill="1" applyAlignment="1">
      <alignment horizontal="left" vertical="top"/>
    </xf>
    <xf numFmtId="0" fontId="10" fillId="5" borderId="29" xfId="0"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49" fontId="5" fillId="4" borderId="1" xfId="0" applyNumberFormat="1" applyFont="1" applyFill="1" applyBorder="1" applyAlignment="1">
      <alignment horizontal="justify" vertical="top" wrapText="1"/>
    </xf>
    <xf numFmtId="49" fontId="5" fillId="5" borderId="1" xfId="0" applyNumberFormat="1" applyFont="1" applyFill="1" applyBorder="1" applyAlignment="1">
      <alignment vertical="top" wrapText="1"/>
    </xf>
    <xf numFmtId="49" fontId="5" fillId="4" borderId="1" xfId="0" applyNumberFormat="1" applyFont="1" applyFill="1" applyBorder="1" applyAlignment="1">
      <alignment horizontal="justify" vertical="center" wrapText="1"/>
    </xf>
    <xf numFmtId="49" fontId="5" fillId="0" borderId="1" xfId="0" applyNumberFormat="1" applyFont="1" applyBorder="1" applyAlignment="1">
      <alignment horizontal="justify" vertical="top" wrapText="1"/>
    </xf>
    <xf numFmtId="49" fontId="5" fillId="4" borderId="1" xfId="0" applyNumberFormat="1" applyFont="1" applyFill="1" applyBorder="1" applyAlignment="1">
      <alignment horizontal="left" vertical="top" wrapText="1"/>
    </xf>
    <xf numFmtId="49" fontId="5" fillId="0" borderId="1" xfId="0" applyNumberFormat="1" applyFont="1" applyBorder="1" applyAlignment="1">
      <alignment horizontal="justify" vertical="center"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5" fillId="5" borderId="40" xfId="0" applyFont="1" applyFill="1" applyBorder="1" applyAlignment="1">
      <alignment horizontal="justify" vertical="top" wrapText="1"/>
    </xf>
    <xf numFmtId="0" fontId="5" fillId="5" borderId="0" xfId="0" applyFont="1" applyFill="1" applyAlignment="1">
      <alignment horizontal="justify" vertical="top" wrapText="1"/>
    </xf>
    <xf numFmtId="0" fontId="5" fillId="5" borderId="41" xfId="0" applyFont="1" applyFill="1" applyBorder="1" applyAlignment="1">
      <alignment horizontal="justify" vertical="top" wrapText="1"/>
    </xf>
    <xf numFmtId="0" fontId="30" fillId="5" borderId="0" xfId="0" applyFont="1" applyFill="1" applyAlignment="1">
      <alignment horizontal="left" vertical="top"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5" fillId="5" borderId="28" xfId="0" applyFont="1" applyFill="1" applyBorder="1" applyAlignment="1">
      <alignment horizontal="center" vertical="center" wrapText="1"/>
    </xf>
    <xf numFmtId="0" fontId="5" fillId="5" borderId="0" xfId="0" applyFont="1" applyFill="1" applyAlignment="1">
      <alignment horizontal="justify"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0" xfId="0" applyFont="1" applyFill="1"/>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0" fontId="12" fillId="5" borderId="0" xfId="0" applyFont="1" applyFill="1" applyAlignment="1">
      <alignment horizontal="center" vertical="top"/>
    </xf>
    <xf numFmtId="0" fontId="31" fillId="5" borderId="23" xfId="0" applyFont="1" applyFill="1" applyBorder="1" applyAlignment="1">
      <alignment horizontal="center" vertical="top" wrapText="1"/>
    </xf>
    <xf numFmtId="0" fontId="31" fillId="5" borderId="45" xfId="0" applyFont="1" applyFill="1" applyBorder="1" applyAlignment="1">
      <alignment horizontal="center" vertical="top" wrapText="1"/>
    </xf>
    <xf numFmtId="0" fontId="31" fillId="5" borderId="24" xfId="0"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0" fontId="31" fillId="5" borderId="1" xfId="0" applyFont="1" applyFill="1" applyBorder="1" applyAlignment="1">
      <alignment horizontal="center" vertical="top" wrapText="1"/>
    </xf>
    <xf numFmtId="49" fontId="5" fillId="5" borderId="23" xfId="0" applyNumberFormat="1" applyFont="1" applyFill="1" applyBorder="1" applyAlignment="1">
      <alignment horizontal="left" vertical="center" wrapText="1"/>
    </xf>
    <xf numFmtId="49" fontId="5" fillId="5" borderId="45"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top" wrapText="1"/>
    </xf>
    <xf numFmtId="49" fontId="5" fillId="5" borderId="45" xfId="0" applyNumberFormat="1" applyFont="1" applyFill="1" applyBorder="1" applyAlignment="1">
      <alignment horizontal="left" vertical="top" wrapText="1"/>
    </xf>
    <xf numFmtId="49" fontId="5" fillId="5" borderId="24" xfId="0" applyNumberFormat="1" applyFont="1" applyFill="1" applyBorder="1" applyAlignment="1">
      <alignment horizontal="left" vertical="top" wrapText="1"/>
    </xf>
    <xf numFmtId="0" fontId="15"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57</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48</xdr:row>
      <xdr:rowOff>85381</xdr:rowOff>
    </xdr:from>
    <xdr:to>
      <xdr:col>3</xdr:col>
      <xdr:colOff>1248442</xdr:colOff>
      <xdr:row>50</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E21" sqref="E21"/>
    </sheetView>
  </sheetViews>
  <sheetFormatPr defaultColWidth="9.109375" defaultRowHeight="15.6" x14ac:dyDescent="0.3"/>
  <cols>
    <col min="1" max="2" width="9.109375" style="39"/>
    <col min="3" max="3" width="25.88671875" style="39" customWidth="1"/>
    <col min="4" max="5" width="11" style="39" bestFit="1" customWidth="1"/>
    <col min="6" max="6" width="16.33203125" style="39" customWidth="1"/>
    <col min="7" max="7" width="11" style="39" bestFit="1" customWidth="1"/>
    <col min="8" max="8" width="13.44140625" style="39" bestFit="1" customWidth="1"/>
    <col min="9" max="12" width="11" style="39" bestFit="1" customWidth="1"/>
    <col min="13" max="13" width="12.109375" style="39" bestFit="1" customWidth="1"/>
    <col min="14" max="16384" width="9.109375" style="39"/>
  </cols>
  <sheetData>
    <row r="2" spans="2:12" ht="20.399999999999999" x14ac:dyDescent="0.35">
      <c r="B2" s="114" t="s">
        <v>82</v>
      </c>
      <c r="C2" s="114"/>
      <c r="D2" s="114"/>
      <c r="E2" s="114"/>
      <c r="F2" s="114"/>
      <c r="G2" s="114"/>
      <c r="H2" s="114"/>
      <c r="L2" s="57"/>
    </row>
    <row r="4" spans="2:12" x14ac:dyDescent="0.3">
      <c r="B4" s="111" t="s">
        <v>83</v>
      </c>
      <c r="C4" s="112"/>
      <c r="D4" s="112"/>
      <c r="E4" s="112"/>
      <c r="F4" s="113"/>
      <c r="G4" s="40">
        <v>2</v>
      </c>
      <c r="H4" s="40" t="s">
        <v>71</v>
      </c>
    </row>
    <row r="5" spans="2:12" x14ac:dyDescent="0.3">
      <c r="K5" s="59"/>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2"/>
  <sheetViews>
    <sheetView topLeftCell="A17" zoomScaleNormal="100" workbookViewId="0">
      <selection activeCell="C21" sqref="C21"/>
    </sheetView>
  </sheetViews>
  <sheetFormatPr defaultColWidth="9.109375" defaultRowHeight="15.6" x14ac:dyDescent="0.3"/>
  <cols>
    <col min="1" max="1" width="9.109375" style="55"/>
    <col min="2" max="2" width="5" style="55" customWidth="1"/>
    <col min="3" max="3" width="57.33203125" style="55" customWidth="1"/>
    <col min="4" max="4" width="17" style="55" customWidth="1"/>
    <col min="5" max="5" width="5.88671875" style="55" customWidth="1"/>
    <col min="6" max="6" width="5.109375" style="55" customWidth="1"/>
    <col min="7" max="7" width="11.6640625" style="55" customWidth="1"/>
    <col min="8" max="8" width="19.44140625" style="55" customWidth="1"/>
    <col min="9" max="16384" width="9.109375" style="55"/>
  </cols>
  <sheetData>
    <row r="1" spans="1:8" x14ac:dyDescent="0.3">
      <c r="H1" s="67"/>
    </row>
    <row r="2" spans="1:8" ht="17.399999999999999" x14ac:dyDescent="0.3">
      <c r="A2" s="119" t="s">
        <v>124</v>
      </c>
      <c r="B2" s="119"/>
      <c r="C2" s="119"/>
      <c r="D2" s="119"/>
      <c r="E2" s="119"/>
      <c r="F2" s="119"/>
      <c r="G2" s="119"/>
      <c r="H2" s="119"/>
    </row>
    <row r="3" spans="1:8" ht="18" x14ac:dyDescent="0.35">
      <c r="B3" s="68"/>
      <c r="C3" s="69"/>
      <c r="D3" s="69"/>
      <c r="E3" s="69"/>
      <c r="F3" s="69"/>
    </row>
    <row r="4" spans="1:8" x14ac:dyDescent="0.3">
      <c r="B4" s="133" t="s">
        <v>140</v>
      </c>
      <c r="C4" s="133"/>
      <c r="D4" s="133"/>
      <c r="E4" s="133"/>
      <c r="F4" s="133"/>
      <c r="G4" s="133"/>
      <c r="H4" s="133"/>
    </row>
    <row r="5" spans="1:8" ht="15.9" customHeight="1" x14ac:dyDescent="0.3">
      <c r="B5" s="133" t="s">
        <v>114</v>
      </c>
      <c r="C5" s="133"/>
      <c r="D5" s="133"/>
      <c r="E5" s="133"/>
      <c r="F5" s="133"/>
      <c r="G5" s="133"/>
      <c r="H5" s="133"/>
    </row>
    <row r="6" spans="1:8" x14ac:dyDescent="0.3">
      <c r="B6" s="133"/>
      <c r="C6" s="133"/>
      <c r="D6" s="133"/>
      <c r="E6" s="133"/>
      <c r="F6" s="133"/>
      <c r="G6" s="133"/>
      <c r="H6" s="133"/>
    </row>
    <row r="8" spans="1:8" x14ac:dyDescent="0.3">
      <c r="B8" s="55" t="s">
        <v>50</v>
      </c>
    </row>
    <row r="9" spans="1:8" x14ac:dyDescent="0.3">
      <c r="C9" s="70" t="s">
        <v>212</v>
      </c>
      <c r="D9" s="71">
        <v>55</v>
      </c>
    </row>
    <row r="10" spans="1:8" x14ac:dyDescent="0.3">
      <c r="C10" s="70" t="s">
        <v>73</v>
      </c>
      <c r="D10" s="71">
        <v>35</v>
      </c>
    </row>
    <row r="11" spans="1:8" x14ac:dyDescent="0.3">
      <c r="C11" s="70" t="s">
        <v>143</v>
      </c>
      <c r="D11" s="71">
        <v>10</v>
      </c>
    </row>
    <row r="13" spans="1:8" x14ac:dyDescent="0.3">
      <c r="B13" s="55" t="s">
        <v>51</v>
      </c>
    </row>
    <row r="14" spans="1:8" ht="16.2" thickBot="1" x14ac:dyDescent="0.35"/>
    <row r="15" spans="1:8" ht="49.5" customHeight="1" thickBot="1" x14ac:dyDescent="0.35">
      <c r="B15" s="134" t="s">
        <v>52</v>
      </c>
      <c r="C15" s="135"/>
      <c r="D15" s="135"/>
      <c r="E15" s="135"/>
      <c r="F15" s="136"/>
      <c r="G15" s="134" t="s">
        <v>54</v>
      </c>
      <c r="H15" s="136"/>
    </row>
    <row r="16" spans="1:8" ht="16.2" thickBot="1" x14ac:dyDescent="0.35">
      <c r="B16" s="137" t="s">
        <v>213</v>
      </c>
      <c r="C16" s="138"/>
      <c r="D16" s="138"/>
      <c r="E16" s="138"/>
      <c r="F16" s="139"/>
      <c r="G16" s="72" t="s">
        <v>74</v>
      </c>
      <c r="H16" s="103">
        <f>D9</f>
        <v>55</v>
      </c>
    </row>
    <row r="17" spans="2:8" ht="16.2" thickBot="1" x14ac:dyDescent="0.35">
      <c r="B17" s="137" t="s">
        <v>55</v>
      </c>
      <c r="C17" s="138"/>
      <c r="D17" s="138"/>
      <c r="E17" s="138"/>
      <c r="F17" s="139"/>
      <c r="G17" s="72" t="s">
        <v>75</v>
      </c>
      <c r="H17" s="103">
        <f>D10</f>
        <v>35</v>
      </c>
    </row>
    <row r="18" spans="2:8" ht="16.2" thickBot="1" x14ac:dyDescent="0.35">
      <c r="B18" s="137" t="s">
        <v>105</v>
      </c>
      <c r="C18" s="138"/>
      <c r="D18" s="138"/>
      <c r="E18" s="138"/>
      <c r="F18" s="139"/>
      <c r="G18" s="72" t="s">
        <v>108</v>
      </c>
      <c r="H18" s="103">
        <f>D11</f>
        <v>10</v>
      </c>
    </row>
    <row r="19" spans="2:8" ht="16.5" customHeight="1" thickBot="1" x14ac:dyDescent="0.35">
      <c r="B19" s="73" t="s">
        <v>12</v>
      </c>
      <c r="C19" s="74" t="s">
        <v>30</v>
      </c>
      <c r="D19" s="74" t="s">
        <v>76</v>
      </c>
      <c r="E19" s="140" t="s">
        <v>53</v>
      </c>
      <c r="F19" s="141"/>
      <c r="G19" s="135"/>
      <c r="H19" s="136"/>
    </row>
    <row r="20" spans="2:8" ht="31.8" thickBot="1" x14ac:dyDescent="0.35">
      <c r="B20" s="97" t="s">
        <v>56</v>
      </c>
      <c r="C20" s="66" t="s">
        <v>208</v>
      </c>
      <c r="D20" s="65" t="s">
        <v>132</v>
      </c>
      <c r="E20" s="53" t="s">
        <v>77</v>
      </c>
      <c r="F20" s="54">
        <v>0.3</v>
      </c>
      <c r="G20" s="132" t="s">
        <v>78</v>
      </c>
      <c r="H20" s="124"/>
    </row>
    <row r="21" spans="2:8" ht="31.8" thickBot="1" x14ac:dyDescent="0.35">
      <c r="B21" s="97" t="s">
        <v>57</v>
      </c>
      <c r="C21" s="66" t="s">
        <v>222</v>
      </c>
      <c r="D21" s="65" t="s">
        <v>132</v>
      </c>
      <c r="E21" s="53" t="s">
        <v>79</v>
      </c>
      <c r="F21" s="54">
        <v>0.3</v>
      </c>
      <c r="G21" s="132" t="s">
        <v>81</v>
      </c>
      <c r="H21" s="124"/>
    </row>
    <row r="22" spans="2:8" ht="46.2" thickBot="1" x14ac:dyDescent="0.35">
      <c r="B22" s="97" t="s">
        <v>58</v>
      </c>
      <c r="C22" s="66" t="s">
        <v>209</v>
      </c>
      <c r="D22" s="65" t="s">
        <v>132</v>
      </c>
      <c r="E22" s="53" t="s">
        <v>80</v>
      </c>
      <c r="F22" s="54">
        <v>0.4</v>
      </c>
      <c r="G22" s="132" t="s">
        <v>81</v>
      </c>
      <c r="H22" s="124"/>
    </row>
    <row r="23" spans="2:8" ht="47.4" thickBot="1" x14ac:dyDescent="0.35">
      <c r="B23" s="98" t="s">
        <v>106</v>
      </c>
      <c r="C23" s="66" t="s">
        <v>211</v>
      </c>
      <c r="D23" s="75" t="s">
        <v>132</v>
      </c>
      <c r="E23" s="53" t="s">
        <v>103</v>
      </c>
      <c r="F23" s="76">
        <v>1</v>
      </c>
      <c r="G23" s="123" t="s">
        <v>107</v>
      </c>
      <c r="H23" s="124"/>
    </row>
    <row r="24" spans="2:8" ht="16.2" thickBot="1" x14ac:dyDescent="0.35">
      <c r="B24" s="77"/>
      <c r="C24" s="78"/>
      <c r="D24" s="77"/>
      <c r="E24" s="79"/>
      <c r="F24" s="80"/>
      <c r="G24" s="77"/>
      <c r="H24" s="77"/>
    </row>
    <row r="25" spans="2:8" ht="15.75" customHeight="1" x14ac:dyDescent="0.3">
      <c r="B25" s="126" t="s">
        <v>98</v>
      </c>
      <c r="C25" s="127"/>
      <c r="D25" s="128"/>
      <c r="E25" s="79"/>
      <c r="F25" s="80"/>
      <c r="G25" s="77"/>
      <c r="H25" s="77"/>
    </row>
    <row r="26" spans="2:8" ht="15.75" customHeight="1" x14ac:dyDescent="0.3">
      <c r="B26" s="115" t="s">
        <v>99</v>
      </c>
      <c r="C26" s="116"/>
      <c r="D26" s="117"/>
      <c r="E26" s="79"/>
      <c r="F26" s="80"/>
      <c r="G26" s="77"/>
      <c r="H26" s="77"/>
    </row>
    <row r="27" spans="2:8" x14ac:dyDescent="0.3">
      <c r="B27" s="115"/>
      <c r="C27" s="116"/>
      <c r="D27" s="117"/>
      <c r="E27" s="79"/>
      <c r="F27" s="80"/>
      <c r="G27" s="77"/>
      <c r="H27" s="77"/>
    </row>
    <row r="28" spans="2:8" ht="15.75" customHeight="1" x14ac:dyDescent="0.3">
      <c r="B28" s="115" t="s">
        <v>100</v>
      </c>
      <c r="C28" s="116"/>
      <c r="D28" s="117"/>
      <c r="E28" s="79"/>
      <c r="F28" s="80"/>
      <c r="G28" s="77"/>
      <c r="H28" s="77"/>
    </row>
    <row r="29" spans="2:8" x14ac:dyDescent="0.3">
      <c r="B29" s="115"/>
      <c r="C29" s="116"/>
      <c r="D29" s="117"/>
      <c r="E29" s="79"/>
      <c r="F29" s="80"/>
      <c r="G29" s="77"/>
      <c r="H29" s="77"/>
    </row>
    <row r="30" spans="2:8" x14ac:dyDescent="0.3">
      <c r="B30" s="115"/>
      <c r="C30" s="116"/>
      <c r="D30" s="117"/>
      <c r="E30" s="79"/>
      <c r="F30" s="80"/>
      <c r="G30" s="77"/>
      <c r="H30" s="77"/>
    </row>
    <row r="31" spans="2:8" ht="15.75" customHeight="1" x14ac:dyDescent="0.3">
      <c r="B31" s="115" t="s">
        <v>101</v>
      </c>
      <c r="C31" s="116"/>
      <c r="D31" s="117"/>
      <c r="E31" s="79"/>
      <c r="F31" s="80"/>
      <c r="G31" s="77"/>
      <c r="H31" s="77"/>
    </row>
    <row r="32" spans="2:8" x14ac:dyDescent="0.3">
      <c r="B32" s="115"/>
      <c r="C32" s="116"/>
      <c r="D32" s="117"/>
      <c r="E32" s="79"/>
      <c r="F32" s="80"/>
      <c r="G32" s="77"/>
      <c r="H32" s="77"/>
    </row>
    <row r="33" spans="2:8" ht="15.75" customHeight="1" x14ac:dyDescent="0.3">
      <c r="B33" s="115" t="s">
        <v>97</v>
      </c>
      <c r="C33" s="116"/>
      <c r="D33" s="117"/>
      <c r="E33" s="79"/>
      <c r="F33" s="80"/>
      <c r="G33" s="77"/>
      <c r="H33" s="77"/>
    </row>
    <row r="34" spans="2:8" ht="15.75" customHeight="1" x14ac:dyDescent="0.3">
      <c r="B34" s="115" t="s">
        <v>96</v>
      </c>
      <c r="C34" s="116"/>
      <c r="D34" s="117"/>
      <c r="E34" s="79"/>
      <c r="F34" s="80"/>
      <c r="G34" s="77"/>
      <c r="H34" s="77"/>
    </row>
    <row r="35" spans="2:8" ht="15.75" customHeight="1" x14ac:dyDescent="0.3">
      <c r="B35" s="115" t="s">
        <v>102</v>
      </c>
      <c r="C35" s="116"/>
      <c r="D35" s="117"/>
      <c r="E35" s="79"/>
      <c r="F35" s="80"/>
      <c r="G35" s="77"/>
      <c r="H35" s="77"/>
    </row>
    <row r="36" spans="2:8" x14ac:dyDescent="0.3">
      <c r="B36" s="115"/>
      <c r="C36" s="116"/>
      <c r="D36" s="117"/>
      <c r="E36" s="79"/>
      <c r="F36" s="80"/>
      <c r="G36" s="77"/>
      <c r="H36" s="77"/>
    </row>
    <row r="37" spans="2:8" ht="16.5" customHeight="1" x14ac:dyDescent="0.3">
      <c r="B37" s="115" t="s">
        <v>149</v>
      </c>
      <c r="C37" s="116"/>
      <c r="D37" s="117"/>
      <c r="E37" s="79"/>
      <c r="F37" s="81"/>
      <c r="G37" s="77"/>
      <c r="H37" s="77"/>
    </row>
    <row r="38" spans="2:8" ht="16.5" customHeight="1" x14ac:dyDescent="0.3">
      <c r="B38" s="115"/>
      <c r="C38" s="116"/>
      <c r="D38" s="117"/>
      <c r="E38" s="79"/>
      <c r="F38" s="81"/>
      <c r="G38" s="77"/>
      <c r="H38" s="77"/>
    </row>
    <row r="39" spans="2:8" ht="16.5" customHeight="1" x14ac:dyDescent="0.3">
      <c r="B39" s="115"/>
      <c r="C39" s="116"/>
      <c r="D39" s="117"/>
      <c r="E39" s="79"/>
      <c r="F39" s="81"/>
      <c r="G39" s="77"/>
      <c r="H39" s="77"/>
    </row>
    <row r="40" spans="2:8" ht="16.5" customHeight="1" x14ac:dyDescent="0.3">
      <c r="B40" s="115"/>
      <c r="C40" s="116"/>
      <c r="D40" s="117"/>
      <c r="E40" s="79"/>
      <c r="F40" s="81"/>
      <c r="G40" s="77"/>
      <c r="H40" s="77"/>
    </row>
    <row r="41" spans="2:8" ht="16.5" customHeight="1" x14ac:dyDescent="0.3">
      <c r="B41" s="115"/>
      <c r="C41" s="116"/>
      <c r="D41" s="117"/>
      <c r="E41" s="79"/>
      <c r="F41" s="81"/>
      <c r="G41" s="77"/>
      <c r="H41" s="77"/>
    </row>
    <row r="42" spans="2:8" ht="16.2" thickBot="1" x14ac:dyDescent="0.35">
      <c r="B42" s="129"/>
      <c r="C42" s="130"/>
      <c r="D42" s="131"/>
    </row>
    <row r="43" spans="2:8" ht="33.75" customHeight="1" x14ac:dyDescent="0.3">
      <c r="B43" s="125" t="s">
        <v>122</v>
      </c>
      <c r="C43" s="125"/>
      <c r="D43" s="125"/>
      <c r="E43" s="125"/>
      <c r="F43" s="125"/>
      <c r="G43" s="125"/>
      <c r="H43" s="125"/>
    </row>
    <row r="45" spans="2:8" ht="31.5" customHeight="1" x14ac:dyDescent="0.3">
      <c r="B45" s="125" t="s">
        <v>144</v>
      </c>
      <c r="C45" s="125"/>
      <c r="D45" s="125"/>
      <c r="E45" s="125"/>
      <c r="F45" s="125"/>
      <c r="G45" s="125"/>
      <c r="H45" s="125"/>
    </row>
    <row r="46" spans="2:8" x14ac:dyDescent="0.3">
      <c r="D46" s="82" t="s">
        <v>145</v>
      </c>
    </row>
    <row r="48" spans="2:8" ht="31.5" customHeight="1" x14ac:dyDescent="0.3">
      <c r="B48" s="125" t="s">
        <v>216</v>
      </c>
      <c r="C48" s="125"/>
      <c r="D48" s="125"/>
      <c r="E48" s="125"/>
      <c r="F48" s="125"/>
      <c r="G48" s="125"/>
      <c r="H48" s="125"/>
    </row>
    <row r="52" spans="2:8" ht="30.75" customHeight="1" x14ac:dyDescent="0.3">
      <c r="B52" s="125" t="s">
        <v>214</v>
      </c>
      <c r="C52" s="125"/>
      <c r="D52" s="125"/>
      <c r="E52" s="125"/>
      <c r="F52" s="125"/>
      <c r="G52" s="125"/>
      <c r="H52" s="125"/>
    </row>
    <row r="53" spans="2:8" x14ac:dyDescent="0.3">
      <c r="B53" s="116" t="s">
        <v>217</v>
      </c>
      <c r="C53" s="116"/>
      <c r="D53" s="116"/>
      <c r="E53" s="116"/>
      <c r="F53" s="116"/>
      <c r="G53" s="116"/>
      <c r="H53" s="116"/>
    </row>
    <row r="54" spans="2:8" x14ac:dyDescent="0.3">
      <c r="B54" s="116"/>
      <c r="C54" s="116"/>
      <c r="D54" s="116"/>
      <c r="E54" s="116"/>
      <c r="F54" s="116"/>
      <c r="G54" s="116"/>
      <c r="H54" s="116"/>
    </row>
    <row r="55" spans="2:8" x14ac:dyDescent="0.3">
      <c r="B55" s="116"/>
      <c r="C55" s="116"/>
      <c r="D55" s="116"/>
      <c r="E55" s="116"/>
      <c r="F55" s="116"/>
      <c r="G55" s="116"/>
      <c r="H55" s="116"/>
    </row>
    <row r="57" spans="2:8" ht="32.25" customHeight="1" x14ac:dyDescent="0.3">
      <c r="B57" s="125" t="s">
        <v>59</v>
      </c>
      <c r="C57" s="125"/>
      <c r="D57" s="125"/>
      <c r="E57" s="125"/>
      <c r="F57" s="125"/>
      <c r="G57" s="125"/>
      <c r="H57" s="125"/>
    </row>
    <row r="63" spans="2:8" x14ac:dyDescent="0.3">
      <c r="B63" s="116" t="s">
        <v>146</v>
      </c>
      <c r="C63" s="116"/>
      <c r="D63" s="116"/>
      <c r="E63" s="116"/>
      <c r="F63" s="116"/>
      <c r="G63" s="116"/>
      <c r="H63" s="116"/>
    </row>
    <row r="64" spans="2:8" x14ac:dyDescent="0.3">
      <c r="B64" s="116"/>
      <c r="C64" s="116"/>
      <c r="D64" s="116"/>
      <c r="E64" s="116"/>
      <c r="F64" s="116"/>
      <c r="G64" s="116"/>
      <c r="H64" s="116"/>
    </row>
    <row r="65" spans="1:8" x14ac:dyDescent="0.3">
      <c r="B65" s="121" t="s">
        <v>133</v>
      </c>
      <c r="C65" s="121"/>
      <c r="D65" s="121"/>
      <c r="E65" s="121"/>
      <c r="F65" s="121"/>
      <c r="G65" s="121"/>
      <c r="H65" s="121"/>
    </row>
    <row r="66" spans="1:8" x14ac:dyDescent="0.3">
      <c r="B66" s="122" t="s">
        <v>104</v>
      </c>
      <c r="C66" s="122"/>
      <c r="D66" s="122"/>
      <c r="E66" s="122"/>
      <c r="F66" s="122"/>
      <c r="G66" s="122"/>
      <c r="H66" s="122"/>
    </row>
    <row r="67" spans="1:8" x14ac:dyDescent="0.3">
      <c r="B67" s="120" t="s">
        <v>109</v>
      </c>
      <c r="C67" s="120"/>
      <c r="D67" s="120"/>
      <c r="E67" s="120"/>
      <c r="F67" s="120"/>
      <c r="G67" s="120"/>
      <c r="H67" s="120"/>
    </row>
    <row r="69" spans="1:8" x14ac:dyDescent="0.3">
      <c r="A69" s="101" t="s">
        <v>157</v>
      </c>
      <c r="B69" s="118" t="s">
        <v>215</v>
      </c>
      <c r="C69" s="118"/>
      <c r="D69" s="118"/>
      <c r="E69" s="118"/>
      <c r="F69" s="118"/>
      <c r="G69" s="118"/>
      <c r="H69" s="118"/>
    </row>
    <row r="70" spans="1:8" x14ac:dyDescent="0.3">
      <c r="B70" s="118"/>
      <c r="C70" s="118"/>
      <c r="D70" s="118"/>
      <c r="E70" s="118"/>
      <c r="F70" s="118"/>
      <c r="G70" s="118"/>
      <c r="H70" s="118"/>
    </row>
    <row r="71" spans="1:8" x14ac:dyDescent="0.3">
      <c r="B71" s="118"/>
      <c r="C71" s="118"/>
      <c r="D71" s="118"/>
      <c r="E71" s="118"/>
      <c r="F71" s="118"/>
      <c r="G71" s="118"/>
      <c r="H71" s="118"/>
    </row>
    <row r="72" spans="1:8" x14ac:dyDescent="0.3">
      <c r="B72" s="118"/>
      <c r="C72" s="118"/>
      <c r="D72" s="118"/>
      <c r="E72" s="118"/>
      <c r="F72" s="118"/>
      <c r="G72" s="118"/>
      <c r="H72" s="118"/>
    </row>
    <row r="73" spans="1:8" x14ac:dyDescent="0.3">
      <c r="B73" s="118"/>
      <c r="C73" s="118"/>
      <c r="D73" s="118"/>
      <c r="E73" s="118"/>
      <c r="F73" s="118"/>
      <c r="G73" s="118"/>
      <c r="H73" s="118"/>
    </row>
    <row r="74" spans="1:8" x14ac:dyDescent="0.3">
      <c r="B74" s="118"/>
      <c r="C74" s="118"/>
      <c r="D74" s="118"/>
      <c r="E74" s="118"/>
      <c r="F74" s="118"/>
      <c r="G74" s="118"/>
      <c r="H74" s="118"/>
    </row>
    <row r="75" spans="1:8" x14ac:dyDescent="0.3">
      <c r="B75" s="118"/>
      <c r="C75" s="118"/>
      <c r="D75" s="118"/>
      <c r="E75" s="118"/>
      <c r="F75" s="118"/>
      <c r="G75" s="118"/>
      <c r="H75" s="118"/>
    </row>
    <row r="76" spans="1:8" x14ac:dyDescent="0.3">
      <c r="B76" s="118"/>
      <c r="C76" s="118"/>
      <c r="D76" s="118"/>
      <c r="E76" s="118"/>
      <c r="F76" s="118"/>
      <c r="G76" s="118"/>
      <c r="H76" s="118"/>
    </row>
    <row r="77" spans="1:8" x14ac:dyDescent="0.3">
      <c r="B77" s="118"/>
      <c r="C77" s="118"/>
      <c r="D77" s="118"/>
      <c r="E77" s="118"/>
      <c r="F77" s="118"/>
      <c r="G77" s="118"/>
      <c r="H77" s="118"/>
    </row>
    <row r="78" spans="1:8" x14ac:dyDescent="0.3">
      <c r="B78" s="118"/>
      <c r="C78" s="118"/>
      <c r="D78" s="118"/>
      <c r="E78" s="118"/>
      <c r="F78" s="118"/>
      <c r="G78" s="118"/>
      <c r="H78" s="118"/>
    </row>
    <row r="79" spans="1:8" x14ac:dyDescent="0.3">
      <c r="B79" s="118"/>
      <c r="C79" s="118"/>
      <c r="D79" s="118"/>
      <c r="E79" s="118"/>
      <c r="F79" s="118"/>
      <c r="G79" s="118"/>
      <c r="H79" s="118"/>
    </row>
    <row r="80" spans="1:8" x14ac:dyDescent="0.3">
      <c r="B80" s="118"/>
      <c r="C80" s="118"/>
      <c r="D80" s="118"/>
      <c r="E80" s="118"/>
      <c r="F80" s="118"/>
      <c r="G80" s="118"/>
      <c r="H80" s="118"/>
    </row>
    <row r="81" spans="2:8" x14ac:dyDescent="0.3">
      <c r="B81" s="118"/>
      <c r="C81" s="118"/>
      <c r="D81" s="118"/>
      <c r="E81" s="118"/>
      <c r="F81" s="118"/>
      <c r="G81" s="118"/>
      <c r="H81" s="118"/>
    </row>
    <row r="82" spans="2:8" x14ac:dyDescent="0.3">
      <c r="B82" s="118"/>
      <c r="C82" s="118"/>
      <c r="D82" s="118"/>
      <c r="E82" s="118"/>
      <c r="F82" s="118"/>
      <c r="G82" s="118"/>
      <c r="H82" s="118"/>
    </row>
    <row r="83" spans="2:8" x14ac:dyDescent="0.3">
      <c r="B83" s="118"/>
      <c r="C83" s="118"/>
      <c r="D83" s="118"/>
      <c r="E83" s="118"/>
      <c r="F83" s="118"/>
      <c r="G83" s="118"/>
      <c r="H83" s="118"/>
    </row>
    <row r="84" spans="2:8" x14ac:dyDescent="0.3">
      <c r="B84" s="118"/>
      <c r="C84" s="118"/>
      <c r="D84" s="118"/>
      <c r="E84" s="118"/>
      <c r="F84" s="118"/>
      <c r="G84" s="118"/>
      <c r="H84" s="118"/>
    </row>
    <row r="85" spans="2:8" x14ac:dyDescent="0.3">
      <c r="B85" s="118"/>
      <c r="C85" s="118"/>
      <c r="D85" s="118"/>
      <c r="E85" s="118"/>
      <c r="F85" s="118"/>
      <c r="G85" s="118"/>
      <c r="H85" s="118"/>
    </row>
    <row r="86" spans="2:8" x14ac:dyDescent="0.3">
      <c r="B86" s="118"/>
      <c r="C86" s="118"/>
      <c r="D86" s="118"/>
      <c r="E86" s="118"/>
      <c r="F86" s="118"/>
      <c r="G86" s="118"/>
      <c r="H86" s="118"/>
    </row>
    <row r="87" spans="2:8" x14ac:dyDescent="0.3">
      <c r="B87" s="118"/>
      <c r="C87" s="118"/>
      <c r="D87" s="118"/>
      <c r="E87" s="118"/>
      <c r="F87" s="118"/>
      <c r="G87" s="118"/>
      <c r="H87" s="118"/>
    </row>
    <row r="88" spans="2:8" x14ac:dyDescent="0.3">
      <c r="B88" s="118"/>
      <c r="C88" s="118"/>
      <c r="D88" s="118"/>
      <c r="E88" s="118"/>
      <c r="F88" s="118"/>
      <c r="G88" s="118"/>
      <c r="H88" s="118"/>
    </row>
    <row r="89" spans="2:8" x14ac:dyDescent="0.3">
      <c r="B89" s="118"/>
      <c r="C89" s="118"/>
      <c r="D89" s="118"/>
      <c r="E89" s="118"/>
      <c r="F89" s="118"/>
      <c r="G89" s="118"/>
      <c r="H89" s="118"/>
    </row>
    <row r="90" spans="2:8" x14ac:dyDescent="0.3">
      <c r="B90" s="118"/>
      <c r="C90" s="118"/>
      <c r="D90" s="118"/>
      <c r="E90" s="118"/>
      <c r="F90" s="118"/>
      <c r="G90" s="118"/>
      <c r="H90" s="118"/>
    </row>
    <row r="91" spans="2:8" x14ac:dyDescent="0.3">
      <c r="B91" s="118"/>
      <c r="C91" s="118"/>
      <c r="D91" s="118"/>
      <c r="E91" s="118"/>
      <c r="F91" s="118"/>
      <c r="G91" s="118"/>
      <c r="H91" s="118"/>
    </row>
    <row r="92" spans="2:8" x14ac:dyDescent="0.3">
      <c r="B92" s="118"/>
      <c r="C92" s="118"/>
      <c r="D92" s="118"/>
      <c r="E92" s="118"/>
      <c r="F92" s="118"/>
      <c r="G92" s="118"/>
      <c r="H92" s="118"/>
    </row>
  </sheetData>
  <mergeCells count="32">
    <mergeCell ref="G22:H22"/>
    <mergeCell ref="B4:H4"/>
    <mergeCell ref="B15:F15"/>
    <mergeCell ref="G15:H15"/>
    <mergeCell ref="B16:F16"/>
    <mergeCell ref="B17:F17"/>
    <mergeCell ref="E19:H19"/>
    <mergeCell ref="G20:H20"/>
    <mergeCell ref="B18:F18"/>
    <mergeCell ref="G21:H21"/>
    <mergeCell ref="B5:H6"/>
    <mergeCell ref="A2:H2"/>
    <mergeCell ref="B67:H67"/>
    <mergeCell ref="B63:H64"/>
    <mergeCell ref="B65:H65"/>
    <mergeCell ref="B66:H66"/>
    <mergeCell ref="G23:H23"/>
    <mergeCell ref="B45:H45"/>
    <mergeCell ref="B48:H48"/>
    <mergeCell ref="B52:H52"/>
    <mergeCell ref="B53:H55"/>
    <mergeCell ref="B57:H57"/>
    <mergeCell ref="B43:H43"/>
    <mergeCell ref="B25:D25"/>
    <mergeCell ref="B37:D42"/>
    <mergeCell ref="B35:D36"/>
    <mergeCell ref="B33:D33"/>
    <mergeCell ref="B34:D34"/>
    <mergeCell ref="B26:D27"/>
    <mergeCell ref="B31:D32"/>
    <mergeCell ref="B28:D30"/>
    <mergeCell ref="B69:H92"/>
  </mergeCells>
  <phoneticPr fontId="22" type="noConversion"/>
  <dataValidations count="2">
    <dataValidation allowBlank="1" sqref="C23:C24" xr:uid="{00000000-0002-0000-0100-000000000000}"/>
    <dataValidation allowBlank="1" prompt="Pasirinkti parametro vertę: yra / nėra" sqref="G20:H41"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9"/>
  <sheetViews>
    <sheetView topLeftCell="A16" zoomScale="107" zoomScaleNormal="100" workbookViewId="0">
      <selection activeCell="B30" sqref="B30"/>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60"/>
    </row>
    <row r="2" spans="2:8" ht="18" x14ac:dyDescent="0.35">
      <c r="B2" s="150" t="s">
        <v>125</v>
      </c>
      <c r="C2" s="150"/>
      <c r="D2" s="150"/>
      <c r="E2" s="150"/>
      <c r="F2" s="150"/>
      <c r="G2" s="150"/>
      <c r="H2" s="25"/>
    </row>
    <row r="3" spans="2:8" ht="18" x14ac:dyDescent="0.35">
      <c r="B3" s="12"/>
      <c r="C3" s="24"/>
      <c r="D3" s="24"/>
      <c r="E3" s="25"/>
      <c r="F3" s="26"/>
      <c r="G3" s="26"/>
      <c r="H3" s="25"/>
    </row>
    <row r="4" spans="2:8" ht="18" x14ac:dyDescent="0.35">
      <c r="B4" s="27" t="s">
        <v>0</v>
      </c>
      <c r="C4" s="151" t="s">
        <v>155</v>
      </c>
      <c r="D4" s="151"/>
      <c r="E4" s="25"/>
      <c r="F4" s="26"/>
      <c r="G4" s="26"/>
      <c r="H4" s="25"/>
    </row>
    <row r="5" spans="2:8" ht="18" x14ac:dyDescent="0.35">
      <c r="B5" s="10"/>
      <c r="C5" s="13"/>
      <c r="D5" s="24"/>
      <c r="E5" s="25"/>
      <c r="F5" s="26"/>
      <c r="G5" s="26"/>
      <c r="H5" s="25"/>
    </row>
    <row r="6" spans="2:8" ht="18" x14ac:dyDescent="0.35">
      <c r="B6" s="28" t="s">
        <v>1</v>
      </c>
      <c r="C6" s="52"/>
      <c r="D6" s="24"/>
      <c r="E6" s="25"/>
      <c r="F6" s="26"/>
      <c r="G6" s="26"/>
      <c r="H6" s="25"/>
    </row>
    <row r="7" spans="2:8" ht="18" x14ac:dyDescent="0.35">
      <c r="C7" s="24"/>
      <c r="D7" s="24"/>
      <c r="E7" s="25"/>
      <c r="F7" s="26"/>
      <c r="G7" s="26"/>
      <c r="H7" s="25"/>
    </row>
    <row r="8" spans="2:8" ht="30" customHeight="1" x14ac:dyDescent="0.3">
      <c r="B8" s="146" t="s">
        <v>24</v>
      </c>
      <c r="C8" s="146"/>
      <c r="D8" s="146"/>
      <c r="E8" s="146"/>
      <c r="F8" s="153"/>
      <c r="G8" s="153"/>
      <c r="H8" s="153"/>
    </row>
    <row r="9" spans="2:8" ht="30" customHeight="1" x14ac:dyDescent="0.3">
      <c r="B9" s="152" t="s">
        <v>27</v>
      </c>
      <c r="C9" s="152"/>
      <c r="D9" s="152"/>
      <c r="E9" s="152"/>
      <c r="F9" s="153"/>
      <c r="G9" s="153"/>
      <c r="H9" s="153"/>
    </row>
    <row r="10" spans="2:8" ht="30" customHeight="1" x14ac:dyDescent="0.3">
      <c r="B10" s="152" t="s">
        <v>25</v>
      </c>
      <c r="C10" s="152"/>
      <c r="D10" s="152"/>
      <c r="E10" s="152"/>
      <c r="F10" s="153"/>
      <c r="G10" s="153"/>
      <c r="H10" s="153"/>
    </row>
    <row r="11" spans="2:8" ht="30" customHeight="1" x14ac:dyDescent="0.3">
      <c r="B11" s="146" t="s">
        <v>26</v>
      </c>
      <c r="C11" s="146"/>
      <c r="D11" s="146"/>
      <c r="E11" s="146"/>
      <c r="F11" s="153"/>
      <c r="G11" s="153"/>
      <c r="H11" s="153"/>
    </row>
    <row r="12" spans="2:8" ht="30" customHeight="1" x14ac:dyDescent="0.3">
      <c r="B12" s="147" t="s">
        <v>2</v>
      </c>
      <c r="C12" s="147"/>
      <c r="D12" s="147"/>
      <c r="E12" s="147"/>
      <c r="F12" s="153"/>
      <c r="G12" s="153"/>
      <c r="H12" s="153"/>
    </row>
    <row r="13" spans="2:8" ht="30" customHeight="1" x14ac:dyDescent="0.3">
      <c r="B13" s="146" t="s">
        <v>3</v>
      </c>
      <c r="C13" s="146"/>
      <c r="D13" s="146"/>
      <c r="E13" s="146"/>
      <c r="F13" s="153"/>
      <c r="G13" s="153"/>
      <c r="H13" s="153"/>
    </row>
    <row r="14" spans="2:8" ht="30" customHeight="1" x14ac:dyDescent="0.3">
      <c r="B14" s="146" t="s">
        <v>28</v>
      </c>
      <c r="C14" s="146"/>
      <c r="D14" s="146"/>
      <c r="E14" s="146"/>
      <c r="F14" s="153"/>
      <c r="G14" s="153"/>
      <c r="H14" s="153"/>
    </row>
    <row r="15" spans="2:8" ht="30" customHeight="1" x14ac:dyDescent="0.3">
      <c r="B15" s="146" t="s">
        <v>4</v>
      </c>
      <c r="C15" s="146"/>
      <c r="D15" s="146"/>
      <c r="E15" s="146"/>
      <c r="F15" s="153"/>
      <c r="G15" s="153"/>
      <c r="H15" s="153"/>
    </row>
    <row r="16" spans="2:8" ht="30" customHeight="1" x14ac:dyDescent="0.3">
      <c r="B16" s="146" t="s">
        <v>5</v>
      </c>
      <c r="C16" s="146"/>
      <c r="D16" s="146"/>
      <c r="E16" s="146"/>
      <c r="F16" s="153"/>
      <c r="G16" s="153"/>
      <c r="H16" s="153"/>
    </row>
    <row r="17" spans="2:8" ht="18" customHeight="1" x14ac:dyDescent="0.3">
      <c r="C17" s="11"/>
      <c r="D17" s="11"/>
      <c r="E17" s="11"/>
      <c r="F17" s="14"/>
      <c r="G17" s="14"/>
      <c r="H17" s="14"/>
    </row>
    <row r="18" spans="2:8" x14ac:dyDescent="0.3">
      <c r="B18" s="158" t="s">
        <v>6</v>
      </c>
      <c r="C18" s="158"/>
      <c r="D18" s="158"/>
      <c r="E18" s="158"/>
      <c r="F18" s="158"/>
      <c r="G18" s="158"/>
      <c r="H18" s="29"/>
    </row>
    <row r="19" spans="2:8" x14ac:dyDescent="0.3">
      <c r="B19" s="157" t="s">
        <v>7</v>
      </c>
      <c r="C19" s="157"/>
      <c r="D19" s="157"/>
      <c r="E19" s="157"/>
      <c r="F19" s="157"/>
      <c r="G19" s="157"/>
      <c r="H19" s="30"/>
    </row>
    <row r="20" spans="2:8" x14ac:dyDescent="0.3">
      <c r="B20" s="157" t="s">
        <v>63</v>
      </c>
      <c r="C20" s="157"/>
      <c r="D20" s="157"/>
      <c r="E20" s="157"/>
      <c r="F20" s="157"/>
      <c r="G20" s="157"/>
      <c r="H20" s="30"/>
    </row>
    <row r="21" spans="2:8" x14ac:dyDescent="0.3">
      <c r="B21" s="157" t="s">
        <v>8</v>
      </c>
      <c r="C21" s="157"/>
      <c r="D21" s="157"/>
      <c r="E21" s="157"/>
      <c r="F21" s="157"/>
      <c r="G21" s="157"/>
      <c r="H21" s="30"/>
    </row>
    <row r="22" spans="2:8" x14ac:dyDescent="0.3">
      <c r="B22" s="157" t="s">
        <v>9</v>
      </c>
      <c r="C22" s="157"/>
      <c r="D22" s="157"/>
      <c r="E22" s="157"/>
      <c r="F22" s="157"/>
      <c r="G22" s="157"/>
    </row>
    <row r="23" spans="2:8" x14ac:dyDescent="0.3">
      <c r="B23" s="156" t="s">
        <v>10</v>
      </c>
      <c r="C23" s="156"/>
      <c r="D23" s="156"/>
      <c r="E23" s="156"/>
      <c r="F23" s="156"/>
      <c r="G23" s="156"/>
      <c r="H23" s="23"/>
    </row>
    <row r="24" spans="2:8" x14ac:dyDescent="0.3">
      <c r="B24" s="157" t="s">
        <v>123</v>
      </c>
      <c r="C24" s="157"/>
      <c r="D24" s="157"/>
      <c r="E24" s="157"/>
      <c r="F24" s="157"/>
      <c r="G24" s="157"/>
    </row>
    <row r="25" spans="2:8" x14ac:dyDescent="0.3">
      <c r="G25" s="58"/>
    </row>
    <row r="27" spans="2:8" x14ac:dyDescent="0.3">
      <c r="B27" s="159" t="s">
        <v>64</v>
      </c>
      <c r="C27" s="159"/>
      <c r="D27" s="159"/>
      <c r="E27" s="159"/>
      <c r="F27" s="159"/>
      <c r="G27" s="159"/>
    </row>
    <row r="28" spans="2:8" x14ac:dyDescent="0.3">
      <c r="B28" s="30"/>
    </row>
    <row r="29" spans="2:8" ht="31.2" x14ac:dyDescent="0.3">
      <c r="B29" s="31" t="s">
        <v>13</v>
      </c>
      <c r="C29" s="31" t="s">
        <v>65</v>
      </c>
      <c r="D29" s="31" t="s">
        <v>66</v>
      </c>
      <c r="E29" s="32" t="s">
        <v>141</v>
      </c>
      <c r="F29" s="32" t="s">
        <v>154</v>
      </c>
      <c r="G29" s="32" t="s">
        <v>142</v>
      </c>
      <c r="H29" s="32" t="s">
        <v>137</v>
      </c>
    </row>
    <row r="30" spans="2:8" ht="66" customHeight="1" x14ac:dyDescent="0.3">
      <c r="B30" s="64" t="s">
        <v>210</v>
      </c>
      <c r="C30" s="51"/>
      <c r="D30" s="51"/>
      <c r="E30" s="93">
        <v>4</v>
      </c>
      <c r="F30" s="34"/>
      <c r="G30" s="94">
        <f>E30*F30</f>
        <v>0</v>
      </c>
      <c r="H30" s="94">
        <f>G30*1.21</f>
        <v>0</v>
      </c>
    </row>
    <row r="33" spans="2:9" x14ac:dyDescent="0.3">
      <c r="B33" s="158" t="s">
        <v>95</v>
      </c>
      <c r="C33" s="158"/>
      <c r="D33" s="158"/>
      <c r="E33" s="158"/>
    </row>
    <row r="35" spans="2:9" ht="31.2" x14ac:dyDescent="0.3">
      <c r="B35" s="32" t="s">
        <v>12</v>
      </c>
      <c r="C35" s="160" t="s">
        <v>67</v>
      </c>
      <c r="D35" s="161"/>
      <c r="E35" s="33" t="s">
        <v>72</v>
      </c>
    </row>
    <row r="36" spans="2:9" ht="50.1" customHeight="1" x14ac:dyDescent="0.3">
      <c r="B36" s="35" t="s">
        <v>56</v>
      </c>
      <c r="C36" s="142" t="str">
        <f>'Vertinimo tvarka'!C20</f>
        <v>Apnea back up ventiliacija (priverstinė ventiliacija apnėjos atveju)</v>
      </c>
      <c r="D36" s="143"/>
      <c r="E36" s="34"/>
    </row>
    <row r="37" spans="2:9" ht="36" customHeight="1" x14ac:dyDescent="0.3">
      <c r="B37" s="35" t="s">
        <v>57</v>
      </c>
      <c r="C37" s="142" t="str">
        <f>'Vertinimo tvarka'!C21</f>
        <v>Monitoriaus ekrane pateikiamos skaitinės šių parametrų reikšmės:  Dujų sąnaudos L/min;</v>
      </c>
      <c r="D37" s="143"/>
      <c r="E37" s="34"/>
    </row>
    <row r="38" spans="2:9" ht="72.900000000000006" customHeight="1" x14ac:dyDescent="0.3">
      <c r="B38" s="35" t="s">
        <v>58</v>
      </c>
      <c r="C38" s="142" t="str">
        <f>'Vertinimo tvarka'!C22</f>
        <v>Integruota vidinė baterija, darbo laikas iš jos ≥ 9 val. esant tipiniams ventiliacijos nustatymams, be CO2 jutiklio ir sumažintu ekrano apšvietimo skaisčiu</v>
      </c>
      <c r="D38" s="143"/>
      <c r="E38" s="34"/>
    </row>
    <row r="40" spans="2:9" x14ac:dyDescent="0.3">
      <c r="B40" s="158" t="s">
        <v>147</v>
      </c>
      <c r="C40" s="158"/>
      <c r="D40" s="158"/>
    </row>
    <row r="41" spans="2:9" x14ac:dyDescent="0.3">
      <c r="C41" s="11"/>
      <c r="D41" s="11"/>
      <c r="E41" s="11"/>
      <c r="F41" s="11"/>
      <c r="G41" s="11"/>
      <c r="H41" s="11"/>
      <c r="I41" s="11"/>
    </row>
    <row r="42" spans="2:9" x14ac:dyDescent="0.3">
      <c r="B42" s="161" t="s">
        <v>68</v>
      </c>
      <c r="C42" s="161"/>
      <c r="D42" s="33" t="s">
        <v>69</v>
      </c>
      <c r="E42" s="32" t="s">
        <v>70</v>
      </c>
      <c r="F42" s="11"/>
      <c r="G42" s="11"/>
      <c r="H42" s="11"/>
      <c r="I42" s="11"/>
    </row>
    <row r="43" spans="2:9" ht="33" customHeight="1" x14ac:dyDescent="0.3">
      <c r="B43" s="142" t="s">
        <v>211</v>
      </c>
      <c r="C43" s="143"/>
      <c r="D43" s="36"/>
      <c r="E43" s="37" t="s">
        <v>71</v>
      </c>
      <c r="F43" s="11"/>
      <c r="G43" s="11"/>
      <c r="H43" s="11"/>
      <c r="I43" s="11"/>
    </row>
    <row r="44" spans="2:9" x14ac:dyDescent="0.3">
      <c r="B44" s="148" t="s">
        <v>98</v>
      </c>
      <c r="C44" s="149"/>
      <c r="D44" s="11"/>
      <c r="E44" s="11"/>
      <c r="F44" s="11"/>
      <c r="G44" s="11"/>
      <c r="H44" s="11"/>
      <c r="I44" s="11"/>
    </row>
    <row r="45" spans="2:9" x14ac:dyDescent="0.3">
      <c r="B45" s="144" t="s">
        <v>99</v>
      </c>
      <c r="C45" s="145"/>
      <c r="D45" s="38"/>
    </row>
    <row r="46" spans="2:9" x14ac:dyDescent="0.3">
      <c r="B46" s="144"/>
      <c r="C46" s="145"/>
      <c r="D46" s="38"/>
    </row>
    <row r="47" spans="2:9" ht="15.75" customHeight="1" x14ac:dyDescent="0.3">
      <c r="B47" s="144" t="s">
        <v>100</v>
      </c>
      <c r="C47" s="145"/>
    </row>
    <row r="48" spans="2:9" x14ac:dyDescent="0.3">
      <c r="B48" s="144"/>
      <c r="C48" s="145"/>
    </row>
    <row r="49" spans="2:3" ht="15.75" customHeight="1" x14ac:dyDescent="0.3">
      <c r="B49" s="144" t="s">
        <v>101</v>
      </c>
      <c r="C49" s="145"/>
    </row>
    <row r="50" spans="2:3" x14ac:dyDescent="0.3">
      <c r="B50" s="144"/>
      <c r="C50" s="145"/>
    </row>
    <row r="51" spans="2:3" x14ac:dyDescent="0.3">
      <c r="B51" s="144" t="s">
        <v>97</v>
      </c>
      <c r="C51" s="145"/>
    </row>
    <row r="52" spans="2:3" x14ac:dyDescent="0.3">
      <c r="B52" s="144" t="s">
        <v>96</v>
      </c>
      <c r="C52" s="145"/>
    </row>
    <row r="53" spans="2:3" ht="15.75" customHeight="1" x14ac:dyDescent="0.3">
      <c r="B53" s="144" t="s">
        <v>102</v>
      </c>
      <c r="C53" s="145"/>
    </row>
    <row r="54" spans="2:3" x14ac:dyDescent="0.3">
      <c r="B54" s="144"/>
      <c r="C54" s="145"/>
    </row>
    <row r="55" spans="2:3" x14ac:dyDescent="0.3">
      <c r="B55" s="144" t="s">
        <v>148</v>
      </c>
      <c r="C55" s="145"/>
    </row>
    <row r="56" spans="2:3" x14ac:dyDescent="0.3">
      <c r="B56" s="144"/>
      <c r="C56" s="145"/>
    </row>
    <row r="57" spans="2:3" x14ac:dyDescent="0.3">
      <c r="B57" s="144"/>
      <c r="C57" s="145"/>
    </row>
    <row r="58" spans="2:3" x14ac:dyDescent="0.3">
      <c r="B58" s="144"/>
      <c r="C58" s="145"/>
    </row>
    <row r="59" spans="2:3" x14ac:dyDescent="0.3">
      <c r="B59" s="154"/>
      <c r="C59" s="155"/>
    </row>
  </sheetData>
  <mergeCells count="44">
    <mergeCell ref="B55:C59"/>
    <mergeCell ref="B23:G23"/>
    <mergeCell ref="B24:G24"/>
    <mergeCell ref="B16:E16"/>
    <mergeCell ref="B18:G18"/>
    <mergeCell ref="B19:G19"/>
    <mergeCell ref="B20:G20"/>
    <mergeCell ref="B21:G21"/>
    <mergeCell ref="B22:G22"/>
    <mergeCell ref="B27:G27"/>
    <mergeCell ref="B33:E33"/>
    <mergeCell ref="C35:D35"/>
    <mergeCell ref="C38:D38"/>
    <mergeCell ref="B40:D40"/>
    <mergeCell ref="B42:C42"/>
    <mergeCell ref="B49:C50"/>
    <mergeCell ref="F13:H13"/>
    <mergeCell ref="F14:H14"/>
    <mergeCell ref="F15:H15"/>
    <mergeCell ref="F16:H16"/>
    <mergeCell ref="F8:H8"/>
    <mergeCell ref="F9:H9"/>
    <mergeCell ref="F10:H10"/>
    <mergeCell ref="F12:H12"/>
    <mergeCell ref="F11:H11"/>
    <mergeCell ref="B2:G2"/>
    <mergeCell ref="C4:D4"/>
    <mergeCell ref="B8:E8"/>
    <mergeCell ref="B9:E9"/>
    <mergeCell ref="B10:E10"/>
    <mergeCell ref="B52:C52"/>
    <mergeCell ref="B53:C54"/>
    <mergeCell ref="B44:C44"/>
    <mergeCell ref="B47:C48"/>
    <mergeCell ref="B45:C46"/>
    <mergeCell ref="B43:C43"/>
    <mergeCell ref="B51:C51"/>
    <mergeCell ref="B11:E11"/>
    <mergeCell ref="B15:E15"/>
    <mergeCell ref="C36:D36"/>
    <mergeCell ref="B12:E12"/>
    <mergeCell ref="B13:E13"/>
    <mergeCell ref="B14:E14"/>
    <mergeCell ref="C37:D37"/>
  </mergeCells>
  <phoneticPr fontId="22" type="noConversion"/>
  <dataValidations xWindow="810" yWindow="496" count="3">
    <dataValidation allowBlank="1" sqref="B43:C43 C36:C38" xr:uid="{00000000-0002-0000-0200-000000000000}"/>
    <dataValidation type="list" allowBlank="1" showInputMessage="1" prompt="Pasirinkti išplėstinės garantijos reikšmę: TAIP / NE" sqref="D43" xr:uid="{00000000-0002-0000-0200-000001000000}">
      <formula1>"Taip, Ne"</formula1>
    </dataValidation>
    <dataValidation type="list" allowBlank="1" showInputMessage="1" showErrorMessage="1" prompt="Pasirinkti parametro vertę: yra / nėra" sqref="E36:E38"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O11" sqref="O11"/>
    </sheetView>
  </sheetViews>
  <sheetFormatPr defaultColWidth="8.88671875" defaultRowHeight="14.4" x14ac:dyDescent="0.3"/>
  <cols>
    <col min="4" max="4" width="25" customWidth="1"/>
    <col min="7" max="7" width="11.88671875" customWidth="1"/>
    <col min="10" max="10" width="9.88671875" customWidth="1"/>
    <col min="24" max="16384" width="8.88671875" style="62"/>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63" t="s">
        <v>126</v>
      </c>
      <c r="B3" s="163"/>
      <c r="C3" s="163"/>
      <c r="D3" s="163"/>
      <c r="E3" s="163"/>
      <c r="F3" s="163"/>
      <c r="G3" s="163"/>
      <c r="H3" s="163"/>
      <c r="I3" s="163"/>
      <c r="J3" s="163"/>
      <c r="K3" s="1"/>
      <c r="L3" s="1"/>
      <c r="M3" s="1"/>
      <c r="N3" s="1"/>
      <c r="O3" s="1"/>
      <c r="P3" s="3"/>
      <c r="Q3" s="3"/>
      <c r="R3" s="3"/>
      <c r="S3" s="3"/>
      <c r="T3" s="3"/>
      <c r="U3" s="3"/>
      <c r="V3" s="3"/>
      <c r="W3" s="3"/>
    </row>
    <row r="4" spans="1:23" ht="15.6" x14ac:dyDescent="0.3">
      <c r="A4" s="204" t="s">
        <v>14</v>
      </c>
      <c r="B4" s="204"/>
      <c r="C4" s="204"/>
      <c r="D4" s="204"/>
      <c r="E4" s="204"/>
      <c r="F4" s="204"/>
      <c r="G4" s="204"/>
      <c r="H4" s="204"/>
      <c r="I4" s="204"/>
      <c r="J4" s="204"/>
      <c r="K4" s="1"/>
      <c r="L4" s="1"/>
      <c r="M4" s="1"/>
      <c r="N4" s="1"/>
      <c r="O4" s="1"/>
      <c r="P4" s="3"/>
      <c r="Q4" s="3"/>
      <c r="R4" s="3"/>
      <c r="S4" s="3"/>
      <c r="T4" s="3"/>
      <c r="U4" s="3"/>
      <c r="V4" s="3"/>
      <c r="W4" s="3"/>
    </row>
    <row r="5" spans="1:23" ht="15.6" x14ac:dyDescent="0.3">
      <c r="A5" s="204"/>
      <c r="B5" s="204"/>
      <c r="C5" s="204"/>
      <c r="D5" s="204"/>
      <c r="E5" s="204"/>
      <c r="F5" s="204"/>
      <c r="G5" s="204"/>
      <c r="H5" s="204"/>
      <c r="I5" s="204"/>
      <c r="J5" s="204"/>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05" t="s">
        <v>15</v>
      </c>
      <c r="B7" s="206"/>
      <c r="C7" s="206" t="s">
        <v>16</v>
      </c>
      <c r="D7" s="206"/>
      <c r="E7" s="206"/>
      <c r="F7" s="206" t="s">
        <v>17</v>
      </c>
      <c r="G7" s="206"/>
      <c r="H7" s="206"/>
      <c r="I7" s="206" t="s">
        <v>18</v>
      </c>
      <c r="J7" s="207"/>
      <c r="K7" s="1"/>
      <c r="L7" s="1"/>
      <c r="M7" s="1"/>
      <c r="N7" s="1"/>
      <c r="O7" s="1"/>
      <c r="P7" s="3"/>
      <c r="Q7" s="3"/>
      <c r="R7" s="3"/>
      <c r="S7" s="3"/>
      <c r="T7" s="3"/>
      <c r="U7" s="3"/>
      <c r="V7" s="3"/>
      <c r="W7" s="3"/>
    </row>
    <row r="8" spans="1:23" ht="15.6" x14ac:dyDescent="0.3">
      <c r="A8" s="200"/>
      <c r="B8" s="201"/>
      <c r="C8" s="202"/>
      <c r="D8" s="201"/>
      <c r="E8" s="201"/>
      <c r="F8" s="202"/>
      <c r="G8" s="201"/>
      <c r="H8" s="201"/>
      <c r="I8" s="202"/>
      <c r="J8" s="203"/>
      <c r="K8" s="1"/>
      <c r="L8" s="1"/>
      <c r="M8" s="1"/>
      <c r="N8" s="1"/>
      <c r="O8" s="1"/>
      <c r="P8" s="3"/>
      <c r="Q8" s="3"/>
      <c r="R8" s="3"/>
      <c r="S8" s="3"/>
      <c r="T8" s="3"/>
      <c r="U8" s="3"/>
      <c r="V8" s="3"/>
      <c r="W8" s="3"/>
    </row>
    <row r="9" spans="1:23" ht="15.6" x14ac:dyDescent="0.3">
      <c r="A9" s="200"/>
      <c r="B9" s="201"/>
      <c r="C9" s="202"/>
      <c r="D9" s="201"/>
      <c r="E9" s="201"/>
      <c r="F9" s="202"/>
      <c r="G9" s="201"/>
      <c r="H9" s="201"/>
      <c r="I9" s="202"/>
      <c r="J9" s="203"/>
      <c r="K9" s="1"/>
      <c r="L9" s="1"/>
      <c r="M9" s="1"/>
      <c r="N9" s="1"/>
      <c r="O9" s="1"/>
      <c r="P9" s="3"/>
      <c r="Q9" s="3"/>
      <c r="R9" s="3"/>
      <c r="S9" s="3"/>
      <c r="T9" s="3"/>
      <c r="U9" s="3"/>
      <c r="V9" s="3"/>
      <c r="W9" s="3"/>
    </row>
    <row r="10" spans="1:23" ht="15.6" x14ac:dyDescent="0.3">
      <c r="A10" s="200"/>
      <c r="B10" s="201"/>
      <c r="C10" s="202"/>
      <c r="D10" s="201"/>
      <c r="E10" s="201"/>
      <c r="F10" s="202"/>
      <c r="G10" s="201"/>
      <c r="H10" s="201"/>
      <c r="I10" s="202"/>
      <c r="J10" s="203"/>
      <c r="K10" s="1"/>
      <c r="L10" s="1"/>
      <c r="M10" s="1"/>
      <c r="N10" s="1"/>
      <c r="O10" s="1"/>
      <c r="P10" s="3"/>
      <c r="Q10" s="3"/>
      <c r="R10" s="3"/>
      <c r="S10" s="3"/>
      <c r="T10" s="3"/>
      <c r="U10" s="3"/>
      <c r="V10" s="3"/>
      <c r="W10" s="3"/>
    </row>
    <row r="11" spans="1:23" ht="15.6" x14ac:dyDescent="0.3">
      <c r="A11" s="200"/>
      <c r="B11" s="201"/>
      <c r="C11" s="202"/>
      <c r="D11" s="201"/>
      <c r="E11" s="201"/>
      <c r="F11" s="202"/>
      <c r="G11" s="201"/>
      <c r="H11" s="201"/>
      <c r="I11" s="202"/>
      <c r="J11" s="203"/>
      <c r="K11" s="1"/>
      <c r="L11" s="1"/>
      <c r="M11" s="1"/>
      <c r="N11" s="1"/>
      <c r="O11" s="1"/>
      <c r="P11" s="3"/>
      <c r="Q11" s="3"/>
      <c r="R11" s="3"/>
      <c r="S11" s="3"/>
      <c r="T11" s="3"/>
      <c r="U11" s="3"/>
      <c r="V11" s="3"/>
      <c r="W11" s="3"/>
    </row>
    <row r="12" spans="1:23" ht="15.6" x14ac:dyDescent="0.3">
      <c r="A12" s="200"/>
      <c r="B12" s="201"/>
      <c r="C12" s="202"/>
      <c r="D12" s="201"/>
      <c r="E12" s="201"/>
      <c r="F12" s="202"/>
      <c r="G12" s="201"/>
      <c r="H12" s="201"/>
      <c r="I12" s="202"/>
      <c r="J12" s="203"/>
      <c r="K12" s="1"/>
      <c r="L12" s="1"/>
      <c r="M12" s="1"/>
      <c r="N12" s="1"/>
      <c r="O12" s="1"/>
      <c r="P12" s="3"/>
      <c r="Q12" s="3"/>
      <c r="R12" s="3"/>
      <c r="S12" s="3"/>
      <c r="T12" s="3"/>
      <c r="U12" s="3"/>
      <c r="V12" s="3"/>
      <c r="W12" s="3"/>
    </row>
    <row r="13" spans="1:23" ht="15.6" x14ac:dyDescent="0.3">
      <c r="A13" s="200"/>
      <c r="B13" s="201"/>
      <c r="C13" s="202"/>
      <c r="D13" s="201"/>
      <c r="E13" s="201"/>
      <c r="F13" s="202"/>
      <c r="G13" s="201"/>
      <c r="H13" s="201"/>
      <c r="I13" s="202"/>
      <c r="J13" s="203"/>
      <c r="K13" s="1"/>
      <c r="L13" s="1"/>
      <c r="M13" s="1"/>
      <c r="N13" s="1"/>
      <c r="O13" s="1"/>
      <c r="P13" s="3"/>
      <c r="Q13" s="3"/>
      <c r="R13" s="3"/>
      <c r="S13" s="3"/>
      <c r="T13" s="3"/>
      <c r="U13" s="3"/>
      <c r="V13" s="3"/>
      <c r="W13" s="3"/>
    </row>
    <row r="14" spans="1:23" ht="15.6" x14ac:dyDescent="0.3">
      <c r="A14" s="200"/>
      <c r="B14" s="201"/>
      <c r="C14" s="202"/>
      <c r="D14" s="201"/>
      <c r="E14" s="201"/>
      <c r="F14" s="202"/>
      <c r="G14" s="201"/>
      <c r="H14" s="201"/>
      <c r="I14" s="202"/>
      <c r="J14" s="203"/>
      <c r="K14" s="1"/>
      <c r="L14" s="1"/>
      <c r="M14" s="1"/>
      <c r="N14" s="1"/>
      <c r="O14" s="1"/>
      <c r="P14" s="3"/>
      <c r="Q14" s="3"/>
      <c r="R14" s="3"/>
      <c r="S14" s="3"/>
      <c r="T14" s="3"/>
      <c r="U14" s="3"/>
      <c r="V14" s="3"/>
      <c r="W14" s="3"/>
    </row>
    <row r="15" spans="1:23" ht="15.6" x14ac:dyDescent="0.3">
      <c r="A15" s="200"/>
      <c r="B15" s="201"/>
      <c r="C15" s="202"/>
      <c r="D15" s="201"/>
      <c r="E15" s="201"/>
      <c r="F15" s="202"/>
      <c r="G15" s="201"/>
      <c r="H15" s="201"/>
      <c r="I15" s="202"/>
      <c r="J15" s="203"/>
      <c r="K15" s="1"/>
      <c r="L15" s="1"/>
      <c r="M15" s="1"/>
      <c r="N15" s="1"/>
      <c r="O15" s="1"/>
      <c r="P15" s="3"/>
      <c r="Q15" s="3"/>
      <c r="R15" s="3"/>
      <c r="S15" s="3"/>
      <c r="T15" s="3"/>
      <c r="U15" s="3"/>
      <c r="V15" s="3"/>
      <c r="W15" s="3"/>
    </row>
    <row r="16" spans="1:23" ht="15.6" x14ac:dyDescent="0.3">
      <c r="A16" s="200"/>
      <c r="B16" s="201"/>
      <c r="C16" s="202"/>
      <c r="D16" s="201"/>
      <c r="E16" s="201"/>
      <c r="F16" s="202"/>
      <c r="G16" s="201"/>
      <c r="H16" s="201"/>
      <c r="I16" s="202"/>
      <c r="J16" s="203"/>
      <c r="K16" s="1"/>
      <c r="L16" s="1"/>
      <c r="M16" s="1"/>
      <c r="N16" s="1"/>
      <c r="O16" s="1"/>
      <c r="P16" s="3"/>
      <c r="Q16" s="3"/>
      <c r="R16" s="3"/>
      <c r="S16" s="3"/>
      <c r="T16" s="3"/>
      <c r="U16" s="3"/>
      <c r="V16" s="3"/>
      <c r="W16" s="3"/>
    </row>
    <row r="17" spans="1:23" ht="16.2" thickBot="1" x14ac:dyDescent="0.35">
      <c r="A17" s="193"/>
      <c r="B17" s="194"/>
      <c r="C17" s="195"/>
      <c r="D17" s="194"/>
      <c r="E17" s="194"/>
      <c r="F17" s="195"/>
      <c r="G17" s="194"/>
      <c r="H17" s="194"/>
      <c r="I17" s="195"/>
      <c r="J17" s="196"/>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197" t="s">
        <v>19</v>
      </c>
      <c r="B19" s="197"/>
      <c r="C19" s="197"/>
      <c r="D19" s="197"/>
      <c r="E19" s="197"/>
      <c r="F19" s="197"/>
      <c r="G19" s="197"/>
      <c r="H19" s="197"/>
      <c r="I19" s="197"/>
      <c r="J19" s="197"/>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198" t="s">
        <v>13</v>
      </c>
      <c r="B21" s="189"/>
      <c r="C21" s="199" t="s">
        <v>16</v>
      </c>
      <c r="D21" s="188"/>
      <c r="E21" s="189"/>
      <c r="F21" s="199" t="s">
        <v>20</v>
      </c>
      <c r="G21" s="188"/>
      <c r="H21" s="189"/>
      <c r="I21" s="199" t="s">
        <v>18</v>
      </c>
      <c r="J21" s="190"/>
      <c r="K21" s="1"/>
      <c r="L21" s="1"/>
      <c r="M21" s="1"/>
      <c r="N21" s="1"/>
      <c r="O21" s="1"/>
      <c r="P21" s="3"/>
      <c r="Q21" s="3"/>
      <c r="R21" s="3"/>
      <c r="S21" s="3"/>
      <c r="T21" s="3"/>
      <c r="U21" s="3"/>
      <c r="V21" s="3"/>
      <c r="W21" s="3"/>
    </row>
    <row r="22" spans="1:23" ht="15.6" x14ac:dyDescent="0.3">
      <c r="A22" s="191"/>
      <c r="B22" s="192"/>
      <c r="C22" s="185"/>
      <c r="D22" s="177"/>
      <c r="E22" s="192"/>
      <c r="F22" s="185"/>
      <c r="G22" s="177"/>
      <c r="H22" s="192"/>
      <c r="I22" s="185"/>
      <c r="J22" s="178"/>
      <c r="K22" s="1"/>
      <c r="L22" s="1"/>
      <c r="M22" s="1"/>
      <c r="N22" s="1"/>
      <c r="O22" s="1"/>
      <c r="P22" s="3"/>
      <c r="Q22" s="3"/>
      <c r="R22" s="3"/>
      <c r="S22" s="3"/>
      <c r="T22" s="3"/>
      <c r="U22" s="3"/>
      <c r="V22" s="3"/>
      <c r="W22" s="3"/>
    </row>
    <row r="23" spans="1:23" ht="15.6" x14ac:dyDescent="0.3">
      <c r="A23" s="191"/>
      <c r="B23" s="192"/>
      <c r="C23" s="185"/>
      <c r="D23" s="177"/>
      <c r="E23" s="192"/>
      <c r="F23" s="185"/>
      <c r="G23" s="177"/>
      <c r="H23" s="192"/>
      <c r="I23" s="185"/>
      <c r="J23" s="178"/>
      <c r="K23" s="1"/>
      <c r="L23" s="1"/>
      <c r="M23" s="1"/>
      <c r="N23" s="1"/>
      <c r="O23" s="1"/>
      <c r="P23" s="3"/>
      <c r="Q23" s="3"/>
      <c r="R23" s="3"/>
      <c r="S23" s="3"/>
      <c r="T23" s="3"/>
      <c r="U23" s="3"/>
      <c r="V23" s="3"/>
      <c r="W23" s="3"/>
    </row>
    <row r="24" spans="1:23" ht="15.6" x14ac:dyDescent="0.3">
      <c r="A24" s="191"/>
      <c r="B24" s="192"/>
      <c r="C24" s="185"/>
      <c r="D24" s="177"/>
      <c r="E24" s="192"/>
      <c r="F24" s="185"/>
      <c r="G24" s="177"/>
      <c r="H24" s="192"/>
      <c r="I24" s="185"/>
      <c r="J24" s="178"/>
      <c r="K24" s="1"/>
      <c r="L24" s="1"/>
      <c r="M24" s="1"/>
      <c r="N24" s="1"/>
      <c r="O24" s="1"/>
      <c r="P24" s="3"/>
      <c r="Q24" s="3"/>
      <c r="R24" s="3"/>
      <c r="S24" s="3"/>
      <c r="T24" s="3"/>
      <c r="U24" s="3"/>
      <c r="V24" s="3"/>
      <c r="W24" s="3"/>
    </row>
    <row r="25" spans="1:23" ht="15.6" x14ac:dyDescent="0.3">
      <c r="A25" s="191"/>
      <c r="B25" s="192"/>
      <c r="C25" s="185"/>
      <c r="D25" s="177"/>
      <c r="E25" s="192"/>
      <c r="F25" s="185"/>
      <c r="G25" s="177"/>
      <c r="H25" s="192"/>
      <c r="I25" s="185"/>
      <c r="J25" s="178"/>
      <c r="K25" s="1"/>
      <c r="L25" s="1"/>
      <c r="M25" s="1"/>
      <c r="N25" s="1"/>
      <c r="O25" s="1"/>
      <c r="P25" s="3"/>
      <c r="Q25" s="3"/>
      <c r="R25" s="3"/>
      <c r="S25" s="3"/>
      <c r="T25" s="3"/>
      <c r="U25" s="3"/>
      <c r="V25" s="3"/>
      <c r="W25" s="3"/>
    </row>
    <row r="26" spans="1:23" ht="15.6" x14ac:dyDescent="0.3">
      <c r="A26" s="191"/>
      <c r="B26" s="192"/>
      <c r="C26" s="185"/>
      <c r="D26" s="177"/>
      <c r="E26" s="192"/>
      <c r="F26" s="185"/>
      <c r="G26" s="177"/>
      <c r="H26" s="192"/>
      <c r="I26" s="185"/>
      <c r="J26" s="178"/>
      <c r="K26" s="1"/>
      <c r="L26" s="1"/>
      <c r="M26" s="1"/>
      <c r="N26" s="1"/>
      <c r="O26" s="1"/>
      <c r="P26" s="3"/>
      <c r="Q26" s="3"/>
      <c r="R26" s="3"/>
      <c r="S26" s="3"/>
      <c r="T26" s="3"/>
      <c r="U26" s="3"/>
      <c r="V26" s="3"/>
      <c r="W26" s="3"/>
    </row>
    <row r="27" spans="1:23" ht="15.6" x14ac:dyDescent="0.3">
      <c r="A27" s="191"/>
      <c r="B27" s="192"/>
      <c r="C27" s="185"/>
      <c r="D27" s="177"/>
      <c r="E27" s="192"/>
      <c r="F27" s="185"/>
      <c r="G27" s="177"/>
      <c r="H27" s="192"/>
      <c r="I27" s="185"/>
      <c r="J27" s="178"/>
      <c r="K27" s="1"/>
      <c r="L27" s="1"/>
      <c r="M27" s="1"/>
      <c r="N27" s="1"/>
      <c r="O27" s="1"/>
      <c r="P27" s="3"/>
      <c r="Q27" s="3"/>
      <c r="R27" s="3"/>
      <c r="S27" s="3"/>
      <c r="T27" s="3"/>
      <c r="U27" s="3"/>
      <c r="V27" s="3"/>
      <c r="W27" s="3"/>
    </row>
    <row r="28" spans="1:23" ht="15.6" x14ac:dyDescent="0.3">
      <c r="A28" s="191"/>
      <c r="B28" s="192"/>
      <c r="C28" s="185"/>
      <c r="D28" s="177"/>
      <c r="E28" s="192"/>
      <c r="F28" s="185"/>
      <c r="G28" s="177"/>
      <c r="H28" s="192"/>
      <c r="I28" s="185"/>
      <c r="J28" s="178"/>
      <c r="K28" s="1"/>
      <c r="L28" s="1"/>
      <c r="M28" s="1"/>
      <c r="N28" s="1"/>
      <c r="O28" s="1"/>
      <c r="P28" s="3"/>
      <c r="Q28" s="3"/>
      <c r="R28" s="3"/>
      <c r="S28" s="3"/>
      <c r="T28" s="3"/>
      <c r="U28" s="3"/>
      <c r="V28" s="3"/>
      <c r="W28" s="3"/>
    </row>
    <row r="29" spans="1:23" ht="15.6" x14ac:dyDescent="0.3">
      <c r="A29" s="191"/>
      <c r="B29" s="192"/>
      <c r="C29" s="185"/>
      <c r="D29" s="177"/>
      <c r="E29" s="192"/>
      <c r="F29" s="185"/>
      <c r="G29" s="177"/>
      <c r="H29" s="192"/>
      <c r="I29" s="185"/>
      <c r="J29" s="178"/>
      <c r="K29" s="1"/>
      <c r="L29" s="1"/>
      <c r="M29" s="1"/>
      <c r="N29" s="1"/>
      <c r="O29" s="1"/>
      <c r="P29" s="3"/>
      <c r="Q29" s="3"/>
      <c r="R29" s="3"/>
      <c r="S29" s="3"/>
      <c r="T29" s="3"/>
      <c r="U29" s="3"/>
      <c r="V29" s="3"/>
      <c r="W29" s="3"/>
    </row>
    <row r="30" spans="1:23" ht="15.6" x14ac:dyDescent="0.3">
      <c r="A30" s="191"/>
      <c r="B30" s="192"/>
      <c r="C30" s="185"/>
      <c r="D30" s="177"/>
      <c r="E30" s="192"/>
      <c r="F30" s="185"/>
      <c r="G30" s="177"/>
      <c r="H30" s="192"/>
      <c r="I30" s="185"/>
      <c r="J30" s="178"/>
      <c r="K30" s="1"/>
      <c r="L30" s="1"/>
      <c r="M30" s="1"/>
      <c r="N30" s="1"/>
      <c r="O30" s="1"/>
      <c r="P30" s="3"/>
      <c r="Q30" s="3"/>
      <c r="R30" s="3"/>
      <c r="S30" s="3"/>
      <c r="T30" s="3"/>
      <c r="U30" s="3"/>
      <c r="V30" s="3"/>
      <c r="W30" s="3"/>
    </row>
    <row r="31" spans="1:23" ht="15.6" x14ac:dyDescent="0.3">
      <c r="A31" s="191"/>
      <c r="B31" s="192"/>
      <c r="C31" s="185"/>
      <c r="D31" s="177"/>
      <c r="E31" s="192"/>
      <c r="F31" s="185"/>
      <c r="G31" s="177"/>
      <c r="H31" s="192"/>
      <c r="I31" s="185"/>
      <c r="J31" s="178"/>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87"/>
      <c r="B33" s="187"/>
      <c r="C33" s="187"/>
      <c r="D33" s="187"/>
      <c r="E33" s="187"/>
      <c r="F33" s="187"/>
      <c r="G33" s="187"/>
      <c r="H33" s="187"/>
      <c r="I33" s="187"/>
      <c r="J33" s="187"/>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88" t="s">
        <v>21</v>
      </c>
      <c r="C37" s="188"/>
      <c r="D37" s="188"/>
      <c r="E37" s="188"/>
      <c r="F37" s="188"/>
      <c r="G37" s="189"/>
      <c r="H37" s="188" t="s">
        <v>39</v>
      </c>
      <c r="I37" s="188"/>
      <c r="J37" s="190"/>
      <c r="K37" s="1"/>
      <c r="L37" s="1"/>
      <c r="M37" s="1"/>
      <c r="N37" s="1"/>
      <c r="O37" s="1"/>
      <c r="P37" s="3"/>
      <c r="Q37" s="3"/>
      <c r="R37" s="3"/>
      <c r="S37" s="3"/>
      <c r="T37" s="3"/>
      <c r="U37" s="3"/>
      <c r="V37" s="3"/>
      <c r="W37" s="3"/>
    </row>
    <row r="38" spans="1:23" ht="15.6" x14ac:dyDescent="0.3">
      <c r="A38" s="16"/>
      <c r="B38" s="182"/>
      <c r="C38" s="183"/>
      <c r="D38" s="183"/>
      <c r="E38" s="183"/>
      <c r="F38" s="183"/>
      <c r="G38" s="184"/>
      <c r="H38" s="176"/>
      <c r="I38" s="177"/>
      <c r="J38" s="178"/>
      <c r="K38" s="1"/>
      <c r="L38" s="1"/>
      <c r="M38" s="1"/>
      <c r="N38" s="1"/>
      <c r="O38" s="1"/>
      <c r="P38" s="3"/>
      <c r="Q38" s="3"/>
      <c r="R38" s="3"/>
      <c r="S38" s="3"/>
      <c r="T38" s="3"/>
      <c r="U38" s="3"/>
      <c r="V38" s="3"/>
      <c r="W38" s="3"/>
    </row>
    <row r="39" spans="1:23" ht="15.6" x14ac:dyDescent="0.3">
      <c r="A39" s="16"/>
      <c r="B39" s="182"/>
      <c r="C39" s="183"/>
      <c r="D39" s="183"/>
      <c r="E39" s="183"/>
      <c r="F39" s="183"/>
      <c r="G39" s="184"/>
      <c r="H39" s="176"/>
      <c r="I39" s="177"/>
      <c r="J39" s="178"/>
      <c r="K39" s="1"/>
      <c r="L39" s="1"/>
      <c r="M39" s="1"/>
      <c r="N39" s="1"/>
      <c r="O39" s="1"/>
      <c r="P39" s="3"/>
      <c r="Q39" s="3"/>
      <c r="R39" s="3"/>
      <c r="S39" s="3"/>
      <c r="T39" s="3"/>
      <c r="U39" s="3"/>
      <c r="V39" s="3"/>
      <c r="W39" s="3"/>
    </row>
    <row r="40" spans="1:23" ht="51.75" customHeight="1" x14ac:dyDescent="0.3">
      <c r="A40" s="16"/>
      <c r="B40" s="182"/>
      <c r="C40" s="183"/>
      <c r="D40" s="183"/>
      <c r="E40" s="183"/>
      <c r="F40" s="183"/>
      <c r="G40" s="184"/>
      <c r="H40" s="185"/>
      <c r="I40" s="176"/>
      <c r="J40" s="186"/>
      <c r="K40" s="1"/>
      <c r="L40" s="1"/>
      <c r="M40" s="1"/>
      <c r="N40" s="1"/>
      <c r="O40" s="1"/>
      <c r="P40" s="3"/>
      <c r="Q40" s="3"/>
      <c r="R40" s="3"/>
      <c r="S40" s="3"/>
      <c r="T40" s="3"/>
      <c r="U40" s="3"/>
      <c r="V40" s="3"/>
      <c r="W40" s="3"/>
    </row>
    <row r="41" spans="1:23" ht="32.25" customHeight="1" x14ac:dyDescent="0.3">
      <c r="A41" s="16"/>
      <c r="B41" s="182"/>
      <c r="C41" s="183"/>
      <c r="D41" s="183"/>
      <c r="E41" s="183"/>
      <c r="F41" s="183"/>
      <c r="G41" s="184"/>
      <c r="H41" s="176"/>
      <c r="I41" s="177"/>
      <c r="J41" s="178"/>
      <c r="K41" s="1"/>
      <c r="L41" s="1"/>
      <c r="M41" s="1"/>
      <c r="N41" s="1"/>
      <c r="O41" s="1"/>
      <c r="P41" s="3"/>
      <c r="Q41" s="3"/>
      <c r="R41" s="3"/>
      <c r="S41" s="3"/>
      <c r="T41" s="3"/>
      <c r="U41" s="3"/>
      <c r="V41" s="3"/>
      <c r="W41" s="3"/>
    </row>
    <row r="42" spans="1:23" ht="15.6" x14ac:dyDescent="0.3">
      <c r="A42" s="17"/>
      <c r="B42" s="179"/>
      <c r="C42" s="180"/>
      <c r="D42" s="180"/>
      <c r="E42" s="180"/>
      <c r="F42" s="180"/>
      <c r="G42" s="181"/>
      <c r="H42" s="176"/>
      <c r="I42" s="177"/>
      <c r="J42" s="178"/>
      <c r="K42" s="1"/>
      <c r="L42" s="1"/>
      <c r="M42" s="1"/>
      <c r="N42" s="1"/>
      <c r="O42" s="1"/>
      <c r="P42" s="3"/>
      <c r="Q42" s="3"/>
      <c r="R42" s="3"/>
      <c r="S42" s="3"/>
      <c r="T42" s="3"/>
      <c r="U42" s="3"/>
      <c r="V42" s="3"/>
      <c r="W42" s="3"/>
    </row>
    <row r="43" spans="1:23" ht="15.6" x14ac:dyDescent="0.3">
      <c r="A43" s="7"/>
      <c r="B43" s="173"/>
      <c r="C43" s="174"/>
      <c r="D43" s="174"/>
      <c r="E43" s="174"/>
      <c r="F43" s="174"/>
      <c r="G43" s="175"/>
      <c r="H43" s="176"/>
      <c r="I43" s="177"/>
      <c r="J43" s="178"/>
      <c r="K43" s="1"/>
      <c r="L43" s="1"/>
      <c r="M43" s="1"/>
      <c r="N43" s="1"/>
      <c r="O43" s="1"/>
      <c r="P43" s="3"/>
      <c r="Q43" s="3"/>
      <c r="R43" s="3"/>
      <c r="S43" s="3"/>
      <c r="T43" s="3"/>
      <c r="U43" s="3"/>
      <c r="V43" s="3"/>
      <c r="W43" s="3"/>
    </row>
    <row r="44" spans="1:23" ht="15.6" x14ac:dyDescent="0.3">
      <c r="A44" s="7"/>
      <c r="B44" s="173"/>
      <c r="C44" s="174"/>
      <c r="D44" s="174"/>
      <c r="E44" s="174"/>
      <c r="F44" s="174"/>
      <c r="G44" s="175"/>
      <c r="H44" s="176"/>
      <c r="I44" s="177"/>
      <c r="J44" s="178"/>
      <c r="K44" s="1"/>
      <c r="L44" s="1"/>
      <c r="M44" s="1"/>
      <c r="N44" s="1"/>
      <c r="O44" s="1"/>
      <c r="P44" s="3"/>
      <c r="Q44" s="3"/>
      <c r="R44" s="3"/>
      <c r="S44" s="3"/>
      <c r="T44" s="3"/>
      <c r="U44" s="3"/>
      <c r="V44" s="3"/>
      <c r="W44" s="3"/>
    </row>
    <row r="45" spans="1:23" ht="15.6" x14ac:dyDescent="0.3">
      <c r="A45" s="7"/>
      <c r="B45" s="173"/>
      <c r="C45" s="174"/>
      <c r="D45" s="174"/>
      <c r="E45" s="174"/>
      <c r="F45" s="174"/>
      <c r="G45" s="175"/>
      <c r="H45" s="176"/>
      <c r="I45" s="177"/>
      <c r="J45" s="178"/>
      <c r="K45" s="1"/>
      <c r="L45" s="1"/>
      <c r="M45" s="1"/>
      <c r="N45" s="1"/>
      <c r="O45" s="1"/>
      <c r="P45" s="3"/>
      <c r="Q45" s="3"/>
      <c r="R45" s="3"/>
      <c r="S45" s="3"/>
      <c r="T45" s="3"/>
      <c r="U45" s="3"/>
      <c r="V45" s="3"/>
      <c r="W45" s="3"/>
    </row>
    <row r="46" spans="1:23" ht="15.6" x14ac:dyDescent="0.3">
      <c r="A46" s="7"/>
      <c r="B46" s="173"/>
      <c r="C46" s="174"/>
      <c r="D46" s="174"/>
      <c r="E46" s="174"/>
      <c r="F46" s="174"/>
      <c r="G46" s="175"/>
      <c r="H46" s="176"/>
      <c r="I46" s="177"/>
      <c r="J46" s="178"/>
      <c r="K46" s="1"/>
      <c r="L46" s="1"/>
      <c r="M46" s="1"/>
      <c r="N46" s="1"/>
      <c r="O46" s="1"/>
      <c r="P46" s="3"/>
      <c r="Q46" s="3"/>
      <c r="R46" s="3"/>
      <c r="S46" s="3"/>
      <c r="T46" s="3"/>
      <c r="U46" s="3"/>
      <c r="V46" s="3"/>
      <c r="W46" s="3"/>
    </row>
    <row r="47" spans="1:23" ht="15.6" x14ac:dyDescent="0.3">
      <c r="A47" s="7"/>
      <c r="B47" s="173"/>
      <c r="C47" s="174"/>
      <c r="D47" s="174"/>
      <c r="E47" s="174"/>
      <c r="F47" s="174"/>
      <c r="G47" s="175"/>
      <c r="H47" s="176"/>
      <c r="I47" s="177"/>
      <c r="J47" s="178"/>
      <c r="K47" s="1"/>
      <c r="L47" s="1"/>
      <c r="M47" s="1"/>
      <c r="N47" s="1"/>
      <c r="O47" s="1"/>
      <c r="P47" s="3"/>
      <c r="Q47" s="3"/>
      <c r="R47" s="3"/>
      <c r="S47" s="3"/>
      <c r="T47" s="3"/>
      <c r="U47" s="3"/>
      <c r="V47" s="3"/>
      <c r="W47" s="3"/>
    </row>
    <row r="48" spans="1:23" ht="16.2" thickBot="1" x14ac:dyDescent="0.35">
      <c r="A48" s="8"/>
      <c r="B48" s="164"/>
      <c r="C48" s="165"/>
      <c r="D48" s="165"/>
      <c r="E48" s="165"/>
      <c r="F48" s="165"/>
      <c r="G48" s="166"/>
      <c r="H48" s="167"/>
      <c r="I48" s="168"/>
      <c r="J48" s="169"/>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62" t="s">
        <v>127</v>
      </c>
      <c r="B50" s="162"/>
      <c r="C50" s="162"/>
      <c r="D50" s="162"/>
      <c r="E50" s="162"/>
      <c r="F50" s="162"/>
      <c r="G50" s="162"/>
      <c r="H50" s="162"/>
      <c r="I50" s="162"/>
      <c r="J50" s="162"/>
      <c r="K50" s="1"/>
      <c r="L50" s="1"/>
      <c r="M50" s="1"/>
      <c r="N50" s="1"/>
      <c r="O50" s="1"/>
      <c r="P50" s="3"/>
      <c r="Q50" s="3"/>
      <c r="R50" s="3"/>
      <c r="S50" s="3"/>
      <c r="T50" s="3"/>
      <c r="U50" s="3"/>
      <c r="V50" s="3"/>
      <c r="W50" s="3"/>
    </row>
    <row r="51" spans="1:23" ht="15.6" x14ac:dyDescent="0.3">
      <c r="A51" s="162"/>
      <c r="B51" s="162"/>
      <c r="C51" s="162"/>
      <c r="D51" s="162"/>
      <c r="E51" s="162"/>
      <c r="F51" s="162"/>
      <c r="G51" s="162"/>
      <c r="H51" s="162"/>
      <c r="I51" s="162"/>
      <c r="J51" s="162"/>
      <c r="K51" s="1"/>
      <c r="L51" s="1"/>
      <c r="M51" s="1"/>
      <c r="N51" s="1"/>
      <c r="O51" s="1"/>
      <c r="P51" s="3"/>
      <c r="Q51" s="3"/>
      <c r="R51" s="3"/>
      <c r="S51" s="3"/>
      <c r="T51" s="3"/>
      <c r="U51" s="3"/>
      <c r="V51" s="3"/>
      <c r="W51" s="3"/>
    </row>
    <row r="52" spans="1:23" ht="15.6" x14ac:dyDescent="0.3">
      <c r="A52" s="162"/>
      <c r="B52" s="162"/>
      <c r="C52" s="162"/>
      <c r="D52" s="162"/>
      <c r="E52" s="162"/>
      <c r="F52" s="162"/>
      <c r="G52" s="162"/>
      <c r="H52" s="162"/>
      <c r="I52" s="162"/>
      <c r="J52" s="162"/>
      <c r="K52" s="1"/>
      <c r="L52" s="1"/>
      <c r="M52" s="1"/>
      <c r="N52" s="1"/>
      <c r="O52" s="1"/>
      <c r="P52" s="3"/>
      <c r="Q52" s="3"/>
      <c r="R52" s="3"/>
      <c r="S52" s="3"/>
      <c r="T52" s="3"/>
      <c r="U52" s="3"/>
      <c r="V52" s="3"/>
      <c r="W52" s="3"/>
    </row>
    <row r="53" spans="1:23" ht="15.6" x14ac:dyDescent="0.3">
      <c r="A53" s="162"/>
      <c r="B53" s="162"/>
      <c r="C53" s="162"/>
      <c r="D53" s="162"/>
      <c r="E53" s="162"/>
      <c r="F53" s="162"/>
      <c r="G53" s="162"/>
      <c r="H53" s="162"/>
      <c r="I53" s="162"/>
      <c r="J53" s="162"/>
      <c r="K53" s="1"/>
      <c r="L53" s="1"/>
      <c r="M53" s="1"/>
      <c r="N53" s="1"/>
      <c r="O53" s="1"/>
      <c r="P53" s="3"/>
      <c r="Q53" s="3"/>
      <c r="R53" s="3"/>
      <c r="S53" s="3"/>
      <c r="T53" s="3"/>
      <c r="U53" s="3"/>
      <c r="V53" s="3"/>
      <c r="W53" s="3"/>
    </row>
    <row r="54" spans="1:23" ht="15.6" x14ac:dyDescent="0.3">
      <c r="A54" s="162"/>
      <c r="B54" s="162"/>
      <c r="C54" s="162"/>
      <c r="D54" s="162"/>
      <c r="E54" s="162"/>
      <c r="F54" s="162"/>
      <c r="G54" s="162"/>
      <c r="H54" s="162"/>
      <c r="I54" s="162"/>
      <c r="J54" s="162"/>
      <c r="K54" s="1"/>
      <c r="L54" s="1"/>
      <c r="M54" s="1"/>
      <c r="N54" s="1"/>
      <c r="O54" s="1"/>
      <c r="P54" s="3"/>
      <c r="Q54" s="3"/>
      <c r="R54" s="3"/>
      <c r="S54" s="3"/>
      <c r="T54" s="3"/>
      <c r="U54" s="3"/>
      <c r="V54" s="3"/>
      <c r="W54" s="3"/>
    </row>
    <row r="55" spans="1:23" ht="15.6" x14ac:dyDescent="0.3">
      <c r="A55" s="162"/>
      <c r="B55" s="162"/>
      <c r="C55" s="162"/>
      <c r="D55" s="162"/>
      <c r="E55" s="162"/>
      <c r="F55" s="162"/>
      <c r="G55" s="162"/>
      <c r="H55" s="162"/>
      <c r="I55" s="162"/>
      <c r="J55" s="162"/>
      <c r="K55" s="1"/>
      <c r="L55" s="1"/>
      <c r="M55" s="1"/>
      <c r="N55" s="1"/>
      <c r="O55" s="1"/>
      <c r="P55" s="3"/>
      <c r="Q55" s="3"/>
      <c r="R55" s="3"/>
      <c r="S55" s="3"/>
      <c r="T55" s="3"/>
      <c r="U55" s="3"/>
      <c r="V55" s="3"/>
      <c r="W55" s="3"/>
    </row>
    <row r="56" spans="1:23" ht="15.6" x14ac:dyDescent="0.3">
      <c r="A56" s="162"/>
      <c r="B56" s="162"/>
      <c r="C56" s="162"/>
      <c r="D56" s="162"/>
      <c r="E56" s="162"/>
      <c r="F56" s="162"/>
      <c r="G56" s="162"/>
      <c r="H56" s="162"/>
      <c r="I56" s="162"/>
      <c r="J56" s="162"/>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70" t="s">
        <v>22</v>
      </c>
      <c r="B59" s="170"/>
      <c r="C59" s="170"/>
      <c r="D59" s="170"/>
      <c r="E59" s="171"/>
      <c r="F59" s="172"/>
      <c r="G59" s="172"/>
      <c r="H59" s="172"/>
      <c r="I59" s="172"/>
      <c r="J59" s="172"/>
      <c r="K59" s="1"/>
      <c r="L59" s="1"/>
      <c r="M59" s="1"/>
      <c r="N59" s="1"/>
      <c r="O59" s="1"/>
      <c r="P59" s="3"/>
      <c r="Q59" s="3"/>
      <c r="R59" s="3"/>
      <c r="S59" s="3"/>
      <c r="T59" s="3"/>
      <c r="U59" s="3"/>
      <c r="V59" s="3"/>
      <c r="W59" s="3"/>
    </row>
    <row r="60" spans="1:23" ht="15.6" x14ac:dyDescent="0.3">
      <c r="A60" s="63"/>
      <c r="B60" s="63"/>
      <c r="C60" s="63"/>
      <c r="D60" s="63"/>
      <c r="E60" s="1"/>
      <c r="F60" s="1"/>
      <c r="G60" s="1"/>
      <c r="H60" s="1"/>
      <c r="I60" s="1"/>
      <c r="J60" s="1"/>
      <c r="K60" s="1"/>
      <c r="L60" s="1"/>
      <c r="M60" s="1"/>
      <c r="N60" s="1"/>
      <c r="O60" s="1"/>
      <c r="P60" s="3"/>
      <c r="Q60" s="3"/>
      <c r="R60" s="3"/>
      <c r="S60" s="3"/>
      <c r="T60" s="3"/>
      <c r="U60" s="3"/>
      <c r="V60" s="3"/>
      <c r="W60" s="3"/>
    </row>
    <row r="61" spans="1:23" ht="15.6" x14ac:dyDescent="0.3">
      <c r="A61" s="170" t="s">
        <v>23</v>
      </c>
      <c r="B61" s="170"/>
      <c r="C61" s="170"/>
      <c r="D61" s="170"/>
      <c r="E61" s="171"/>
      <c r="F61" s="172"/>
      <c r="G61" s="172"/>
      <c r="H61" s="172"/>
      <c r="I61" s="172"/>
      <c r="J61" s="172"/>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8"/>
  <sheetViews>
    <sheetView topLeftCell="A50" zoomScale="125" zoomScaleNormal="85" workbookViewId="0">
      <selection activeCell="B50" sqref="B50:O78"/>
    </sheetView>
  </sheetViews>
  <sheetFormatPr defaultColWidth="9.109375" defaultRowHeight="15.6" x14ac:dyDescent="0.3"/>
  <cols>
    <col min="1" max="1" width="3.33203125" style="9" customWidth="1"/>
    <col min="2" max="16384" width="9.109375" style="9"/>
  </cols>
  <sheetData>
    <row r="2" spans="1:19" ht="17.399999999999999" x14ac:dyDescent="0.3">
      <c r="A2" s="210" t="s">
        <v>35</v>
      </c>
      <c r="B2" s="210"/>
      <c r="C2" s="210"/>
      <c r="D2" s="210"/>
      <c r="E2" s="210"/>
      <c r="F2" s="210"/>
      <c r="G2" s="210"/>
      <c r="H2" s="210"/>
      <c r="I2" s="210"/>
      <c r="J2" s="210"/>
      <c r="K2" s="210"/>
      <c r="L2" s="210"/>
      <c r="M2" s="210"/>
      <c r="N2" s="210"/>
      <c r="O2" s="210"/>
    </row>
    <row r="3" spans="1:19" x14ac:dyDescent="0.3">
      <c r="A3" s="20" t="s">
        <v>37</v>
      </c>
      <c r="B3" s="208" t="s">
        <v>94</v>
      </c>
      <c r="C3" s="208"/>
      <c r="D3" s="208"/>
      <c r="E3" s="208"/>
      <c r="F3" s="208"/>
      <c r="G3" s="208"/>
      <c r="H3" s="208"/>
      <c r="I3" s="208"/>
      <c r="J3" s="208"/>
      <c r="K3" s="208"/>
      <c r="L3" s="208"/>
      <c r="M3" s="208"/>
      <c r="N3" s="208"/>
      <c r="O3" s="208"/>
      <c r="S3" s="56"/>
    </row>
    <row r="4" spans="1:19" x14ac:dyDescent="0.3">
      <c r="A4" s="20"/>
      <c r="B4" s="208"/>
      <c r="C4" s="208"/>
      <c r="D4" s="208"/>
      <c r="E4" s="208"/>
      <c r="F4" s="208"/>
      <c r="G4" s="208"/>
      <c r="H4" s="208"/>
      <c r="I4" s="208"/>
      <c r="J4" s="208"/>
      <c r="K4" s="208"/>
      <c r="L4" s="208"/>
      <c r="M4" s="208"/>
      <c r="N4" s="208"/>
      <c r="O4" s="208"/>
      <c r="S4" s="56"/>
    </row>
    <row r="5" spans="1:19" x14ac:dyDescent="0.3">
      <c r="A5" s="20"/>
      <c r="B5" s="208"/>
      <c r="C5" s="208"/>
      <c r="D5" s="208"/>
      <c r="E5" s="208"/>
      <c r="F5" s="208"/>
      <c r="G5" s="208"/>
      <c r="H5" s="208"/>
      <c r="I5" s="208"/>
      <c r="J5" s="208"/>
      <c r="K5" s="208"/>
      <c r="L5" s="208"/>
      <c r="M5" s="208"/>
      <c r="N5" s="208"/>
      <c r="O5" s="208"/>
      <c r="S5" s="56"/>
    </row>
    <row r="6" spans="1:19" x14ac:dyDescent="0.3">
      <c r="A6" s="20"/>
      <c r="B6" s="208"/>
      <c r="C6" s="208"/>
      <c r="D6" s="208"/>
      <c r="E6" s="208"/>
      <c r="F6" s="208"/>
      <c r="G6" s="208"/>
      <c r="H6" s="208"/>
      <c r="I6" s="208"/>
      <c r="J6" s="208"/>
      <c r="K6" s="208"/>
      <c r="L6" s="208"/>
      <c r="M6" s="208"/>
      <c r="N6" s="208"/>
      <c r="O6" s="208"/>
      <c r="S6" s="56"/>
    </row>
    <row r="7" spans="1:19" x14ac:dyDescent="0.3">
      <c r="A7" s="20"/>
      <c r="B7" s="208"/>
      <c r="C7" s="208"/>
      <c r="D7" s="208"/>
      <c r="E7" s="208"/>
      <c r="F7" s="208"/>
      <c r="G7" s="208"/>
      <c r="H7" s="208"/>
      <c r="I7" s="208"/>
      <c r="J7" s="208"/>
      <c r="K7" s="208"/>
      <c r="L7" s="208"/>
      <c r="M7" s="208"/>
      <c r="N7" s="208"/>
      <c r="O7" s="208"/>
      <c r="S7" s="56"/>
    </row>
    <row r="8" spans="1:19" x14ac:dyDescent="0.3">
      <c r="A8" s="20"/>
      <c r="B8" s="208"/>
      <c r="C8" s="208"/>
      <c r="D8" s="208"/>
      <c r="E8" s="208"/>
      <c r="F8" s="208"/>
      <c r="G8" s="208"/>
      <c r="H8" s="208"/>
      <c r="I8" s="208"/>
      <c r="J8" s="208"/>
      <c r="K8" s="208"/>
      <c r="L8" s="208"/>
      <c r="M8" s="208"/>
      <c r="N8" s="208"/>
      <c r="O8" s="208"/>
      <c r="S8" s="56"/>
    </row>
    <row r="9" spans="1:19" x14ac:dyDescent="0.3">
      <c r="A9" s="20"/>
      <c r="B9" s="208"/>
      <c r="C9" s="208"/>
      <c r="D9" s="208"/>
      <c r="E9" s="208"/>
      <c r="F9" s="208"/>
      <c r="G9" s="208"/>
      <c r="H9" s="208"/>
      <c r="I9" s="208"/>
      <c r="J9" s="208"/>
      <c r="K9" s="208"/>
      <c r="L9" s="208"/>
      <c r="M9" s="208"/>
      <c r="N9" s="208"/>
      <c r="O9" s="208"/>
      <c r="S9" s="56"/>
    </row>
    <row r="10" spans="1:19" x14ac:dyDescent="0.3">
      <c r="A10" s="20"/>
      <c r="B10" s="208"/>
      <c r="C10" s="208"/>
      <c r="D10" s="208"/>
      <c r="E10" s="208"/>
      <c r="F10" s="208"/>
      <c r="G10" s="208"/>
      <c r="H10" s="208"/>
      <c r="I10" s="208"/>
      <c r="J10" s="208"/>
      <c r="K10" s="208"/>
      <c r="L10" s="208"/>
      <c r="M10" s="208"/>
      <c r="N10" s="208"/>
      <c r="O10" s="208"/>
      <c r="S10" s="56"/>
    </row>
    <row r="11" spans="1:19" x14ac:dyDescent="0.3">
      <c r="A11" s="20" t="s">
        <v>40</v>
      </c>
      <c r="B11" s="208" t="s">
        <v>131</v>
      </c>
      <c r="C11" s="208"/>
      <c r="D11" s="208"/>
      <c r="E11" s="208"/>
      <c r="F11" s="208"/>
      <c r="G11" s="208"/>
      <c r="H11" s="208"/>
      <c r="I11" s="208"/>
      <c r="J11" s="208"/>
      <c r="K11" s="208"/>
      <c r="L11" s="208"/>
      <c r="M11" s="208"/>
      <c r="N11" s="208"/>
      <c r="O11" s="208"/>
    </row>
    <row r="12" spans="1:19" x14ac:dyDescent="0.3">
      <c r="A12" s="20"/>
      <c r="B12" s="208"/>
      <c r="C12" s="208"/>
      <c r="D12" s="208"/>
      <c r="E12" s="208"/>
      <c r="F12" s="208"/>
      <c r="G12" s="208"/>
      <c r="H12" s="208"/>
      <c r="I12" s="208"/>
      <c r="J12" s="208"/>
      <c r="K12" s="208"/>
      <c r="L12" s="208"/>
      <c r="M12" s="208"/>
      <c r="N12" s="208"/>
      <c r="O12" s="208"/>
    </row>
    <row r="13" spans="1:19" x14ac:dyDescent="0.3">
      <c r="A13" s="20" t="s">
        <v>41</v>
      </c>
      <c r="B13" s="208" t="s">
        <v>36</v>
      </c>
      <c r="C13" s="208"/>
      <c r="D13" s="208"/>
      <c r="E13" s="208"/>
      <c r="F13" s="208"/>
      <c r="G13" s="208"/>
      <c r="H13" s="208"/>
      <c r="I13" s="208"/>
      <c r="J13" s="208"/>
      <c r="K13" s="208"/>
      <c r="L13" s="208"/>
      <c r="M13" s="208"/>
      <c r="N13" s="208"/>
      <c r="O13" s="208"/>
    </row>
    <row r="14" spans="1:19" x14ac:dyDescent="0.3">
      <c r="A14" s="20"/>
      <c r="B14" s="208"/>
      <c r="C14" s="208"/>
      <c r="D14" s="208"/>
      <c r="E14" s="208"/>
      <c r="F14" s="208"/>
      <c r="G14" s="208"/>
      <c r="H14" s="208"/>
      <c r="I14" s="208"/>
      <c r="J14" s="208"/>
      <c r="K14" s="208"/>
      <c r="L14" s="208"/>
      <c r="M14" s="208"/>
      <c r="N14" s="208"/>
      <c r="O14" s="208"/>
    </row>
    <row r="15" spans="1:19" x14ac:dyDescent="0.3">
      <c r="A15" s="20"/>
      <c r="B15" s="208"/>
      <c r="C15" s="208"/>
      <c r="D15" s="208"/>
      <c r="E15" s="208"/>
      <c r="F15" s="208"/>
      <c r="G15" s="208"/>
      <c r="H15" s="208"/>
      <c r="I15" s="208"/>
      <c r="J15" s="208"/>
      <c r="K15" s="208"/>
      <c r="L15" s="208"/>
      <c r="M15" s="208"/>
      <c r="N15" s="208"/>
      <c r="O15" s="208"/>
    </row>
    <row r="16" spans="1:19" x14ac:dyDescent="0.3">
      <c r="A16" s="20" t="s">
        <v>42</v>
      </c>
      <c r="B16" s="208" t="s">
        <v>156</v>
      </c>
      <c r="C16" s="208"/>
      <c r="D16" s="208"/>
      <c r="E16" s="208"/>
      <c r="F16" s="208"/>
      <c r="G16" s="208"/>
      <c r="H16" s="208"/>
      <c r="I16" s="208"/>
      <c r="J16" s="208"/>
      <c r="K16" s="208"/>
      <c r="L16" s="208"/>
      <c r="M16" s="208"/>
      <c r="N16" s="208"/>
      <c r="O16" s="208"/>
    </row>
    <row r="17" spans="1:15" x14ac:dyDescent="0.3">
      <c r="A17" s="20"/>
      <c r="B17" s="208"/>
      <c r="C17" s="208"/>
      <c r="D17" s="208"/>
      <c r="E17" s="208"/>
      <c r="F17" s="208"/>
      <c r="G17" s="208"/>
      <c r="H17" s="208"/>
      <c r="I17" s="208"/>
      <c r="J17" s="208"/>
      <c r="K17" s="208"/>
      <c r="L17" s="208"/>
      <c r="M17" s="208"/>
      <c r="N17" s="208"/>
      <c r="O17" s="208"/>
    </row>
    <row r="18" spans="1:15" x14ac:dyDescent="0.3">
      <c r="A18" s="20"/>
      <c r="B18" s="208"/>
      <c r="C18" s="208"/>
      <c r="D18" s="208"/>
      <c r="E18" s="208"/>
      <c r="F18" s="208"/>
      <c r="G18" s="208"/>
      <c r="H18" s="208"/>
      <c r="I18" s="208"/>
      <c r="J18" s="208"/>
      <c r="K18" s="208"/>
      <c r="L18" s="208"/>
      <c r="M18" s="208"/>
      <c r="N18" s="208"/>
      <c r="O18" s="208"/>
    </row>
    <row r="19" spans="1:15" x14ac:dyDescent="0.3">
      <c r="A19" s="20"/>
      <c r="B19" s="208"/>
      <c r="C19" s="208"/>
      <c r="D19" s="208"/>
      <c r="E19" s="208"/>
      <c r="F19" s="208"/>
      <c r="G19" s="208"/>
      <c r="H19" s="208"/>
      <c r="I19" s="208"/>
      <c r="J19" s="208"/>
      <c r="K19" s="208"/>
      <c r="L19" s="208"/>
      <c r="M19" s="208"/>
      <c r="N19" s="208"/>
      <c r="O19" s="208"/>
    </row>
    <row r="20" spans="1:15" x14ac:dyDescent="0.3">
      <c r="A20" s="20"/>
      <c r="B20" s="208"/>
      <c r="C20" s="208"/>
      <c r="D20" s="208"/>
      <c r="E20" s="208"/>
      <c r="F20" s="208"/>
      <c r="G20" s="208"/>
      <c r="H20" s="208"/>
      <c r="I20" s="208"/>
      <c r="J20" s="208"/>
      <c r="K20" s="208"/>
      <c r="L20" s="208"/>
      <c r="M20" s="208"/>
      <c r="N20" s="208"/>
      <c r="O20" s="208"/>
    </row>
    <row r="21" spans="1:15" x14ac:dyDescent="0.3">
      <c r="A21" s="20" t="s">
        <v>43</v>
      </c>
      <c r="B21" s="208" t="s">
        <v>153</v>
      </c>
      <c r="C21" s="208"/>
      <c r="D21" s="208"/>
      <c r="E21" s="208"/>
      <c r="F21" s="208"/>
      <c r="G21" s="208"/>
      <c r="H21" s="208"/>
      <c r="I21" s="208"/>
      <c r="J21" s="208"/>
      <c r="K21" s="208"/>
      <c r="L21" s="208"/>
      <c r="M21" s="208"/>
      <c r="N21" s="208"/>
      <c r="O21" s="208"/>
    </row>
    <row r="22" spans="1:15" x14ac:dyDescent="0.3">
      <c r="A22" s="20"/>
      <c r="B22" s="208"/>
      <c r="C22" s="208"/>
      <c r="D22" s="208"/>
      <c r="E22" s="208"/>
      <c r="F22" s="208"/>
      <c r="G22" s="208"/>
      <c r="H22" s="208"/>
      <c r="I22" s="208"/>
      <c r="J22" s="208"/>
      <c r="K22" s="208"/>
      <c r="L22" s="208"/>
      <c r="M22" s="208"/>
      <c r="N22" s="208"/>
      <c r="O22" s="208"/>
    </row>
    <row r="23" spans="1:15" x14ac:dyDescent="0.3">
      <c r="A23" s="20"/>
      <c r="B23" s="208"/>
      <c r="C23" s="208"/>
      <c r="D23" s="208"/>
      <c r="E23" s="208"/>
      <c r="F23" s="208"/>
      <c r="G23" s="208"/>
      <c r="H23" s="208"/>
      <c r="I23" s="208"/>
      <c r="J23" s="208"/>
      <c r="K23" s="208"/>
      <c r="L23" s="208"/>
      <c r="M23" s="208"/>
      <c r="N23" s="208"/>
      <c r="O23" s="208"/>
    </row>
    <row r="24" spans="1:15" x14ac:dyDescent="0.3">
      <c r="A24" s="20" t="s">
        <v>44</v>
      </c>
      <c r="B24" s="208" t="s">
        <v>115</v>
      </c>
      <c r="C24" s="208"/>
      <c r="D24" s="208"/>
      <c r="E24" s="208"/>
      <c r="F24" s="208"/>
      <c r="G24" s="208"/>
      <c r="H24" s="208"/>
      <c r="I24" s="208"/>
      <c r="J24" s="208"/>
      <c r="K24" s="208"/>
      <c r="L24" s="208"/>
      <c r="M24" s="208"/>
      <c r="N24" s="208"/>
      <c r="O24" s="208"/>
    </row>
    <row r="25" spans="1:15" x14ac:dyDescent="0.3">
      <c r="A25" s="20"/>
      <c r="B25" s="209" t="s">
        <v>61</v>
      </c>
      <c r="C25" s="209"/>
      <c r="D25" s="209"/>
      <c r="E25" s="209"/>
      <c r="F25" s="209"/>
      <c r="G25" s="209"/>
      <c r="H25" s="209"/>
      <c r="I25" s="209"/>
      <c r="J25" s="209"/>
      <c r="K25" s="209"/>
      <c r="L25" s="209"/>
      <c r="M25" s="209"/>
      <c r="N25" s="209"/>
      <c r="O25" s="209"/>
    </row>
    <row r="26" spans="1:15" x14ac:dyDescent="0.3">
      <c r="A26" s="20"/>
      <c r="B26" s="208" t="s">
        <v>116</v>
      </c>
      <c r="C26" s="208"/>
      <c r="D26" s="208"/>
      <c r="E26" s="208"/>
      <c r="F26" s="208"/>
      <c r="G26" s="208"/>
      <c r="H26" s="208"/>
      <c r="I26" s="208"/>
      <c r="J26" s="208"/>
      <c r="K26" s="208"/>
      <c r="L26" s="208"/>
      <c r="M26" s="208"/>
      <c r="N26" s="208"/>
      <c r="O26" s="208"/>
    </row>
    <row r="27" spans="1:15" ht="15.75" customHeight="1" x14ac:dyDescent="0.3">
      <c r="A27" s="20"/>
      <c r="B27" s="208" t="s">
        <v>117</v>
      </c>
      <c r="C27" s="208"/>
      <c r="D27" s="208"/>
      <c r="E27" s="208"/>
      <c r="F27" s="208"/>
      <c r="G27" s="208"/>
      <c r="H27" s="208"/>
      <c r="I27" s="208"/>
      <c r="J27" s="208"/>
      <c r="K27" s="208"/>
      <c r="L27" s="208"/>
      <c r="M27" s="208"/>
      <c r="N27" s="208"/>
      <c r="O27" s="208"/>
    </row>
    <row r="28" spans="1:15" x14ac:dyDescent="0.3">
      <c r="A28" s="20"/>
      <c r="B28" s="208"/>
      <c r="C28" s="208"/>
      <c r="D28" s="208"/>
      <c r="E28" s="208"/>
      <c r="F28" s="208"/>
      <c r="G28" s="208"/>
      <c r="H28" s="208"/>
      <c r="I28" s="208"/>
      <c r="J28" s="208"/>
      <c r="K28" s="208"/>
      <c r="L28" s="208"/>
      <c r="M28" s="208"/>
      <c r="N28" s="208"/>
      <c r="O28" s="208"/>
    </row>
    <row r="29" spans="1:15" x14ac:dyDescent="0.3">
      <c r="A29" s="20"/>
      <c r="B29" s="208" t="s">
        <v>118</v>
      </c>
      <c r="C29" s="208"/>
      <c r="D29" s="208"/>
      <c r="E29" s="208"/>
      <c r="F29" s="208"/>
      <c r="G29" s="208"/>
      <c r="H29" s="208"/>
      <c r="I29" s="208"/>
      <c r="J29" s="208"/>
      <c r="K29" s="208"/>
      <c r="L29" s="208"/>
      <c r="M29" s="208"/>
      <c r="N29" s="208"/>
      <c r="O29" s="208"/>
    </row>
    <row r="30" spans="1:15" x14ac:dyDescent="0.3">
      <c r="A30" s="20"/>
      <c r="B30" s="208" t="s">
        <v>119</v>
      </c>
      <c r="C30" s="208"/>
      <c r="D30" s="208"/>
      <c r="E30" s="208"/>
      <c r="F30" s="208"/>
      <c r="G30" s="208"/>
      <c r="H30" s="208"/>
      <c r="I30" s="208"/>
      <c r="J30" s="208"/>
      <c r="K30" s="208"/>
      <c r="L30" s="208"/>
      <c r="M30" s="208"/>
      <c r="N30" s="208"/>
      <c r="O30" s="208"/>
    </row>
    <row r="31" spans="1:15" x14ac:dyDescent="0.3">
      <c r="A31" s="20"/>
      <c r="B31" s="208" t="s">
        <v>120</v>
      </c>
      <c r="C31" s="208"/>
      <c r="D31" s="208"/>
      <c r="E31" s="208"/>
      <c r="F31" s="208"/>
      <c r="G31" s="208"/>
      <c r="H31" s="208"/>
      <c r="I31" s="208"/>
      <c r="J31" s="208"/>
      <c r="K31" s="208"/>
      <c r="L31" s="208"/>
      <c r="M31" s="208"/>
      <c r="N31" s="208"/>
      <c r="O31" s="208"/>
    </row>
    <row r="32" spans="1:15" x14ac:dyDescent="0.3">
      <c r="A32" s="20"/>
      <c r="B32" s="208" t="s">
        <v>121</v>
      </c>
      <c r="C32" s="208"/>
      <c r="D32" s="208"/>
      <c r="E32" s="208"/>
      <c r="F32" s="208"/>
      <c r="G32" s="208"/>
      <c r="H32" s="208"/>
      <c r="I32" s="208"/>
      <c r="J32" s="208"/>
      <c r="K32" s="208"/>
      <c r="L32" s="208"/>
      <c r="M32" s="208"/>
      <c r="N32" s="208"/>
      <c r="O32" s="208"/>
    </row>
    <row r="33" spans="1:16" ht="15.75" customHeight="1" x14ac:dyDescent="0.3">
      <c r="A33" s="20"/>
      <c r="B33" s="208" t="s">
        <v>150</v>
      </c>
      <c r="C33" s="208"/>
      <c r="D33" s="208"/>
      <c r="E33" s="208"/>
      <c r="F33" s="208"/>
      <c r="G33" s="208"/>
      <c r="H33" s="208"/>
      <c r="I33" s="208"/>
      <c r="J33" s="208"/>
      <c r="K33" s="208"/>
      <c r="L33" s="208"/>
      <c r="M33" s="208"/>
      <c r="N33" s="208"/>
      <c r="O33" s="208"/>
    </row>
    <row r="34" spans="1:16" ht="15.75" customHeight="1" x14ac:dyDescent="0.3">
      <c r="A34" s="20"/>
      <c r="B34" s="208"/>
      <c r="C34" s="208"/>
      <c r="D34" s="208"/>
      <c r="E34" s="208"/>
      <c r="F34" s="208"/>
      <c r="G34" s="208"/>
      <c r="H34" s="208"/>
      <c r="I34" s="208"/>
      <c r="J34" s="208"/>
      <c r="K34" s="208"/>
      <c r="L34" s="208"/>
      <c r="M34" s="208"/>
      <c r="N34" s="208"/>
      <c r="O34" s="208"/>
    </row>
    <row r="35" spans="1:16" ht="21" customHeight="1" x14ac:dyDescent="0.3">
      <c r="A35" s="20"/>
      <c r="B35" s="208"/>
      <c r="C35" s="208"/>
      <c r="D35" s="208"/>
      <c r="E35" s="208"/>
      <c r="F35" s="208"/>
      <c r="G35" s="208"/>
      <c r="H35" s="208"/>
      <c r="I35" s="208"/>
      <c r="J35" s="208"/>
      <c r="K35" s="208"/>
      <c r="L35" s="208"/>
      <c r="M35" s="208"/>
      <c r="N35" s="208"/>
      <c r="O35" s="208"/>
    </row>
    <row r="36" spans="1:16" x14ac:dyDescent="0.3">
      <c r="A36" s="20" t="s">
        <v>45</v>
      </c>
      <c r="B36" s="208" t="s">
        <v>47</v>
      </c>
      <c r="C36" s="208"/>
      <c r="D36" s="208"/>
      <c r="E36" s="208"/>
      <c r="F36" s="208"/>
      <c r="G36" s="208"/>
      <c r="H36" s="208"/>
      <c r="I36" s="208"/>
      <c r="J36" s="208"/>
      <c r="K36" s="208"/>
      <c r="L36" s="208"/>
      <c r="M36" s="208"/>
      <c r="N36" s="208"/>
      <c r="O36" s="208"/>
    </row>
    <row r="37" spans="1:16" x14ac:dyDescent="0.3">
      <c r="A37" s="20"/>
      <c r="B37" s="208" t="s">
        <v>48</v>
      </c>
      <c r="C37" s="208"/>
      <c r="D37" s="208"/>
      <c r="E37" s="208"/>
      <c r="F37" s="208"/>
      <c r="G37" s="208"/>
      <c r="H37" s="208"/>
      <c r="I37" s="208"/>
      <c r="J37" s="208"/>
      <c r="K37" s="208"/>
      <c r="L37" s="208"/>
      <c r="M37" s="208"/>
      <c r="N37" s="208"/>
      <c r="O37" s="208"/>
    </row>
    <row r="38" spans="1:16" x14ac:dyDescent="0.3">
      <c r="A38" s="20"/>
      <c r="B38" s="208" t="s">
        <v>49</v>
      </c>
      <c r="C38" s="208"/>
      <c r="D38" s="208"/>
      <c r="E38" s="208"/>
      <c r="F38" s="208"/>
      <c r="G38" s="208"/>
      <c r="H38" s="208"/>
      <c r="I38" s="208"/>
      <c r="J38" s="208"/>
      <c r="K38" s="208"/>
      <c r="L38" s="208"/>
      <c r="M38" s="208"/>
      <c r="N38" s="208"/>
      <c r="O38" s="208"/>
    </row>
    <row r="39" spans="1:16" x14ac:dyDescent="0.3">
      <c r="A39" s="20"/>
      <c r="B39" s="208" t="s">
        <v>60</v>
      </c>
      <c r="C39" s="208"/>
      <c r="D39" s="208"/>
      <c r="E39" s="208"/>
      <c r="F39" s="208"/>
      <c r="G39" s="208"/>
      <c r="H39" s="208"/>
      <c r="I39" s="208"/>
      <c r="J39" s="208"/>
      <c r="K39" s="208"/>
      <c r="L39" s="208"/>
      <c r="M39" s="208"/>
      <c r="N39" s="208"/>
      <c r="O39" s="208"/>
    </row>
    <row r="40" spans="1:16" x14ac:dyDescent="0.3">
      <c r="A40" s="20"/>
      <c r="B40" s="208"/>
      <c r="C40" s="208"/>
      <c r="D40" s="208"/>
      <c r="E40" s="208"/>
      <c r="F40" s="208"/>
      <c r="G40" s="208"/>
      <c r="H40" s="208"/>
      <c r="I40" s="208"/>
      <c r="J40" s="208"/>
      <c r="K40" s="208"/>
      <c r="L40" s="208"/>
      <c r="M40" s="208"/>
      <c r="N40" s="208"/>
      <c r="O40" s="208"/>
    </row>
    <row r="41" spans="1:16" x14ac:dyDescent="0.3">
      <c r="A41" s="20"/>
      <c r="B41" s="208"/>
      <c r="C41" s="208"/>
      <c r="D41" s="208"/>
      <c r="E41" s="208"/>
      <c r="F41" s="208"/>
      <c r="G41" s="208"/>
      <c r="H41" s="208"/>
      <c r="I41" s="208"/>
      <c r="J41" s="208"/>
      <c r="K41" s="208"/>
      <c r="L41" s="208"/>
      <c r="M41" s="208"/>
      <c r="N41" s="208"/>
      <c r="O41" s="208"/>
    </row>
    <row r="42" spans="1:16" x14ac:dyDescent="0.3">
      <c r="A42" s="20"/>
      <c r="B42" s="116" t="s">
        <v>128</v>
      </c>
      <c r="C42" s="116"/>
      <c r="D42" s="116"/>
      <c r="E42" s="116"/>
      <c r="F42" s="116"/>
      <c r="G42" s="116"/>
      <c r="H42" s="116"/>
      <c r="I42" s="116"/>
      <c r="J42" s="116"/>
      <c r="K42" s="116"/>
      <c r="L42" s="116"/>
      <c r="M42" s="116"/>
      <c r="N42" s="116"/>
      <c r="O42" s="116"/>
    </row>
    <row r="43" spans="1:16" x14ac:dyDescent="0.3">
      <c r="A43" s="20"/>
      <c r="B43" s="116"/>
      <c r="C43" s="116"/>
      <c r="D43" s="116"/>
      <c r="E43" s="116"/>
      <c r="F43" s="116"/>
      <c r="G43" s="116"/>
      <c r="H43" s="116"/>
      <c r="I43" s="116"/>
      <c r="J43" s="116"/>
      <c r="K43" s="116"/>
      <c r="L43" s="116"/>
      <c r="M43" s="116"/>
      <c r="N43" s="116"/>
      <c r="O43" s="116"/>
    </row>
    <row r="44" spans="1:16" x14ac:dyDescent="0.3">
      <c r="A44" s="20" t="s">
        <v>46</v>
      </c>
      <c r="B44" s="211" t="s">
        <v>62</v>
      </c>
      <c r="C44" s="211"/>
      <c r="D44" s="211"/>
      <c r="E44" s="211"/>
      <c r="F44" s="211"/>
      <c r="G44" s="211"/>
      <c r="H44" s="211"/>
      <c r="I44" s="211"/>
      <c r="J44" s="211"/>
      <c r="K44" s="211"/>
      <c r="L44" s="211"/>
      <c r="M44" s="211"/>
      <c r="N44" s="211"/>
      <c r="O44" s="211"/>
    </row>
    <row r="45" spans="1:16" x14ac:dyDescent="0.3">
      <c r="A45" s="20"/>
      <c r="B45" s="116" t="s">
        <v>129</v>
      </c>
      <c r="C45" s="116"/>
      <c r="D45" s="116"/>
      <c r="E45" s="116"/>
      <c r="F45" s="116"/>
      <c r="G45" s="116"/>
      <c r="H45" s="116"/>
      <c r="I45" s="116"/>
      <c r="J45" s="116"/>
      <c r="K45" s="116"/>
      <c r="L45" s="116"/>
      <c r="M45" s="116"/>
      <c r="N45" s="116"/>
      <c r="O45" s="116"/>
    </row>
    <row r="46" spans="1:16" x14ac:dyDescent="0.3">
      <c r="A46" s="20"/>
      <c r="B46" s="116" t="s">
        <v>130</v>
      </c>
      <c r="C46" s="116"/>
      <c r="D46" s="116"/>
      <c r="E46" s="116"/>
      <c r="F46" s="116"/>
      <c r="G46" s="116"/>
      <c r="H46" s="116"/>
      <c r="I46" s="116"/>
      <c r="J46" s="116"/>
      <c r="K46" s="116"/>
      <c r="L46" s="116"/>
      <c r="M46" s="116"/>
      <c r="N46" s="116"/>
      <c r="O46" s="116"/>
      <c r="P46" s="56"/>
    </row>
    <row r="47" spans="1:16" x14ac:dyDescent="0.3">
      <c r="A47" s="20"/>
      <c r="B47" s="116" t="s">
        <v>136</v>
      </c>
      <c r="C47" s="116"/>
      <c r="D47" s="116"/>
      <c r="E47" s="116"/>
      <c r="F47" s="116"/>
      <c r="G47" s="116"/>
      <c r="H47" s="116"/>
      <c r="I47" s="116"/>
      <c r="J47" s="116"/>
      <c r="K47" s="116"/>
      <c r="L47" s="116"/>
      <c r="M47" s="116"/>
      <c r="N47" s="116"/>
      <c r="O47" s="116"/>
    </row>
    <row r="48" spans="1:16" x14ac:dyDescent="0.3">
      <c r="A48" s="15"/>
      <c r="B48" s="21"/>
      <c r="C48" s="21"/>
      <c r="D48" s="21"/>
      <c r="E48" s="21"/>
      <c r="F48" s="21"/>
      <c r="G48" s="21"/>
      <c r="H48" s="21"/>
      <c r="I48" s="21"/>
      <c r="J48" s="21"/>
      <c r="K48" s="21"/>
      <c r="L48" s="21"/>
      <c r="M48" s="21"/>
      <c r="N48" s="21"/>
      <c r="O48" s="21"/>
    </row>
    <row r="50" spans="1:15" x14ac:dyDescent="0.3">
      <c r="A50" s="9" t="s">
        <v>157</v>
      </c>
      <c r="B50" s="208" t="s">
        <v>224</v>
      </c>
      <c r="C50" s="209"/>
      <c r="D50" s="209"/>
      <c r="E50" s="209"/>
      <c r="F50" s="209"/>
      <c r="G50" s="209"/>
      <c r="H50" s="209"/>
      <c r="I50" s="209"/>
      <c r="J50" s="209"/>
      <c r="K50" s="209"/>
      <c r="L50" s="209"/>
      <c r="M50" s="209"/>
      <c r="N50" s="209"/>
      <c r="O50" s="209"/>
    </row>
    <row r="51" spans="1:15" x14ac:dyDescent="0.3">
      <c r="B51" s="209"/>
      <c r="C51" s="209"/>
      <c r="D51" s="209"/>
      <c r="E51" s="209"/>
      <c r="F51" s="209"/>
      <c r="G51" s="209"/>
      <c r="H51" s="209"/>
      <c r="I51" s="209"/>
      <c r="J51" s="209"/>
      <c r="K51" s="209"/>
      <c r="L51" s="209"/>
      <c r="M51" s="209"/>
      <c r="N51" s="209"/>
      <c r="O51" s="209"/>
    </row>
    <row r="52" spans="1:15" x14ac:dyDescent="0.3">
      <c r="B52" s="209"/>
      <c r="C52" s="209"/>
      <c r="D52" s="209"/>
      <c r="E52" s="209"/>
      <c r="F52" s="209"/>
      <c r="G52" s="209"/>
      <c r="H52" s="209"/>
      <c r="I52" s="209"/>
      <c r="J52" s="209"/>
      <c r="K52" s="209"/>
      <c r="L52" s="209"/>
      <c r="M52" s="209"/>
      <c r="N52" s="209"/>
      <c r="O52" s="209"/>
    </row>
    <row r="53" spans="1:15" x14ac:dyDescent="0.3">
      <c r="B53" s="209"/>
      <c r="C53" s="209"/>
      <c r="D53" s="209"/>
      <c r="E53" s="209"/>
      <c r="F53" s="209"/>
      <c r="G53" s="209"/>
      <c r="H53" s="209"/>
      <c r="I53" s="209"/>
      <c r="J53" s="209"/>
      <c r="K53" s="209"/>
      <c r="L53" s="209"/>
      <c r="M53" s="209"/>
      <c r="N53" s="209"/>
      <c r="O53" s="209"/>
    </row>
    <row r="54" spans="1:15" x14ac:dyDescent="0.3">
      <c r="B54" s="209"/>
      <c r="C54" s="209"/>
      <c r="D54" s="209"/>
      <c r="E54" s="209"/>
      <c r="F54" s="209"/>
      <c r="G54" s="209"/>
      <c r="H54" s="209"/>
      <c r="I54" s="209"/>
      <c r="J54" s="209"/>
      <c r="K54" s="209"/>
      <c r="L54" s="209"/>
      <c r="M54" s="209"/>
      <c r="N54" s="209"/>
      <c r="O54" s="209"/>
    </row>
    <row r="55" spans="1:15" x14ac:dyDescent="0.3">
      <c r="B55" s="209"/>
      <c r="C55" s="209"/>
      <c r="D55" s="209"/>
      <c r="E55" s="209"/>
      <c r="F55" s="209"/>
      <c r="G55" s="209"/>
      <c r="H55" s="209"/>
      <c r="I55" s="209"/>
      <c r="J55" s="209"/>
      <c r="K55" s="209"/>
      <c r="L55" s="209"/>
      <c r="M55" s="209"/>
      <c r="N55" s="209"/>
      <c r="O55" s="209"/>
    </row>
    <row r="56" spans="1:15" x14ac:dyDescent="0.3">
      <c r="B56" s="209"/>
      <c r="C56" s="209"/>
      <c r="D56" s="209"/>
      <c r="E56" s="209"/>
      <c r="F56" s="209"/>
      <c r="G56" s="209"/>
      <c r="H56" s="209"/>
      <c r="I56" s="209"/>
      <c r="J56" s="209"/>
      <c r="K56" s="209"/>
      <c r="L56" s="209"/>
      <c r="M56" s="209"/>
      <c r="N56" s="209"/>
      <c r="O56" s="209"/>
    </row>
    <row r="57" spans="1:15" x14ac:dyDescent="0.3">
      <c r="B57" s="209"/>
      <c r="C57" s="209"/>
      <c r="D57" s="209"/>
      <c r="E57" s="209"/>
      <c r="F57" s="209"/>
      <c r="G57" s="209"/>
      <c r="H57" s="209"/>
      <c r="I57" s="209"/>
      <c r="J57" s="209"/>
      <c r="K57" s="209"/>
      <c r="L57" s="209"/>
      <c r="M57" s="209"/>
      <c r="N57" s="209"/>
      <c r="O57" s="209"/>
    </row>
    <row r="58" spans="1:15" x14ac:dyDescent="0.3">
      <c r="B58" s="209"/>
      <c r="C58" s="209"/>
      <c r="D58" s="209"/>
      <c r="E58" s="209"/>
      <c r="F58" s="209"/>
      <c r="G58" s="209"/>
      <c r="H58" s="209"/>
      <c r="I58" s="209"/>
      <c r="J58" s="209"/>
      <c r="K58" s="209"/>
      <c r="L58" s="209"/>
      <c r="M58" s="209"/>
      <c r="N58" s="209"/>
      <c r="O58" s="209"/>
    </row>
    <row r="59" spans="1:15" x14ac:dyDescent="0.3">
      <c r="B59" s="209"/>
      <c r="C59" s="209"/>
      <c r="D59" s="209"/>
      <c r="E59" s="209"/>
      <c r="F59" s="209"/>
      <c r="G59" s="209"/>
      <c r="H59" s="209"/>
      <c r="I59" s="209"/>
      <c r="J59" s="209"/>
      <c r="K59" s="209"/>
      <c r="L59" s="209"/>
      <c r="M59" s="209"/>
      <c r="N59" s="209"/>
      <c r="O59" s="209"/>
    </row>
    <row r="60" spans="1:15" x14ac:dyDescent="0.3">
      <c r="B60" s="209"/>
      <c r="C60" s="209"/>
      <c r="D60" s="209"/>
      <c r="E60" s="209"/>
      <c r="F60" s="209"/>
      <c r="G60" s="209"/>
      <c r="H60" s="209"/>
      <c r="I60" s="209"/>
      <c r="J60" s="209"/>
      <c r="K60" s="209"/>
      <c r="L60" s="209"/>
      <c r="M60" s="209"/>
      <c r="N60" s="209"/>
      <c r="O60" s="209"/>
    </row>
    <row r="61" spans="1:15" x14ac:dyDescent="0.3">
      <c r="B61" s="209"/>
      <c r="C61" s="209"/>
      <c r="D61" s="209"/>
      <c r="E61" s="209"/>
      <c r="F61" s="209"/>
      <c r="G61" s="209"/>
      <c r="H61" s="209"/>
      <c r="I61" s="209"/>
      <c r="J61" s="209"/>
      <c r="K61" s="209"/>
      <c r="L61" s="209"/>
      <c r="M61" s="209"/>
      <c r="N61" s="209"/>
      <c r="O61" s="209"/>
    </row>
    <row r="62" spans="1:15" x14ac:dyDescent="0.3">
      <c r="B62" s="209"/>
      <c r="C62" s="209"/>
      <c r="D62" s="209"/>
      <c r="E62" s="209"/>
      <c r="F62" s="209"/>
      <c r="G62" s="209"/>
      <c r="H62" s="209"/>
      <c r="I62" s="209"/>
      <c r="J62" s="209"/>
      <c r="K62" s="209"/>
      <c r="L62" s="209"/>
      <c r="M62" s="209"/>
      <c r="N62" s="209"/>
      <c r="O62" s="209"/>
    </row>
    <row r="63" spans="1:15" x14ac:dyDescent="0.3">
      <c r="B63" s="209"/>
      <c r="C63" s="209"/>
      <c r="D63" s="209"/>
      <c r="E63" s="209"/>
      <c r="F63" s="209"/>
      <c r="G63" s="209"/>
      <c r="H63" s="209"/>
      <c r="I63" s="209"/>
      <c r="J63" s="209"/>
      <c r="K63" s="209"/>
      <c r="L63" s="209"/>
      <c r="M63" s="209"/>
      <c r="N63" s="209"/>
      <c r="O63" s="209"/>
    </row>
    <row r="64" spans="1:15" x14ac:dyDescent="0.3">
      <c r="B64" s="209"/>
      <c r="C64" s="209"/>
      <c r="D64" s="209"/>
      <c r="E64" s="209"/>
      <c r="F64" s="209"/>
      <c r="G64" s="209"/>
      <c r="H64" s="209"/>
      <c r="I64" s="209"/>
      <c r="J64" s="209"/>
      <c r="K64" s="209"/>
      <c r="L64" s="209"/>
      <c r="M64" s="209"/>
      <c r="N64" s="209"/>
      <c r="O64" s="209"/>
    </row>
    <row r="65" spans="2:15" x14ac:dyDescent="0.3">
      <c r="B65" s="209"/>
      <c r="C65" s="209"/>
      <c r="D65" s="209"/>
      <c r="E65" s="209"/>
      <c r="F65" s="209"/>
      <c r="G65" s="209"/>
      <c r="H65" s="209"/>
      <c r="I65" s="209"/>
      <c r="J65" s="209"/>
      <c r="K65" s="209"/>
      <c r="L65" s="209"/>
      <c r="M65" s="209"/>
      <c r="N65" s="209"/>
      <c r="O65" s="209"/>
    </row>
    <row r="66" spans="2:15" x14ac:dyDescent="0.3">
      <c r="B66" s="209"/>
      <c r="C66" s="209"/>
      <c r="D66" s="209"/>
      <c r="E66" s="209"/>
      <c r="F66" s="209"/>
      <c r="G66" s="209"/>
      <c r="H66" s="209"/>
      <c r="I66" s="209"/>
      <c r="J66" s="209"/>
      <c r="K66" s="209"/>
      <c r="L66" s="209"/>
      <c r="M66" s="209"/>
      <c r="N66" s="209"/>
      <c r="O66" s="209"/>
    </row>
    <row r="67" spans="2:15" x14ac:dyDescent="0.3">
      <c r="B67" s="209"/>
      <c r="C67" s="209"/>
      <c r="D67" s="209"/>
      <c r="E67" s="209"/>
      <c r="F67" s="209"/>
      <c r="G67" s="209"/>
      <c r="H67" s="209"/>
      <c r="I67" s="209"/>
      <c r="J67" s="209"/>
      <c r="K67" s="209"/>
      <c r="L67" s="209"/>
      <c r="M67" s="209"/>
      <c r="N67" s="209"/>
      <c r="O67" s="209"/>
    </row>
    <row r="68" spans="2:15" x14ac:dyDescent="0.3">
      <c r="B68" s="209"/>
      <c r="C68" s="209"/>
      <c r="D68" s="209"/>
      <c r="E68" s="209"/>
      <c r="F68" s="209"/>
      <c r="G68" s="209"/>
      <c r="H68" s="209"/>
      <c r="I68" s="209"/>
      <c r="J68" s="209"/>
      <c r="K68" s="209"/>
      <c r="L68" s="209"/>
      <c r="M68" s="209"/>
      <c r="N68" s="209"/>
      <c r="O68" s="209"/>
    </row>
    <row r="69" spans="2:15" x14ac:dyDescent="0.3">
      <c r="B69" s="209"/>
      <c r="C69" s="209"/>
      <c r="D69" s="209"/>
      <c r="E69" s="209"/>
      <c r="F69" s="209"/>
      <c r="G69" s="209"/>
      <c r="H69" s="209"/>
      <c r="I69" s="209"/>
      <c r="J69" s="209"/>
      <c r="K69" s="209"/>
      <c r="L69" s="209"/>
      <c r="M69" s="209"/>
      <c r="N69" s="209"/>
      <c r="O69" s="209"/>
    </row>
    <row r="70" spans="2:15" x14ac:dyDescent="0.3">
      <c r="B70" s="209"/>
      <c r="C70" s="209"/>
      <c r="D70" s="209"/>
      <c r="E70" s="209"/>
      <c r="F70" s="209"/>
      <c r="G70" s="209"/>
      <c r="H70" s="209"/>
      <c r="I70" s="209"/>
      <c r="J70" s="209"/>
      <c r="K70" s="209"/>
      <c r="L70" s="209"/>
      <c r="M70" s="209"/>
      <c r="N70" s="209"/>
      <c r="O70" s="209"/>
    </row>
    <row r="71" spans="2:15" x14ac:dyDescent="0.3">
      <c r="B71" s="209"/>
      <c r="C71" s="209"/>
      <c r="D71" s="209"/>
      <c r="E71" s="209"/>
      <c r="F71" s="209"/>
      <c r="G71" s="209"/>
      <c r="H71" s="209"/>
      <c r="I71" s="209"/>
      <c r="J71" s="209"/>
      <c r="K71" s="209"/>
      <c r="L71" s="209"/>
      <c r="M71" s="209"/>
      <c r="N71" s="209"/>
      <c r="O71" s="209"/>
    </row>
    <row r="72" spans="2:15" x14ac:dyDescent="0.3">
      <c r="B72" s="209"/>
      <c r="C72" s="209"/>
      <c r="D72" s="209"/>
      <c r="E72" s="209"/>
      <c r="F72" s="209"/>
      <c r="G72" s="209"/>
      <c r="H72" s="209"/>
      <c r="I72" s="209"/>
      <c r="J72" s="209"/>
      <c r="K72" s="209"/>
      <c r="L72" s="209"/>
      <c r="M72" s="209"/>
      <c r="N72" s="209"/>
      <c r="O72" s="209"/>
    </row>
    <row r="73" spans="2:15" x14ac:dyDescent="0.3">
      <c r="B73" s="209"/>
      <c r="C73" s="209"/>
      <c r="D73" s="209"/>
      <c r="E73" s="209"/>
      <c r="F73" s="209"/>
      <c r="G73" s="209"/>
      <c r="H73" s="209"/>
      <c r="I73" s="209"/>
      <c r="J73" s="209"/>
      <c r="K73" s="209"/>
      <c r="L73" s="209"/>
      <c r="M73" s="209"/>
      <c r="N73" s="209"/>
      <c r="O73" s="209"/>
    </row>
    <row r="74" spans="2:15" x14ac:dyDescent="0.3">
      <c r="B74" s="209"/>
      <c r="C74" s="209"/>
      <c r="D74" s="209"/>
      <c r="E74" s="209"/>
      <c r="F74" s="209"/>
      <c r="G74" s="209"/>
      <c r="H74" s="209"/>
      <c r="I74" s="209"/>
      <c r="J74" s="209"/>
      <c r="K74" s="209"/>
      <c r="L74" s="209"/>
      <c r="M74" s="209"/>
      <c r="N74" s="209"/>
      <c r="O74" s="209"/>
    </row>
    <row r="75" spans="2:15" x14ac:dyDescent="0.3">
      <c r="B75" s="209"/>
      <c r="C75" s="209"/>
      <c r="D75" s="209"/>
      <c r="E75" s="209"/>
      <c r="F75" s="209"/>
      <c r="G75" s="209"/>
      <c r="H75" s="209"/>
      <c r="I75" s="209"/>
      <c r="J75" s="209"/>
      <c r="K75" s="209"/>
      <c r="L75" s="209"/>
      <c r="M75" s="209"/>
      <c r="N75" s="209"/>
      <c r="O75" s="209"/>
    </row>
    <row r="76" spans="2:15" x14ac:dyDescent="0.3">
      <c r="B76" s="209"/>
      <c r="C76" s="209"/>
      <c r="D76" s="209"/>
      <c r="E76" s="209"/>
      <c r="F76" s="209"/>
      <c r="G76" s="209"/>
      <c r="H76" s="209"/>
      <c r="I76" s="209"/>
      <c r="J76" s="209"/>
      <c r="K76" s="209"/>
      <c r="L76" s="209"/>
      <c r="M76" s="209"/>
      <c r="N76" s="209"/>
      <c r="O76" s="209"/>
    </row>
    <row r="77" spans="2:15" x14ac:dyDescent="0.3">
      <c r="B77" s="209"/>
      <c r="C77" s="209"/>
      <c r="D77" s="209"/>
      <c r="E77" s="209"/>
      <c r="F77" s="209"/>
      <c r="G77" s="209"/>
      <c r="H77" s="209"/>
      <c r="I77" s="209"/>
      <c r="J77" s="209"/>
      <c r="K77" s="209"/>
      <c r="L77" s="209"/>
      <c r="M77" s="209"/>
      <c r="N77" s="209"/>
      <c r="O77" s="209"/>
    </row>
    <row r="78" spans="2:15" x14ac:dyDescent="0.3">
      <c r="B78" s="209"/>
      <c r="C78" s="209"/>
      <c r="D78" s="209"/>
      <c r="E78" s="209"/>
      <c r="F78" s="209"/>
      <c r="G78" s="209"/>
      <c r="H78" s="209"/>
      <c r="I78" s="209"/>
      <c r="J78" s="209"/>
      <c r="K78" s="209"/>
      <c r="L78" s="209"/>
      <c r="M78" s="209"/>
      <c r="N78" s="209"/>
      <c r="O78" s="209"/>
    </row>
  </sheetData>
  <mergeCells count="25">
    <mergeCell ref="B50:O78"/>
    <mergeCell ref="B46:O46"/>
    <mergeCell ref="B47:O47"/>
    <mergeCell ref="B36:O36"/>
    <mergeCell ref="B37:O37"/>
    <mergeCell ref="B44:O44"/>
    <mergeCell ref="B45:O45"/>
    <mergeCell ref="B38:O38"/>
    <mergeCell ref="B39:O41"/>
    <mergeCell ref="B24:O24"/>
    <mergeCell ref="B25:O25"/>
    <mergeCell ref="B42:O43"/>
    <mergeCell ref="A2:O2"/>
    <mergeCell ref="B3:O10"/>
    <mergeCell ref="B11:O12"/>
    <mergeCell ref="B13:O15"/>
    <mergeCell ref="B16:O20"/>
    <mergeCell ref="B21:O23"/>
    <mergeCell ref="B32:O32"/>
    <mergeCell ref="B33:O35"/>
    <mergeCell ref="B26:O26"/>
    <mergeCell ref="B27:O28"/>
    <mergeCell ref="B29:O29"/>
    <mergeCell ref="B30:O30"/>
    <mergeCell ref="B31:O31"/>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E59"/>
  <sheetViews>
    <sheetView tabSelected="1" zoomScale="120" zoomScaleNormal="120" workbookViewId="0">
      <selection activeCell="C7" sqref="C7"/>
    </sheetView>
  </sheetViews>
  <sheetFormatPr defaultColWidth="9.109375" defaultRowHeight="15.6" x14ac:dyDescent="0.3"/>
  <cols>
    <col min="1" max="1" width="10" style="22" customWidth="1"/>
    <col min="2" max="2" width="56.44140625" style="22" customWidth="1"/>
    <col min="3" max="3" width="50.6640625" style="22" customWidth="1"/>
    <col min="4" max="4" width="47.33203125" style="22" customWidth="1"/>
    <col min="5" max="5" width="21.6640625" style="102" customWidth="1"/>
    <col min="6" max="16384" width="9.109375" style="22"/>
  </cols>
  <sheetData>
    <row r="1" spans="1:5" x14ac:dyDescent="0.3">
      <c r="D1" s="61"/>
    </row>
    <row r="2" spans="1:5" x14ac:dyDescent="0.3">
      <c r="A2" s="212"/>
      <c r="B2" s="212"/>
      <c r="C2" s="212"/>
      <c r="D2" s="212"/>
    </row>
    <row r="3" spans="1:5" x14ac:dyDescent="0.3">
      <c r="A3" s="12" t="s">
        <v>11</v>
      </c>
      <c r="B3" s="11"/>
      <c r="C3" s="11"/>
      <c r="D3" s="9"/>
    </row>
    <row r="4" spans="1:5" s="50" customFormat="1" ht="78" x14ac:dyDescent="0.3">
      <c r="A4" s="32" t="s">
        <v>29</v>
      </c>
      <c r="B4" s="32" t="s">
        <v>30</v>
      </c>
      <c r="C4" s="32" t="s">
        <v>31</v>
      </c>
      <c r="D4" s="64" t="s">
        <v>32</v>
      </c>
      <c r="E4" s="102"/>
    </row>
    <row r="5" spans="1:5" s="50" customFormat="1" ht="31.2" x14ac:dyDescent="0.3">
      <c r="A5" s="100">
        <v>1</v>
      </c>
      <c r="B5" s="99" t="s">
        <v>191</v>
      </c>
      <c r="C5" s="104" t="s">
        <v>192</v>
      </c>
      <c r="D5" s="107"/>
      <c r="E5" s="102"/>
    </row>
    <row r="6" spans="1:5" s="50" customFormat="1" ht="31.2" x14ac:dyDescent="0.3">
      <c r="A6" s="100">
        <v>2</v>
      </c>
      <c r="B6" s="99" t="s">
        <v>158</v>
      </c>
      <c r="C6" s="104" t="s">
        <v>159</v>
      </c>
      <c r="D6" s="107"/>
      <c r="E6" s="102"/>
    </row>
    <row r="7" spans="1:5" s="50" customFormat="1" ht="31.2" x14ac:dyDescent="0.3">
      <c r="A7" s="213">
        <v>3</v>
      </c>
      <c r="B7" s="218" t="s">
        <v>160</v>
      </c>
      <c r="C7" s="104" t="s">
        <v>193</v>
      </c>
      <c r="D7" s="105"/>
      <c r="E7" s="102"/>
    </row>
    <row r="8" spans="1:5" s="50" customFormat="1" ht="46.8" x14ac:dyDescent="0.3">
      <c r="A8" s="214"/>
      <c r="B8" s="219"/>
      <c r="C8" s="104" t="s">
        <v>194</v>
      </c>
      <c r="D8" s="107"/>
      <c r="E8" s="102"/>
    </row>
    <row r="9" spans="1:5" s="50" customFormat="1" ht="31.2" x14ac:dyDescent="0.3">
      <c r="A9" s="214"/>
      <c r="B9" s="219"/>
      <c r="C9" s="104" t="s">
        <v>225</v>
      </c>
      <c r="D9" s="110"/>
      <c r="E9" s="102"/>
    </row>
    <row r="10" spans="1:5" s="50" customFormat="1" x14ac:dyDescent="0.3">
      <c r="A10" s="214"/>
      <c r="B10" s="219"/>
      <c r="C10" s="104" t="s">
        <v>195</v>
      </c>
      <c r="D10" s="110"/>
      <c r="E10" s="102"/>
    </row>
    <row r="11" spans="1:5" s="50" customFormat="1" ht="31.2" x14ac:dyDescent="0.3">
      <c r="A11" s="214"/>
      <c r="B11" s="219"/>
      <c r="C11" s="104" t="s">
        <v>196</v>
      </c>
      <c r="D11" s="108"/>
      <c r="E11" s="102"/>
    </row>
    <row r="12" spans="1:5" s="50" customFormat="1" ht="31.2" x14ac:dyDescent="0.3">
      <c r="A12" s="215"/>
      <c r="B12" s="220"/>
      <c r="C12" s="104" t="s">
        <v>197</v>
      </c>
      <c r="D12" s="108"/>
      <c r="E12" s="102"/>
    </row>
    <row r="13" spans="1:5" s="50" customFormat="1" ht="31.2" x14ac:dyDescent="0.3">
      <c r="A13" s="100">
        <v>4</v>
      </c>
      <c r="B13" s="99" t="s">
        <v>161</v>
      </c>
      <c r="C13" s="104" t="s">
        <v>226</v>
      </c>
      <c r="D13" s="108"/>
      <c r="E13" s="102"/>
    </row>
    <row r="14" spans="1:5" s="50" customFormat="1" x14ac:dyDescent="0.3">
      <c r="A14" s="213">
        <v>5</v>
      </c>
      <c r="B14" s="218" t="s">
        <v>162</v>
      </c>
      <c r="C14" s="104" t="s">
        <v>163</v>
      </c>
      <c r="D14" s="108"/>
      <c r="E14" s="102"/>
    </row>
    <row r="15" spans="1:5" s="50" customFormat="1" x14ac:dyDescent="0.3">
      <c r="A15" s="214"/>
      <c r="B15" s="219"/>
      <c r="C15" s="104" t="s">
        <v>164</v>
      </c>
      <c r="D15" s="108"/>
      <c r="E15" s="102"/>
    </row>
    <row r="16" spans="1:5" s="50" customFormat="1" ht="31.2" x14ac:dyDescent="0.3">
      <c r="A16" s="214"/>
      <c r="B16" s="219"/>
      <c r="C16" s="104" t="s">
        <v>165</v>
      </c>
      <c r="D16" s="108"/>
      <c r="E16" s="102"/>
    </row>
    <row r="17" spans="1:5" s="50" customFormat="1" x14ac:dyDescent="0.3">
      <c r="A17" s="214"/>
      <c r="B17" s="219"/>
      <c r="C17" s="104" t="s">
        <v>166</v>
      </c>
      <c r="D17" s="108"/>
      <c r="E17" s="102"/>
    </row>
    <row r="18" spans="1:5" s="50" customFormat="1" ht="62.4" x14ac:dyDescent="0.3">
      <c r="A18" s="214"/>
      <c r="B18" s="219"/>
      <c r="C18" s="104" t="s">
        <v>167</v>
      </c>
      <c r="D18" s="108"/>
      <c r="E18" s="102"/>
    </row>
    <row r="19" spans="1:5" s="50" customFormat="1" x14ac:dyDescent="0.3">
      <c r="A19" s="214"/>
      <c r="B19" s="219"/>
      <c r="C19" s="104" t="s">
        <v>168</v>
      </c>
      <c r="D19" s="105"/>
      <c r="E19" s="102"/>
    </row>
    <row r="20" spans="1:5" s="50" customFormat="1" ht="46.8" x14ac:dyDescent="0.3">
      <c r="A20" s="215"/>
      <c r="B20" s="220"/>
      <c r="C20" s="104" t="s">
        <v>169</v>
      </c>
      <c r="D20" s="105"/>
      <c r="E20" s="102"/>
    </row>
    <row r="21" spans="1:5" s="50" customFormat="1" ht="31.2" x14ac:dyDescent="0.3">
      <c r="A21" s="213">
        <v>6</v>
      </c>
      <c r="B21" s="218" t="s">
        <v>170</v>
      </c>
      <c r="C21" s="104" t="s">
        <v>227</v>
      </c>
      <c r="D21" s="108"/>
      <c r="E21" s="102"/>
    </row>
    <row r="22" spans="1:5" s="50" customFormat="1" ht="31.2" x14ac:dyDescent="0.3">
      <c r="A22" s="214"/>
      <c r="B22" s="219"/>
      <c r="C22" s="104" t="s">
        <v>171</v>
      </c>
      <c r="D22" s="105"/>
      <c r="E22" s="102"/>
    </row>
    <row r="23" spans="1:5" s="50" customFormat="1" ht="31.2" x14ac:dyDescent="0.3">
      <c r="A23" s="214"/>
      <c r="B23" s="219"/>
      <c r="C23" s="104" t="s">
        <v>172</v>
      </c>
      <c r="D23" s="105"/>
      <c r="E23" s="102"/>
    </row>
    <row r="24" spans="1:5" s="50" customFormat="1" ht="31.2" x14ac:dyDescent="0.3">
      <c r="A24" s="214"/>
      <c r="B24" s="219"/>
      <c r="C24" s="104" t="s">
        <v>173</v>
      </c>
      <c r="D24" s="105"/>
      <c r="E24" s="102"/>
    </row>
    <row r="25" spans="1:5" s="50" customFormat="1" x14ac:dyDescent="0.3">
      <c r="A25" s="214"/>
      <c r="B25" s="219"/>
      <c r="C25" s="104" t="s">
        <v>228</v>
      </c>
      <c r="D25" s="108"/>
      <c r="E25" s="102"/>
    </row>
    <row r="26" spans="1:5" s="50" customFormat="1" ht="31.2" x14ac:dyDescent="0.3">
      <c r="A26" s="214"/>
      <c r="B26" s="219"/>
      <c r="C26" s="104" t="s">
        <v>174</v>
      </c>
      <c r="D26" s="108"/>
      <c r="E26" s="102"/>
    </row>
    <row r="27" spans="1:5" s="50" customFormat="1" ht="33.6" x14ac:dyDescent="0.3">
      <c r="A27" s="214"/>
      <c r="B27" s="219"/>
      <c r="C27" s="104" t="s">
        <v>229</v>
      </c>
      <c r="D27" s="108"/>
      <c r="E27" s="102"/>
    </row>
    <row r="28" spans="1:5" s="50" customFormat="1" ht="18" x14ac:dyDescent="0.3">
      <c r="A28" s="214"/>
      <c r="B28" s="219"/>
      <c r="C28" s="104" t="s">
        <v>230</v>
      </c>
      <c r="D28" s="108"/>
      <c r="E28" s="102"/>
    </row>
    <row r="29" spans="1:5" s="50" customFormat="1" ht="31.2" x14ac:dyDescent="0.3">
      <c r="A29" s="214"/>
      <c r="B29" s="219"/>
      <c r="C29" s="104" t="s">
        <v>231</v>
      </c>
      <c r="D29" s="108"/>
      <c r="E29" s="102"/>
    </row>
    <row r="30" spans="1:5" s="50" customFormat="1" ht="31.2" x14ac:dyDescent="0.3">
      <c r="A30" s="215"/>
      <c r="B30" s="220"/>
      <c r="C30" s="104" t="s">
        <v>175</v>
      </c>
      <c r="D30" s="105"/>
      <c r="E30" s="102"/>
    </row>
    <row r="31" spans="1:5" s="50" customFormat="1" x14ac:dyDescent="0.3">
      <c r="A31" s="213">
        <v>7</v>
      </c>
      <c r="B31" s="218" t="s">
        <v>176</v>
      </c>
      <c r="C31" s="104" t="s">
        <v>198</v>
      </c>
      <c r="D31" s="105"/>
      <c r="E31" s="102"/>
    </row>
    <row r="32" spans="1:5" s="50" customFormat="1" x14ac:dyDescent="0.3">
      <c r="A32" s="214"/>
      <c r="B32" s="219"/>
      <c r="C32" s="104" t="s">
        <v>199</v>
      </c>
      <c r="D32" s="105"/>
      <c r="E32" s="102"/>
    </row>
    <row r="33" spans="1:5" s="50" customFormat="1" x14ac:dyDescent="0.3">
      <c r="A33" s="214"/>
      <c r="B33" s="219"/>
      <c r="C33" s="104" t="s">
        <v>200</v>
      </c>
      <c r="D33" s="105"/>
      <c r="E33" s="102"/>
    </row>
    <row r="34" spans="1:5" s="50" customFormat="1" x14ac:dyDescent="0.3">
      <c r="A34" s="214"/>
      <c r="B34" s="219"/>
      <c r="C34" s="104" t="s">
        <v>201</v>
      </c>
      <c r="D34" s="105"/>
      <c r="E34" s="102"/>
    </row>
    <row r="35" spans="1:5" s="50" customFormat="1" x14ac:dyDescent="0.3">
      <c r="A35" s="214"/>
      <c r="B35" s="219"/>
      <c r="C35" s="104" t="s">
        <v>202</v>
      </c>
      <c r="D35" s="105"/>
      <c r="E35" s="102"/>
    </row>
    <row r="36" spans="1:5" s="50" customFormat="1" x14ac:dyDescent="0.3">
      <c r="A36" s="214"/>
      <c r="B36" s="219"/>
      <c r="C36" s="104" t="s">
        <v>203</v>
      </c>
      <c r="D36" s="105"/>
      <c r="E36" s="102"/>
    </row>
    <row r="37" spans="1:5" s="50" customFormat="1" x14ac:dyDescent="0.3">
      <c r="A37" s="214"/>
      <c r="B37" s="219"/>
      <c r="C37" s="104" t="s">
        <v>204</v>
      </c>
      <c r="D37" s="105"/>
      <c r="E37" s="102"/>
    </row>
    <row r="38" spans="1:5" s="50" customFormat="1" x14ac:dyDescent="0.3">
      <c r="A38" s="214"/>
      <c r="B38" s="219"/>
      <c r="C38" s="104" t="s">
        <v>177</v>
      </c>
      <c r="D38" s="105"/>
      <c r="E38" s="102"/>
    </row>
    <row r="39" spans="1:5" s="50" customFormat="1" x14ac:dyDescent="0.3">
      <c r="A39" s="214"/>
      <c r="B39" s="219"/>
      <c r="C39" s="104" t="s">
        <v>178</v>
      </c>
      <c r="D39" s="105"/>
      <c r="E39" s="102"/>
    </row>
    <row r="40" spans="1:5" s="50" customFormat="1" x14ac:dyDescent="0.3">
      <c r="A40" s="215"/>
      <c r="B40" s="220"/>
      <c r="C40" s="104" t="s">
        <v>223</v>
      </c>
      <c r="D40" s="108"/>
      <c r="E40" s="102"/>
    </row>
    <row r="41" spans="1:5" s="50" customFormat="1" ht="31.2" x14ac:dyDescent="0.3">
      <c r="A41" s="100">
        <v>8</v>
      </c>
      <c r="B41" s="99" t="s">
        <v>179</v>
      </c>
      <c r="C41" s="104" t="s">
        <v>205</v>
      </c>
      <c r="D41" s="105"/>
      <c r="E41" s="102"/>
    </row>
    <row r="42" spans="1:5" s="50" customFormat="1" x14ac:dyDescent="0.3">
      <c r="A42" s="213">
        <v>9</v>
      </c>
      <c r="B42" s="218" t="s">
        <v>180</v>
      </c>
      <c r="C42" s="104" t="s">
        <v>181</v>
      </c>
      <c r="D42" s="105"/>
      <c r="E42" s="102"/>
    </row>
    <row r="43" spans="1:5" s="50" customFormat="1" x14ac:dyDescent="0.3">
      <c r="A43" s="214"/>
      <c r="B43" s="219"/>
      <c r="C43" s="104" t="s">
        <v>182</v>
      </c>
      <c r="D43" s="108"/>
      <c r="E43" s="102"/>
    </row>
    <row r="44" spans="1:5" s="50" customFormat="1" x14ac:dyDescent="0.3">
      <c r="A44" s="214"/>
      <c r="B44" s="219"/>
      <c r="C44" s="104" t="s">
        <v>183</v>
      </c>
      <c r="D44" s="108"/>
      <c r="E44" s="102"/>
    </row>
    <row r="45" spans="1:5" s="50" customFormat="1" x14ac:dyDescent="0.3">
      <c r="A45" s="214"/>
      <c r="B45" s="219"/>
      <c r="C45" s="104" t="s">
        <v>184</v>
      </c>
      <c r="D45" s="108"/>
      <c r="E45" s="102"/>
    </row>
    <row r="46" spans="1:5" s="50" customFormat="1" x14ac:dyDescent="0.3">
      <c r="A46" s="214"/>
      <c r="B46" s="219"/>
      <c r="C46" s="104" t="s">
        <v>185</v>
      </c>
      <c r="D46" s="108"/>
      <c r="E46" s="102"/>
    </row>
    <row r="47" spans="1:5" s="50" customFormat="1" x14ac:dyDescent="0.3">
      <c r="A47" s="215"/>
      <c r="B47" s="220"/>
      <c r="C47" s="104" t="s">
        <v>186</v>
      </c>
      <c r="D47" s="108"/>
      <c r="E47" s="102"/>
    </row>
    <row r="48" spans="1:5" s="50" customFormat="1" ht="31.2" x14ac:dyDescent="0.3">
      <c r="A48" s="213">
        <v>10</v>
      </c>
      <c r="B48" s="221" t="s">
        <v>187</v>
      </c>
      <c r="C48" s="104" t="s">
        <v>232</v>
      </c>
      <c r="D48" s="108"/>
      <c r="E48" s="102"/>
    </row>
    <row r="49" spans="1:5" s="50" customFormat="1" ht="31.2" x14ac:dyDescent="0.3">
      <c r="A49" s="214"/>
      <c r="B49" s="222"/>
      <c r="C49" s="106" t="s">
        <v>221</v>
      </c>
      <c r="D49" s="108"/>
      <c r="E49" s="102"/>
    </row>
    <row r="50" spans="1:5" s="50" customFormat="1" ht="46.8" x14ac:dyDescent="0.3">
      <c r="A50" s="214"/>
      <c r="B50" s="222"/>
      <c r="C50" s="104" t="s">
        <v>188</v>
      </c>
      <c r="D50" s="109"/>
      <c r="E50" s="102"/>
    </row>
    <row r="51" spans="1:5" s="50" customFormat="1" ht="31.2" x14ac:dyDescent="0.3">
      <c r="A51" s="214"/>
      <c r="B51" s="222"/>
      <c r="C51" s="104" t="s">
        <v>206</v>
      </c>
      <c r="D51" s="105"/>
      <c r="E51" s="102"/>
    </row>
    <row r="52" spans="1:5" s="50" customFormat="1" x14ac:dyDescent="0.3">
      <c r="A52" s="214"/>
      <c r="B52" s="222"/>
      <c r="C52" s="104" t="s">
        <v>207</v>
      </c>
      <c r="D52" s="105"/>
      <c r="E52" s="102"/>
    </row>
    <row r="53" spans="1:5" s="50" customFormat="1" ht="31.2" x14ac:dyDescent="0.3">
      <c r="A53" s="214"/>
      <c r="B53" s="222"/>
      <c r="C53" s="104" t="s">
        <v>189</v>
      </c>
      <c r="D53" s="105"/>
      <c r="E53" s="102"/>
    </row>
    <row r="54" spans="1:5" s="50" customFormat="1" x14ac:dyDescent="0.3">
      <c r="A54" s="214"/>
      <c r="B54" s="222"/>
      <c r="C54" s="104" t="s">
        <v>190</v>
      </c>
      <c r="D54" s="105"/>
      <c r="E54" s="102"/>
    </row>
    <row r="55" spans="1:5" s="50" customFormat="1" ht="31.2" x14ac:dyDescent="0.3">
      <c r="A55" s="214"/>
      <c r="B55" s="222"/>
      <c r="C55" s="104" t="s">
        <v>235</v>
      </c>
      <c r="D55" s="105"/>
      <c r="E55" s="102"/>
    </row>
    <row r="56" spans="1:5" s="50" customFormat="1" ht="31.2" x14ac:dyDescent="0.3">
      <c r="A56" s="215"/>
      <c r="B56" s="223"/>
      <c r="C56" s="104" t="s">
        <v>236</v>
      </c>
      <c r="D56" s="105"/>
      <c r="E56" s="102"/>
    </row>
    <row r="57" spans="1:5" s="50" customFormat="1" x14ac:dyDescent="0.3">
      <c r="A57" s="217">
        <v>11</v>
      </c>
      <c r="B57" s="216" t="s">
        <v>220</v>
      </c>
      <c r="C57" s="104" t="s">
        <v>233</v>
      </c>
      <c r="D57" s="108"/>
      <c r="E57" s="102"/>
    </row>
    <row r="58" spans="1:5" s="50" customFormat="1" ht="31.2" x14ac:dyDescent="0.3">
      <c r="A58" s="217"/>
      <c r="B58" s="216"/>
      <c r="C58" s="104" t="s">
        <v>234</v>
      </c>
      <c r="D58" s="108"/>
      <c r="E58" s="102"/>
    </row>
    <row r="59" spans="1:5" x14ac:dyDescent="0.3">
      <c r="A59" s="217"/>
      <c r="B59" s="216"/>
      <c r="C59" s="104" t="s">
        <v>219</v>
      </c>
      <c r="D59" s="108"/>
    </row>
  </sheetData>
  <mergeCells count="15">
    <mergeCell ref="B57:B59"/>
    <mergeCell ref="A57:A59"/>
    <mergeCell ref="B7:B12"/>
    <mergeCell ref="B14:B20"/>
    <mergeCell ref="B21:B30"/>
    <mergeCell ref="B31:B40"/>
    <mergeCell ref="B42:B47"/>
    <mergeCell ref="A42:A47"/>
    <mergeCell ref="B48:B56"/>
    <mergeCell ref="A48:A56"/>
    <mergeCell ref="A2:D2"/>
    <mergeCell ref="A7:A12"/>
    <mergeCell ref="A14:A20"/>
    <mergeCell ref="A21:A30"/>
    <mergeCell ref="A31:A40"/>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3"/>
  <sheetViews>
    <sheetView zoomScaleNormal="100" workbookViewId="0">
      <selection activeCell="B19" sqref="B19"/>
    </sheetView>
  </sheetViews>
  <sheetFormatPr defaultColWidth="9.109375" defaultRowHeight="15.6" x14ac:dyDescent="0.3"/>
  <cols>
    <col min="1" max="1" width="41.44140625" style="49" customWidth="1"/>
    <col min="2" max="4" width="55.88671875" style="39" customWidth="1"/>
    <col min="5" max="5" width="12.6640625" style="39" customWidth="1"/>
    <col min="6" max="16384" width="9.109375" style="39"/>
  </cols>
  <sheetData>
    <row r="1" spans="1:4" x14ac:dyDescent="0.3">
      <c r="A1" s="224"/>
      <c r="B1" s="224"/>
      <c r="C1" s="224"/>
      <c r="D1" s="224"/>
    </row>
    <row r="2" spans="1:4" ht="16.2" thickBot="1" x14ac:dyDescent="0.35">
      <c r="A2" s="224"/>
      <c r="B2" s="224"/>
      <c r="C2" s="224"/>
      <c r="D2" s="224"/>
    </row>
    <row r="3" spans="1:4" ht="16.2" thickBot="1" x14ac:dyDescent="0.35">
      <c r="A3" s="41"/>
      <c r="B3" s="42" t="s">
        <v>84</v>
      </c>
      <c r="C3" s="42" t="s">
        <v>85</v>
      </c>
      <c r="D3" s="42" t="s">
        <v>86</v>
      </c>
    </row>
    <row r="4" spans="1:4" ht="16.2" thickBot="1" x14ac:dyDescent="0.35">
      <c r="A4" s="43" t="s">
        <v>138</v>
      </c>
      <c r="B4" s="44"/>
      <c r="C4" s="44"/>
      <c r="D4" s="44"/>
    </row>
    <row r="5" spans="1:4" ht="34.200000000000003" thickBot="1" x14ac:dyDescent="0.35">
      <c r="A5" s="43" t="s">
        <v>87</v>
      </c>
      <c r="B5" s="45"/>
      <c r="C5" s="45"/>
      <c r="D5" s="45"/>
    </row>
    <row r="6" spans="1:4" ht="18.600000000000001" thickBot="1" x14ac:dyDescent="0.35">
      <c r="A6" s="43" t="s">
        <v>88</v>
      </c>
      <c r="B6" s="46"/>
      <c r="C6" s="46"/>
      <c r="D6" s="46"/>
    </row>
    <row r="7" spans="1:4" ht="18.600000000000001" thickBot="1" x14ac:dyDescent="0.35">
      <c r="A7" s="43" t="s">
        <v>89</v>
      </c>
      <c r="B7" s="47"/>
      <c r="C7" s="47"/>
      <c r="D7" s="47"/>
    </row>
    <row r="8" spans="1:4" ht="18.600000000000001" thickBot="1" x14ac:dyDescent="0.35">
      <c r="A8" s="43" t="s">
        <v>90</v>
      </c>
      <c r="B8" s="45"/>
      <c r="C8" s="45"/>
      <c r="D8" s="45"/>
    </row>
    <row r="10" spans="1:4" x14ac:dyDescent="0.3">
      <c r="A10" s="48" t="s">
        <v>91</v>
      </c>
    </row>
    <row r="11" spans="1:4" ht="18" x14ac:dyDescent="0.4">
      <c r="A11" s="225" t="s">
        <v>151</v>
      </c>
      <c r="B11" s="225"/>
      <c r="C11" s="225"/>
      <c r="D11" s="225"/>
    </row>
    <row r="12" spans="1:4" x14ac:dyDescent="0.3">
      <c r="A12" s="226" t="s">
        <v>152</v>
      </c>
      <c r="B12" s="226"/>
      <c r="C12" s="226"/>
      <c r="D12" s="226"/>
    </row>
    <row r="13" spans="1:4" ht="18" x14ac:dyDescent="0.4">
      <c r="A13" s="225" t="s">
        <v>218</v>
      </c>
      <c r="B13" s="225"/>
      <c r="C13" s="225"/>
      <c r="D13" s="225"/>
    </row>
  </sheetData>
  <mergeCells count="4">
    <mergeCell ref="A1:D2"/>
    <mergeCell ref="A11:D11"/>
    <mergeCell ref="A12:D12"/>
    <mergeCell ref="A13:D13"/>
  </mergeCells>
  <dataValidations count="3">
    <dataValidation type="list" allowBlank="1" showInputMessage="1" showErrorMessage="1" sqref="B5:D5" xr:uid="{00000000-0002-0000-0600-000000000000}">
      <formula1>"2, 4,"</formula1>
    </dataValidation>
    <dataValidation type="list" allowBlank="1" showInputMessage="1" showErrorMessage="1" sqref="B6:D8"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3"/>
  <sheetViews>
    <sheetView zoomScale="109" zoomScaleNormal="100" workbookViewId="0">
      <selection activeCell="B17" sqref="B17"/>
    </sheetView>
  </sheetViews>
  <sheetFormatPr defaultColWidth="9.109375" defaultRowHeight="15.6" x14ac:dyDescent="0.3"/>
  <cols>
    <col min="1" max="1" width="43.109375" style="83" customWidth="1"/>
    <col min="2" max="4" width="55.88671875" style="83" customWidth="1"/>
    <col min="5" max="8" width="10.6640625" style="83" bestFit="1" customWidth="1"/>
    <col min="9" max="16384" width="9.109375" style="83"/>
  </cols>
  <sheetData>
    <row r="1" spans="1:4" ht="16.2" thickBot="1" x14ac:dyDescent="0.35"/>
    <row r="2" spans="1:4" ht="16.2" thickBot="1" x14ac:dyDescent="0.35">
      <c r="B2" s="84" t="s">
        <v>84</v>
      </c>
      <c r="C2" s="84" t="s">
        <v>85</v>
      </c>
      <c r="D2" s="84" t="s">
        <v>86</v>
      </c>
    </row>
    <row r="3" spans="1:4" ht="16.8" thickBot="1" x14ac:dyDescent="0.35">
      <c r="A3" s="95" t="s">
        <v>138</v>
      </c>
      <c r="B3" s="85">
        <f>'Pasiūlymų suvestinė_Bendra'!B4</f>
        <v>0</v>
      </c>
      <c r="C3" s="85">
        <f>'Pasiūlymų suvestinė_Bendra'!C4</f>
        <v>0</v>
      </c>
      <c r="D3" s="85">
        <f>'Pasiūlymų suvestinė_Bendra'!D4</f>
        <v>0</v>
      </c>
    </row>
    <row r="4" spans="1:4" ht="16.2" thickBot="1" x14ac:dyDescent="0.35">
      <c r="A4" s="95" t="s">
        <v>139</v>
      </c>
      <c r="B4" s="86" t="e">
        <f>(MIN(B3:D3)/B3)*'Vertinimo tvarka'!H16</f>
        <v>#DIV/0!</v>
      </c>
      <c r="C4" s="86" t="e">
        <f>(MIN(B3:D3)/C3)*'Vertinimo tvarka'!H16</f>
        <v>#DIV/0!</v>
      </c>
      <c r="D4" s="86" t="e">
        <f>(MIN(B3:D3)/D3)*'Vertinimo tvarka'!H16</f>
        <v>#DIV/0!</v>
      </c>
    </row>
    <row r="5" spans="1:4" ht="18.600000000000001" thickBot="1" x14ac:dyDescent="0.45">
      <c r="A5" s="95" t="s">
        <v>110</v>
      </c>
      <c r="B5" s="86">
        <f>SUM(B6:B8)*'Vertinimo tvarka'!H17</f>
        <v>0</v>
      </c>
      <c r="C5" s="86">
        <f>SUM(C6:C8)*'Vertinimo tvarka'!H17</f>
        <v>0</v>
      </c>
      <c r="D5" s="86">
        <f>SUM(D6:D8)*'Vertinimo tvarka'!H17</f>
        <v>0</v>
      </c>
    </row>
    <row r="6" spans="1:4" ht="18" x14ac:dyDescent="0.3">
      <c r="A6" s="96" t="s">
        <v>111</v>
      </c>
      <c r="B6" s="87">
        <f>COUNTIF('Pasiūlymų suvestinė_Bendra'!B6, "Yra")*'Vertinimo tvarka'!F20</f>
        <v>0</v>
      </c>
      <c r="C6" s="87">
        <f>COUNTIF('Pasiūlymų suvestinė_Bendra'!C6, "Yra")*'Vertinimo tvarka'!F20</f>
        <v>0</v>
      </c>
      <c r="D6" s="87">
        <f>COUNTIF('Pasiūlymų suvestinė_Bendra'!D6, "Yra")*'Vertinimo tvarka'!F20</f>
        <v>0</v>
      </c>
    </row>
    <row r="7" spans="1:4" ht="18" x14ac:dyDescent="0.3">
      <c r="A7" s="96" t="s">
        <v>112</v>
      </c>
      <c r="B7" s="87">
        <f>COUNTIF('Pasiūlymų suvestinė_Bendra'!B7, "Yra")*'Vertinimo tvarka'!F21</f>
        <v>0</v>
      </c>
      <c r="C7" s="87">
        <f>COUNTIF('Pasiūlymų suvestinė_Bendra'!C7, "Yra")*'Vertinimo tvarka'!F21</f>
        <v>0</v>
      </c>
      <c r="D7" s="87">
        <f>COUNTIF('Pasiūlymų suvestinė_Bendra'!D7, "Yra")*'Vertinimo tvarka'!F21</f>
        <v>0</v>
      </c>
    </row>
    <row r="8" spans="1:4" ht="18" x14ac:dyDescent="0.3">
      <c r="A8" s="96" t="s">
        <v>113</v>
      </c>
      <c r="B8" s="87">
        <f>COUNTIF('Pasiūlymų suvestinė_Bendra'!B8, "Yra")*'Vertinimo tvarka'!F22</f>
        <v>0</v>
      </c>
      <c r="C8" s="87">
        <f>COUNTIF('Pasiūlymų suvestinė_Bendra'!C8, "Yra")*'Vertinimo tvarka'!F22</f>
        <v>0</v>
      </c>
      <c r="D8" s="87">
        <f>COUNTIF('Pasiūlymų suvestinė_Bendra'!D8, "Yra")*'Vertinimo tvarka'!F22</f>
        <v>0</v>
      </c>
    </row>
    <row r="9" spans="1:4" ht="18" x14ac:dyDescent="0.3">
      <c r="A9" s="96" t="s">
        <v>134</v>
      </c>
      <c r="B9" s="88">
        <f>IF('Pasiūlymų suvestinė_Bendra'!B5=4, 12,0)</f>
        <v>0</v>
      </c>
      <c r="C9" s="88">
        <f>IF('Pasiūlymų suvestinė_Bendra'!C5=4, 12,0)</f>
        <v>0</v>
      </c>
      <c r="D9" s="88">
        <f>IF('Pasiūlymų suvestinė_Bendra'!D5=4, 12,0)</f>
        <v>0</v>
      </c>
    </row>
    <row r="10" spans="1:4" ht="18.600000000000001" thickBot="1" x14ac:dyDescent="0.45">
      <c r="A10" s="95" t="s">
        <v>135</v>
      </c>
      <c r="B10" s="89" t="e">
        <f>SUM(B4+B5+B9)</f>
        <v>#DIV/0!</v>
      </c>
      <c r="C10" s="89" t="e">
        <f>SUM(C4+C5+C9)</f>
        <v>#DIV/0!</v>
      </c>
      <c r="D10" s="89" t="e">
        <f>SUM(D4+D5+D9)</f>
        <v>#DIV/0!</v>
      </c>
    </row>
    <row r="11" spans="1:4" ht="16.2" thickBot="1" x14ac:dyDescent="0.35">
      <c r="A11" s="95" t="s">
        <v>92</v>
      </c>
      <c r="B11" s="90" t="e">
        <f>_xlfn.RANK.EQ(B10, $B$10:$D$10, 0)</f>
        <v>#DIV/0!</v>
      </c>
      <c r="C11" s="90" t="e">
        <f>_xlfn.RANK.EQ(C10, $B$10:$D$10, 0)</f>
        <v>#DIV/0!</v>
      </c>
      <c r="D11" s="90" t="e">
        <f>_xlfn.RANK.EQ(D10, $B$10:$D$10, 0)</f>
        <v>#DIV/0!</v>
      </c>
    </row>
    <row r="13" spans="1:4" x14ac:dyDescent="0.3">
      <c r="A13" s="83" t="s">
        <v>93</v>
      </c>
    </row>
    <row r="18" spans="1:1" x14ac:dyDescent="0.3">
      <c r="A18" s="91"/>
    </row>
    <row r="23" spans="1:1" x14ac:dyDescent="0.3">
      <c r="A23" s="92"/>
    </row>
  </sheetData>
  <conditionalFormatting sqref="B11:D11">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2025-06-09T10:09:35Z</dcterms:modified>
  <cp:category/>
</cp:coreProperties>
</file>