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vialietuva.sharepoint.com/sites/Projektvaldymogrupe/Kit Projekt Grup/00_Projektai/Kristina_Petrauskiene/2025_Suosa_pirkimas/Pirkimas/Klausimai/"/>
    </mc:Choice>
  </mc:AlternateContent>
  <xr:revisionPtr revIDLastSave="3" documentId="13_ncr:1_{0369CD30-BA8B-4F66-AC92-EBD4EC08382F}" xr6:coauthVersionLast="47" xr6:coauthVersionMax="47" xr10:uidLastSave="{7B945DF7-6337-42DF-A8BD-FCDACC54823E}"/>
  <bookViews>
    <workbookView xWindow="-120" yWindow="-120" windowWidth="51840" windowHeight="21120" xr2:uid="{6BC1EAF5-0D01-43F1-AE22-A39552859E42}"/>
  </bookViews>
  <sheets>
    <sheet name="SK" sheetId="1" r:id="rId1"/>
    <sheet name="S" sheetId="2" r:id="rId2"/>
    <sheet name="Santrauka" sheetId="6" r:id="rId3"/>
  </sheets>
  <definedNames>
    <definedName name="_Hlk55545567" localSheetId="1">S!$C$40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7" i="6" l="1"/>
  <c r="D8" i="6" s="1"/>
  <c r="D6" i="6"/>
  <c r="I10" i="2"/>
  <c r="I20" i="2"/>
  <c r="I32" i="2"/>
  <c r="I34" i="2"/>
  <c r="I39" i="2"/>
  <c r="I46" i="2"/>
  <c r="I45" i="2"/>
  <c r="I48" i="2"/>
  <c r="I49" i="2"/>
  <c r="G50" i="2"/>
  <c r="G49" i="2"/>
  <c r="G34" i="2"/>
  <c r="G26" i="2"/>
  <c r="I9" i="1"/>
  <c r="I20" i="1"/>
  <c r="I57" i="1"/>
  <c r="I100" i="1"/>
  <c r="I126" i="1"/>
  <c r="I128" i="1"/>
  <c r="G130" i="1"/>
  <c r="G129" i="1"/>
  <c r="I129" i="1" s="1"/>
  <c r="G109" i="1"/>
  <c r="G110" i="1"/>
  <c r="G111" i="1"/>
  <c r="G112" i="1"/>
  <c r="G113" i="1"/>
  <c r="G114" i="1"/>
  <c r="G115" i="1"/>
  <c r="G116" i="1"/>
  <c r="G117" i="1"/>
  <c r="G118" i="1"/>
  <c r="G119" i="1"/>
  <c r="G120" i="1"/>
  <c r="G121" i="1"/>
  <c r="G122" i="1"/>
  <c r="G123" i="1"/>
  <c r="G124" i="1"/>
  <c r="G125" i="1"/>
  <c r="G126" i="1"/>
  <c r="G108" i="1"/>
  <c r="G128" i="1"/>
  <c r="G20" i="1"/>
  <c r="G11" i="1"/>
  <c r="G8" i="1" l="1"/>
  <c r="G43" i="2"/>
  <c r="G47" i="2"/>
  <c r="G48" i="2"/>
  <c r="G46" i="2"/>
  <c r="G38" i="2"/>
  <c r="G36" i="2"/>
  <c r="G37" i="2"/>
  <c r="G39" i="2"/>
  <c r="G35" i="2"/>
  <c r="G13" i="2" l="1"/>
  <c r="G14" i="2"/>
  <c r="G15" i="2"/>
  <c r="G102" i="1"/>
  <c r="G103" i="1"/>
  <c r="G104" i="1"/>
  <c r="G105" i="1"/>
  <c r="G106" i="1"/>
  <c r="G107" i="1"/>
  <c r="G53" i="1"/>
  <c r="G6" i="1"/>
  <c r="G5" i="1"/>
  <c r="G100" i="1" l="1"/>
  <c r="G92" i="1"/>
  <c r="G93" i="1"/>
  <c r="G94" i="1"/>
  <c r="G95" i="1"/>
  <c r="G96" i="1"/>
  <c r="G97" i="1"/>
  <c r="G98" i="1"/>
  <c r="G99" i="1"/>
  <c r="G82" i="1"/>
  <c r="G83" i="1"/>
  <c r="G84" i="1"/>
  <c r="G85" i="1"/>
  <c r="G86" i="1"/>
  <c r="G87" i="1"/>
  <c r="G88" i="1"/>
  <c r="G89" i="1"/>
  <c r="G90" i="1"/>
  <c r="G91" i="1"/>
  <c r="G60" i="1"/>
  <c r="G61" i="1"/>
  <c r="G62" i="1"/>
  <c r="G63" i="1"/>
  <c r="G64" i="1"/>
  <c r="G65" i="1"/>
  <c r="G66" i="1"/>
  <c r="G67" i="1"/>
  <c r="G68" i="1"/>
  <c r="G69" i="1"/>
  <c r="G70" i="1"/>
  <c r="G71" i="1"/>
  <c r="G72" i="1"/>
  <c r="G73" i="1"/>
  <c r="G74" i="1"/>
  <c r="G75" i="1"/>
  <c r="G76" i="1"/>
  <c r="G77" i="1"/>
  <c r="G78" i="1"/>
  <c r="G79" i="1"/>
  <c r="G80" i="1"/>
  <c r="G81" i="1"/>
  <c r="G59" i="1"/>
  <c r="G58"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4" i="1"/>
  <c r="G55" i="1"/>
  <c r="G56" i="1"/>
  <c r="G22" i="1"/>
  <c r="G17" i="1"/>
  <c r="G18" i="1"/>
  <c r="G9" i="2"/>
  <c r="G8" i="2"/>
  <c r="G25" i="2"/>
  <c r="G30" i="2"/>
  <c r="G42" i="2"/>
  <c r="G45" i="2" l="1"/>
  <c r="G44" i="2"/>
  <c r="G41" i="2"/>
  <c r="G40" i="2"/>
  <c r="G33" i="2"/>
  <c r="G32" i="2"/>
  <c r="G31" i="2"/>
  <c r="G29" i="2"/>
  <c r="G28" i="2"/>
  <c r="G27" i="2"/>
  <c r="G24" i="2"/>
  <c r="G23" i="2"/>
  <c r="G22" i="2"/>
  <c r="G21" i="2"/>
  <c r="G20" i="2"/>
  <c r="G19" i="2"/>
  <c r="G18" i="2"/>
  <c r="G17" i="2"/>
  <c r="G16" i="2"/>
  <c r="G12" i="2"/>
  <c r="G11" i="2"/>
  <c r="G10" i="2"/>
  <c r="G7" i="2"/>
  <c r="G6" i="2"/>
  <c r="G5" i="2"/>
  <c r="G19" i="1" l="1"/>
  <c r="G127" i="1"/>
  <c r="G101" i="1"/>
  <c r="G57" i="1"/>
  <c r="G21" i="1"/>
  <c r="G12" i="1"/>
  <c r="G13" i="1"/>
  <c r="G14" i="1"/>
  <c r="G15" i="1"/>
  <c r="G16" i="1"/>
  <c r="G10" i="1"/>
  <c r="G9" i="1"/>
  <c r="G7" i="1"/>
</calcChain>
</file>

<file path=xl/sharedStrings.xml><?xml version="1.0" encoding="utf-8"?>
<sst xmlns="http://schemas.openxmlformats.org/spreadsheetml/2006/main" count="731" uniqueCount="358">
  <si>
    <t>Eilės Nr.</t>
  </si>
  <si>
    <t>Darbo pavadinimas, aprašymas</t>
  </si>
  <si>
    <t>Mato vnt.</t>
  </si>
  <si>
    <t>Kiekis</t>
  </si>
  <si>
    <t>Iš viso, Eur be PVM</t>
  </si>
  <si>
    <t>1. Paruošiamieji darbai</t>
  </si>
  <si>
    <t>m2</t>
  </si>
  <si>
    <t>m3</t>
  </si>
  <si>
    <t>m</t>
  </si>
  <si>
    <t>6.1</t>
  </si>
  <si>
    <t>1.1</t>
  </si>
  <si>
    <t>1.2</t>
  </si>
  <si>
    <t>1.3</t>
  </si>
  <si>
    <t>1.4</t>
  </si>
  <si>
    <t>1.5</t>
  </si>
  <si>
    <t>1.6</t>
  </si>
  <si>
    <t>1.7</t>
  </si>
  <si>
    <t>vnt.</t>
  </si>
  <si>
    <t>2.1</t>
  </si>
  <si>
    <t>2.2</t>
  </si>
  <si>
    <t>2.3</t>
  </si>
  <si>
    <t>2.4</t>
  </si>
  <si>
    <t>2.5</t>
  </si>
  <si>
    <t>2.6</t>
  </si>
  <si>
    <t>2.7</t>
  </si>
  <si>
    <t>2.8</t>
  </si>
  <si>
    <t>2.9</t>
  </si>
  <si>
    <t>2.10</t>
  </si>
  <si>
    <t>2.11</t>
  </si>
  <si>
    <t>4.1</t>
  </si>
  <si>
    <t>4.2</t>
  </si>
  <si>
    <t>4.3</t>
  </si>
  <si>
    <t>4.4</t>
  </si>
  <si>
    <t>5.1</t>
  </si>
  <si>
    <t>5.2</t>
  </si>
  <si>
    <t>5.3</t>
  </si>
  <si>
    <t>5.4</t>
  </si>
  <si>
    <t>5.5</t>
  </si>
  <si>
    <t>5.6</t>
  </si>
  <si>
    <t>6.2</t>
  </si>
  <si>
    <t>6.3</t>
  </si>
  <si>
    <t>6.4</t>
  </si>
  <si>
    <t>6.5</t>
  </si>
  <si>
    <t>3.1</t>
  </si>
  <si>
    <t>3.2</t>
  </si>
  <si>
    <t>3.3</t>
  </si>
  <si>
    <t>3.4</t>
  </si>
  <si>
    <t>3.5</t>
  </si>
  <si>
    <t>3.6</t>
  </si>
  <si>
    <t>3.7</t>
  </si>
  <si>
    <t>4.5</t>
  </si>
  <si>
    <t>8.1</t>
  </si>
  <si>
    <t>9.1</t>
  </si>
  <si>
    <t>Skyrius</t>
  </si>
  <si>
    <t>10.1</t>
  </si>
  <si>
    <t>Iš viso skyriuje 1, Eur be PVM</t>
  </si>
  <si>
    <t>Iš viso skyriuje 2, Eur be PVM</t>
  </si>
  <si>
    <t>Iš viso skyriuje 3, Eur be PVM</t>
  </si>
  <si>
    <t>Iš viso skyriuje 4, Eur be PVM</t>
  </si>
  <si>
    <t>Iš viso skyriuje 5, Eur be PVM</t>
  </si>
  <si>
    <t>Iš viso skyriuje 6, Eur be PVM</t>
  </si>
  <si>
    <t>Iš viso skyriuje 7, Eur be PVM</t>
  </si>
  <si>
    <t>Iš viso skyriuje 8, Eur be PVM</t>
  </si>
  <si>
    <t>Iš viso skyriuje 9, Eur be PVM</t>
  </si>
  <si>
    <t>Iš viso skyriuje 10, Eur be PVM</t>
  </si>
  <si>
    <t>IŠ VISO ŽINIARAŠTYJE 1, EUR BE PVM</t>
  </si>
  <si>
    <t>Pastaba: Tiekėjas pildo pasirinktinai I arba II dangos konstrukcijos variantą</t>
  </si>
  <si>
    <t xml:space="preserve">DARBŲ KIEKIŲ ŽINIARAŠTIS NR. 1 – KONSTRUKCIJŲ DALIS </t>
  </si>
  <si>
    <t xml:space="preserve">DARBŲ KIEKIŲ ŽINIARAŠTIS NR. 1 – SUSISIEKIMO DALIS </t>
  </si>
  <si>
    <t>1. Paruošiamieji ir ardymo darbai</t>
  </si>
  <si>
    <t>km</t>
  </si>
  <si>
    <t>t</t>
  </si>
  <si>
    <t>2. Žemės sankasos įrengimo darbai</t>
  </si>
  <si>
    <t>kg</t>
  </si>
  <si>
    <t>4.7</t>
  </si>
  <si>
    <t>4.8</t>
  </si>
  <si>
    <t>4.9</t>
  </si>
  <si>
    <t>4.10</t>
  </si>
  <si>
    <t>4.11</t>
  </si>
  <si>
    <t>Plastikinių signalinių stulpelių pastatymas (A grupės)</t>
  </si>
  <si>
    <t>9. Horizontalaus kelio ženklinimo įrengimo darbai</t>
  </si>
  <si>
    <t>10. Vertikalaus kelio ženklinimo įrengimo darbai</t>
  </si>
  <si>
    <t>ha</t>
  </si>
  <si>
    <t>Vidutinio tankumo krūmų pjovimas rankiniu mechaniniu pjūklu</t>
  </si>
  <si>
    <t>Vidutinio tankumo krūmų ir smulkaus miško pašalinimas rankiniu būdu</t>
  </si>
  <si>
    <t>komp.</t>
  </si>
  <si>
    <t>2. Esamų konstrukcijų ardymo darbai</t>
  </si>
  <si>
    <t>Grunto kasimas prie krantinių atramų, supilant vietoje</t>
  </si>
  <si>
    <t>3. Krantinių atramų įrengimo darbai</t>
  </si>
  <si>
    <t>Gelžbetoninių gręžtinių polių Ø600 mm, L = 6,0 m įrengimas nepertraukiamo gręžimo metodu</t>
  </si>
  <si>
    <t>Grunto pagrindo planiravimas rankiniu būdu prieš betonuojant krantines atramas</t>
  </si>
  <si>
    <t>Skaldos 0/45 sluoksnio h = 15 cm įrengimas ir sutankinimas prieš betonuojant krantines atramas</t>
  </si>
  <si>
    <t>Krantinių atramų betonavimas</t>
  </si>
  <si>
    <t>3.8</t>
  </si>
  <si>
    <t>3.9</t>
  </si>
  <si>
    <t>3.10</t>
  </si>
  <si>
    <t>Krantinių atramų paviršių valymas aukšto slėgio vandens srove prieš padengiant bitumine hidroizoliacija</t>
  </si>
  <si>
    <t>Krantinių atramų paviršių, besiliečiančių su gruntu, padengimas bitumine hidroizoliacija nutepant 2 kartus</t>
  </si>
  <si>
    <t>Skaldos 0/45 prizmių įrengimas ir sutankinimas po gulekšniais</t>
  </si>
  <si>
    <t>3.11</t>
  </si>
  <si>
    <t>3.12</t>
  </si>
  <si>
    <t>3.13</t>
  </si>
  <si>
    <t>Gerai drenuojančio grunto supylimas ir sutankinimas po ir už pereinamųjų plokščių, naudojant esamą gruntą</t>
  </si>
  <si>
    <t>Gerai drenuojančio grunto supylimas ir sutankinimas po ir už pereinamųjų plokščių, naudojant atvežtinį gruntą</t>
  </si>
  <si>
    <t>3.14</t>
  </si>
  <si>
    <t>3.15</t>
  </si>
  <si>
    <t>Armuoto betono sl. h = 10 cm tarpuose tarp pereinamųjų plokščių ir krantinių atramų sparnų betonavimas</t>
  </si>
  <si>
    <t>3.16</t>
  </si>
  <si>
    <t>3.17</t>
  </si>
  <si>
    <t>Pereinamųjų plokščių ir armuoto betono sl. paviršių valymas aukšto slėgio vandens srove</t>
  </si>
  <si>
    <t>Išlyginamojo betono sl. h = 5 cm įrengimas ant pereinamųjų plokščių.</t>
  </si>
  <si>
    <t>3.18</t>
  </si>
  <si>
    <t>3.19</t>
  </si>
  <si>
    <t>3.20</t>
  </si>
  <si>
    <t>3.21</t>
  </si>
  <si>
    <t>Išlyginamojo betono sluoksnio ir krantinių atramų galinių sienučių viršaus valymas aukšto slėgio vandens srove prieš klojant hidroizoliaciją</t>
  </si>
  <si>
    <t>Dvisluoksnės prilydomosios hidroizoliacijos įrengimas ant išlyginamojo betono sluoksnio ir krantinių atramų galinių sienučių viršaus, prieš tai nugruntuojant</t>
  </si>
  <si>
    <t>Išlyginamosios betono prizmės hvid = 2 cm įrengimas po šalitilčio plokštėmis</t>
  </si>
  <si>
    <t>3.22</t>
  </si>
  <si>
    <t>3.23</t>
  </si>
  <si>
    <t>3.24</t>
  </si>
  <si>
    <t>3.25</t>
  </si>
  <si>
    <t>3.26</t>
  </si>
  <si>
    <t>3.27</t>
  </si>
  <si>
    <t>3.28</t>
  </si>
  <si>
    <t>3.29</t>
  </si>
  <si>
    <t>Apsauginio asfalto sluoksnio  h = 2 cm iš asfalto mišinio SMA 5 S klojimas ant pereinamųjų plokščių</t>
  </si>
  <si>
    <t>Apsauginio asfalto sluoksnio gruntavimas bitumine emulsija</t>
  </si>
  <si>
    <t>Skaldos 0/45 prizmių įrengimas ant pereinamųjų plokščių</t>
  </si>
  <si>
    <t>Siūlių tarp betoninių/plieninių konstrukcijų ir asfalto dangos hermetizavimas sandarinimo juosta</t>
  </si>
  <si>
    <t>Fasadinių krantinių atramų paviršių valymas aukšto slėgio vandens srove</t>
  </si>
  <si>
    <t>Fasadinių krantinių atramų paviršių gruntavimas</t>
  </si>
  <si>
    <t>Fasadinių krantinių atramų paviršių padengimas elastiniais apsauginiais betono dažais</t>
  </si>
  <si>
    <t>4. Tilto perdangos įrengimo darbai</t>
  </si>
  <si>
    <t>5. Tilto prieigų iš kūgių įrengimo darbai</t>
  </si>
  <si>
    <t>6. Baigiamieji darbai</t>
  </si>
  <si>
    <t>Žemės plotų planiravimas</t>
  </si>
  <si>
    <t xml:space="preserve">Plotų tvirtinimas 10 cm esamu dirvožemio sluoksniu, paskleidžiant gruntą ir pasėjant žoles </t>
  </si>
  <si>
    <t>4.39</t>
  </si>
  <si>
    <t>Elastomerinių atraminių guolių įrengimas</t>
  </si>
  <si>
    <t>Monolitinių ruožų tarp sijų betonavimas</t>
  </si>
  <si>
    <t>4.6</t>
  </si>
  <si>
    <t>Monolitinių ruožų tarp sijų ir turėklų bortų betonavimas</t>
  </si>
  <si>
    <t>Monolitinių ruožų tarp sijų ir atitvarų bortų betonavimas</t>
  </si>
  <si>
    <t>Tarpų tarp atitvarų ir turėklų bortų užtaisymas mastikomis</t>
  </si>
  <si>
    <t>Vienprofilinių deformacinių pjūvių įrengimas</t>
  </si>
  <si>
    <t>Tilto perdangos valymas aukšto slėgio vandens srove prieš įrengiant išlyginamąjį betono sluoksnį</t>
  </si>
  <si>
    <t>4.12</t>
  </si>
  <si>
    <t>4.13</t>
  </si>
  <si>
    <t>4.14</t>
  </si>
  <si>
    <t>4.15</t>
  </si>
  <si>
    <t>Armuoto išlyginamojo betono sluoksnio hvid = 10 cm įrengimas ant perdangos</t>
  </si>
  <si>
    <t>Išlyginamojo betono sluoksnio ir bortų kraštų valymas aukšto slėgio vandens srove prieš klojant hidroizoliaciją</t>
  </si>
  <si>
    <t>Dvisluoksnės prilydomosios hidroizoliacijos įrengimas ant išlyginamojo betono sluoksnio užlenkiant prie bortų, prieš tai nugruntuojant</t>
  </si>
  <si>
    <t>Cementinio skiedinio sl. h = 2 cm įrengimas po šalitilčio plokštėmis ant tilto</t>
  </si>
  <si>
    <t>4.16</t>
  </si>
  <si>
    <t>4.17</t>
  </si>
  <si>
    <t>4.18</t>
  </si>
  <si>
    <t>4.19</t>
  </si>
  <si>
    <t>Lietaus vandens nutekėjimo šulinėlių po danga įrengimas</t>
  </si>
  <si>
    <t>Drenažo juostos įrengimas</t>
  </si>
  <si>
    <t>Lietaus vandens nutekėjimo šulinėlių ant tilto įrengimas</t>
  </si>
  <si>
    <t>Lietaus vandens nutekėjimo sistemos įrengimas</t>
  </si>
  <si>
    <t>4.20</t>
  </si>
  <si>
    <t>4.21</t>
  </si>
  <si>
    <t>4.22</t>
  </si>
  <si>
    <t>4.23</t>
  </si>
  <si>
    <t>4.24</t>
  </si>
  <si>
    <t>4.25</t>
  </si>
  <si>
    <t>Apsauginio asfalto sluoksnio h = 2 cm iš asfalto mišinio SMA 5 S klojimas ant tilto perdangos</t>
  </si>
  <si>
    <t>4 cm storio apatinio asfalto sluoksnio iš mišinio AC 16 AS įrengimas</t>
  </si>
  <si>
    <t>Apatinio asfalto sluoksnio gruntavimas bitumine emulsija</t>
  </si>
  <si>
    <t>4 cm storio viršutinio asfalto sluoksnio iš mišinio SMA 11 S įrengimas</t>
  </si>
  <si>
    <t>4.26</t>
  </si>
  <si>
    <t>4.27</t>
  </si>
  <si>
    <t>4.28</t>
  </si>
  <si>
    <t>4.29</t>
  </si>
  <si>
    <t>4.30</t>
  </si>
  <si>
    <t>Šalitilčio plokščių valymas aukšto slėgio vandens srove prieš klojant epoksido dangą</t>
  </si>
  <si>
    <t>Šalitilčio plokščių padengimas epoksido danga su smėlio pabarstu h = 5 mm</t>
  </si>
  <si>
    <t>Šalitilčio plokščių pjovimas diskiniu pjūklu, technologiniams pjūviams įrengti</t>
  </si>
  <si>
    <t>Tarpų tarp šalitilčio plokščių užtaisymas mastikomis</t>
  </si>
  <si>
    <t>4.31</t>
  </si>
  <si>
    <t>4.32</t>
  </si>
  <si>
    <t>4.33</t>
  </si>
  <si>
    <t>4.34</t>
  </si>
  <si>
    <t>4.36</t>
  </si>
  <si>
    <t>Cinkuotų metalinių turėklų sekcijų montavimas ant tilto</t>
  </si>
  <si>
    <t>Vienpusių metalinių H2 W3 B apsauginių atitvarų įrengimas ant tilto atitvarų bortų</t>
  </si>
  <si>
    <t>Metalinių H1 W3 A apsauginių atitvarų  įrengimas ant tilto šalitilčio plokščių</t>
  </si>
  <si>
    <t>Tilto perdangos apačios, fasadinių paviršių ir bortų viršaus valymas aukšto slėgio vandens srove</t>
  </si>
  <si>
    <t>Tilto perdangos apatinės dalies paviršių padengimas hidrofobizuojančia danga</t>
  </si>
  <si>
    <t>Bortų ir kraštinių sijų fasadinių paviršių gruntavimas</t>
  </si>
  <si>
    <t>Bortų ir kraštinių sijų fasadinių paviršių padengimas elastiniais apsauginiais betono dažais</t>
  </si>
  <si>
    <t>Atitvarų bortų apskardinimas ties tilto deformaciniais pjūviais</t>
  </si>
  <si>
    <t>15 cm skaldos pagrindo sluoksnio iš nesurištojo mineralinių medžiagų mišinio 0/45 įrengimas</t>
  </si>
  <si>
    <t>5.7</t>
  </si>
  <si>
    <t>5.8</t>
  </si>
  <si>
    <t>5.9</t>
  </si>
  <si>
    <t>5.10</t>
  </si>
  <si>
    <t>5.11</t>
  </si>
  <si>
    <t>5.12</t>
  </si>
  <si>
    <t>5.13</t>
  </si>
  <si>
    <t>5.14</t>
  </si>
  <si>
    <t>5.15</t>
  </si>
  <si>
    <t>5.16</t>
  </si>
  <si>
    <t>5.17</t>
  </si>
  <si>
    <t>5.18</t>
  </si>
  <si>
    <t>5.19</t>
  </si>
  <si>
    <t>5.20</t>
  </si>
  <si>
    <t>Vienpusių metalinių apsauginių atitvarų perėjimų (10,5 metrų) iš H2 W3 B atitvarų į H1 W4 A atitvarus įrengimas ant metalinių statramsčių</t>
  </si>
  <si>
    <t>Vienpusių metalinių H1 W4 A apsauginių atitvarų įrengimas ant metalinių statramsčių</t>
  </si>
  <si>
    <t>Vienpusių metalinių apsauginių atitvarų pradinių/galinių komponentų (4 metrų) įrengimas</t>
  </si>
  <si>
    <t>Metalinių H1 W3 A apsauginių atitvarų įrengimas ant metalinių statramsčių</t>
  </si>
  <si>
    <t>Skaldos 0/45 sluoksnio h = 15 cm įrengimas ir sutankinimas po šlaitų tvirtinimo atrėmimo blokais</t>
  </si>
  <si>
    <t>Sankasos šlaitų planiravimas prie krantinių atramų</t>
  </si>
  <si>
    <t>Mineralinių medžiagų mišinio 0/32 sl. h = 10 cm po šlaitų tvirtinimo plokštėmis įrengimas</t>
  </si>
  <si>
    <t>Skaldos 0/45 sluoksnio h = 15 cm įrengimas ir sutankinimas po betoniniais latakais</t>
  </si>
  <si>
    <t>5.21</t>
  </si>
  <si>
    <t>5.22</t>
  </si>
  <si>
    <t>5.23</t>
  </si>
  <si>
    <t>5.24</t>
  </si>
  <si>
    <t>5.25</t>
  </si>
  <si>
    <t>5.26</t>
  </si>
  <si>
    <t>Bermų prie krantinių atramų tvirtinimas mineralinių medžiagų mišiniu 0/32 sl. h = 20 cm</t>
  </si>
  <si>
    <t>3 cm storio pasluoksnio iš dolomito smulkiosios mineralinės medžiagos mišinio 0/5 įrengimas</t>
  </si>
  <si>
    <t>8 cm storio betoninių plytelių dangos įrengimas, siūles užpildant dolomito smulkiosios mineralinės medžiagos mišiniu 0/5</t>
  </si>
  <si>
    <t>Sankasos šlaitų pagrindo planiravimas rankiniu būdu</t>
  </si>
  <si>
    <t xml:space="preserve">Sankasos šlaitų tvirtinimas 10 cm dirvožemio sluoksniu, paskleidžiant gruntą ir pasėjant žoles  </t>
  </si>
  <si>
    <t>DARBŲ KIEKIŲ ŽINIARAŠČIŲ SANTRAUKA</t>
  </si>
  <si>
    <t>Darbų kiekių žin. nr.</t>
  </si>
  <si>
    <t>Žiniaraščio pavadinimas</t>
  </si>
  <si>
    <t>Vertė, EUR be PVM</t>
  </si>
  <si>
    <t xml:space="preserve">KONSTRUKCIJŲ DALIS </t>
  </si>
  <si>
    <t xml:space="preserve">SUSISIEKIMO DALIS </t>
  </si>
  <si>
    <t>Vertės į pasiūlymo formą</t>
  </si>
  <si>
    <t>Iš viso žiniaraščiuose  (Eur be PVM):</t>
  </si>
  <si>
    <t>Žiniaraščio priedas</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</si>
  <si>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</si>
  <si>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Vieneto kaina, Eur be PVM  (pildo Tiekėjas)</t>
  </si>
  <si>
    <t>Valstybinės reikšmės rajoninio kelio Nr. 2406 Kupiškis – Rudiliai -Subačius 12,053 km tilto per Suosą  rekonstravimas</t>
  </si>
  <si>
    <t>Valstybinės reikšmės rajoninio kelio Nr. 2406 Kupiškis - Rudiliai - Subačius 12,053 km tilto per Suosą rekonstravimas</t>
  </si>
  <si>
    <t>Laikino pėsčiųjų tako iš 0/45 skaldos h=20 cm sluoksnio įrengimas ir išardymas</t>
  </si>
  <si>
    <t>Dirvožemio vid. 20 cm pašalinimas, perstumiant buldozeriu iki 50 m, sandėliuojant vietoje</t>
  </si>
  <si>
    <t>Tarpų tarp pereinamųjų plokščių ir krantinių atramų sparnų užpylimas mineralinių medžiagų mišiniu 0/45 hvid = 15 cm ir sutankinimas</t>
  </si>
  <si>
    <t>3.30</t>
  </si>
  <si>
    <t>8 cm storio asfalto pagrindo sluoksnio įrengimas iš mišinio AC 22 PN</t>
  </si>
  <si>
    <t>4 cm storio  viršutinio asfalto sluoksnio iš mišinio AC 11 VN įrengimas</t>
  </si>
  <si>
    <t>Metalinių apsauginių atitvarų pradinių/galinių komponentų (4,5 metrų) įrengimas</t>
  </si>
  <si>
    <t>Neaustinės geotekstilės klojimas po šlaito tvirtinimo elementais.</t>
  </si>
  <si>
    <t>Sankasos šlaitų tvirtinimas iš mineralinių medžiagų mišinio 16/56, h 50 cm</t>
  </si>
  <si>
    <t>Sankasos šlaitų tvirtinimas eroziją stabdančiais erdviniais dembliais</t>
  </si>
  <si>
    <t>Kelio ašinės linijos nužymėjimas trasoje</t>
  </si>
  <si>
    <t>Grunto kasimas ekskavatoriais iškasose, supylimas į pylimus ir sutankinimas (žemės sankasos praplatinimas)</t>
  </si>
  <si>
    <t>Pakopų įrengimas šlaituose ekskavatoriumi ir grunto sutankinimas vibroplokštėmis</t>
  </si>
  <si>
    <t>Rankiniai žemės darbai</t>
  </si>
  <si>
    <t>Žemės sankasos viršaus kvalifikuotas gruntų pagerinimas pagal MN GPSR 12 (20 cm storiu)</t>
  </si>
  <si>
    <t>Žemės sankasos viršaus planiravimas mechanizuotai</t>
  </si>
  <si>
    <t>Žemės sankasos viršaus tankinimas mechanizuotai</t>
  </si>
  <si>
    <t>Žemės sankasos šlaitų ir griovio dugno planiravimas mechanizuotai</t>
  </si>
  <si>
    <t>Pakelės plotų planiravimas rankiniu būdu</t>
  </si>
  <si>
    <t>3. Kelio dangos konstrukcija (I  dangos konstrukcijos variantas)</t>
  </si>
  <si>
    <t>≥43 cm apsauginio šalčiui atsparaus sluoksnio įrengimas</t>
  </si>
  <si>
    <t>20 cm skaldos pagrindo sluoksnio iš nesurištojo mineralinių medžiagų mišinio 0/45, pridedant iki 30 % NAG, įrengimas</t>
  </si>
  <si>
    <t>Asfalto dangos siūlių apdorojimas bitumine mase, klojant asfaltą „karštas prie šalto“</t>
  </si>
  <si>
    <t>3. Kelio dangos konstrukcija (II  dangos konstrukcijos variantas)</t>
  </si>
  <si>
    <t>4. Kelkraščių  įrengimo darbai</t>
  </si>
  <si>
    <t>Kelkraščių apatinio sluoksnio įrengimas iš grunto pagal TRA SBR 19</t>
  </si>
  <si>
    <t>5. Nuovažos įrengimo darbai</t>
  </si>
  <si>
    <t>≥49 cm apsauginio šalčiui atsparaus sluoksnio (arba šalčiui nejautrių medžiagų sluoksnio) įrengimas</t>
  </si>
  <si>
    <t>Plastikinės Ø 0,4 m pralaidos su betoniniais antgaliais įrengimas</t>
  </si>
  <si>
    <t>Nuovažų pažvyravimas (suvedimas su esamu paviršiumi)</t>
  </si>
  <si>
    <t>9.2</t>
  </si>
  <si>
    <t>Dangos ženklinimas 1.1 balta siaura ištisine 0,12 m pločio linija (polimerinėmis medžiagomis)</t>
  </si>
  <si>
    <t>Dangos ženklinimas 1.7 balta siaura punktyrine 0,12 m pločio linija (polimerinėmis medžiagomis)</t>
  </si>
  <si>
    <t>6. Tvirtinimo darbai</t>
  </si>
  <si>
    <t>6.6</t>
  </si>
  <si>
    <t>Žemės sankasos šlaitų sutvirtinimas mechanizuotai, užpilant 10 cm storio (esamo) dirvožemio sluoksniu, užsėjant daugiamečių žolių mišiniu</t>
  </si>
  <si>
    <t>Pakelės plotų sutvirtinimas rankiniu būdu, užpilant 10 cm storio (esamo) dirvožemio sluoksniu, užsėjant daugiamečių žolių mišiniu</t>
  </si>
  <si>
    <t>Griovio dugno sutvirtinimas užpilant 10 cm storio mineralinio užpildo sluoksniu pagal TRA UŽPILDAI 19 reikalavimus</t>
  </si>
  <si>
    <t>Griovio dugno sutvirtinimas užpilant 10 cm storio skaldos sluoksniu pagal TRA UŽPILDAI 19 reikalavimus</t>
  </si>
  <si>
    <t>7. Saugaus eismo priemonių įrengimo darbai</t>
  </si>
  <si>
    <t>kompl.</t>
  </si>
  <si>
    <t>Laikino pėsčiųjų tiltelio įrengimas ir išardymas</t>
  </si>
  <si>
    <r>
      <t xml:space="preserve">Metalinių tilto turėklų išmontavimas  ir išvežimas į Užsakovo nurodytą vietą </t>
    </r>
    <r>
      <rPr>
        <i/>
        <sz val="11"/>
        <rFont val="Times New Roman"/>
        <family val="1"/>
        <charset val="186"/>
      </rPr>
      <t>(žiūrėti žiniaraščio priedą dėl išvežimo</t>
    </r>
    <r>
      <rPr>
        <sz val="11"/>
        <rFont val="Times New Roman"/>
        <family val="1"/>
        <charset val="186"/>
      </rPr>
      <t>)</t>
    </r>
  </si>
  <si>
    <t>Asfalto dangos ant tilto frezavimas, pakrovimas ir išvežimas Rangovo pasirinktu atstumu</t>
  </si>
  <si>
    <t>Grįžtamosios medžiagos (nufrezuotas asfaltas) (vieneto kaina didesnė arba lygi ≥ 9,58 Eur/m3) (sąmatoje įvertinamas su minuso ženklu)</t>
  </si>
  <si>
    <t>Hidroizoliacijos sluoksnio išardymas  ir išvežimas Rangovo pasirinktu atstumu</t>
  </si>
  <si>
    <t>Išlyginamojo betono sluoksnio išardymas  ir išvežimas Rangovo pasirinktu atstumu</t>
  </si>
  <si>
    <t>Gelžbetoninių bortų ant perdangos išardymas  ir išvežimas Rangovo pasirinktu atstumu</t>
  </si>
  <si>
    <t>Gelžbetoninių tilto perdangos plokščių išardymas  ir išvežimas Rangovo pasirinktu atstumu</t>
  </si>
  <si>
    <t>Gelžbetoninių atramų išardymas  ir išvežimas Rangovo pasirinktu atstumu</t>
  </si>
  <si>
    <t>Gelžbetoninių krantinių atramų išardymas ir išvežimas Rangovo pasirinktu atstumu</t>
  </si>
  <si>
    <r>
      <t xml:space="preserve">Tilto atramų metalinių stiprinimo elementų išmontavimas ir išvežimas į Užsakovo nurodytą vietą </t>
    </r>
    <r>
      <rPr>
        <i/>
        <sz val="11"/>
        <rFont val="Times New Roman"/>
        <family val="1"/>
        <charset val="186"/>
      </rPr>
      <t>(žiūrėti žiniaraščio priedą dėl išvežimo</t>
    </r>
    <r>
      <rPr>
        <sz val="11"/>
        <rFont val="Times New Roman"/>
        <family val="1"/>
        <charset val="186"/>
      </rPr>
      <t>)</t>
    </r>
  </si>
  <si>
    <t>Pamatų duobių kasimas, iškastą gruntą supilant vietoje (mechanizuotai)</t>
  </si>
  <si>
    <t>Pamatų duobių kasimas, iškastą gruntą supilant vietoje (rankiniu būdu)</t>
  </si>
  <si>
    <t>Paruošiamojo betono sluoksnio (h = 5 cm) įrengimas prieš betonuojant krantines atramas</t>
  </si>
  <si>
    <t xml:space="preserve">Armatūros gaminių sudėjimas į betonuojamas konstrukcijas </t>
  </si>
  <si>
    <t xml:space="preserve">Gulekšnių montavimas </t>
  </si>
  <si>
    <t>Gulekšnių sumonolitinimas</t>
  </si>
  <si>
    <t>Pereinamųjų plokščių  montavimas</t>
  </si>
  <si>
    <t>Pereinamųjų plokščių sumonolitinimas</t>
  </si>
  <si>
    <t>3.31</t>
  </si>
  <si>
    <t>3.32</t>
  </si>
  <si>
    <t>3.33</t>
  </si>
  <si>
    <t>3.34</t>
  </si>
  <si>
    <t>3.35</t>
  </si>
  <si>
    <t>3.36</t>
  </si>
  <si>
    <t>3.37</t>
  </si>
  <si>
    <t>Tilto perdangos sijų montavimas, naudojant keliamosios galios kraną</t>
  </si>
  <si>
    <t>Turėklų bortų montavimas ant tilto perdangos</t>
  </si>
  <si>
    <t>Atitvarų bortų montavimas ant tilto perdangos</t>
  </si>
  <si>
    <t>Šalitilčio plokščių montavimas ant tilto</t>
  </si>
  <si>
    <t xml:space="preserve">Tarpų tarp šalitilčio plokščių ir turėklinių bortų sumonolitinimas </t>
  </si>
  <si>
    <t>4.40</t>
  </si>
  <si>
    <t>4.41</t>
  </si>
  <si>
    <t>4.42</t>
  </si>
  <si>
    <t>4.43</t>
  </si>
  <si>
    <t>4.44</t>
  </si>
  <si>
    <t>4.45</t>
  </si>
  <si>
    <t xml:space="preserve">Tilto perdangos apatinės dalies paviršių gruntavimas </t>
  </si>
  <si>
    <t>4.46</t>
  </si>
  <si>
    <t>Lietaus vandens surinkimo ir nuvedimo sistemos prietilčiuose įrengimas</t>
  </si>
  <si>
    <t>Betoninių kelio bortų 100.15.30 ant betono pagrindo įrengimas</t>
  </si>
  <si>
    <t>10 cm betono pagrindo sluoksnffio po šlaitų tvirtinimo atrėmimo blokais įrengimas</t>
  </si>
  <si>
    <t>Šlaitų tvirtinimo atrėmimo blokų AT-1  įrengimas</t>
  </si>
  <si>
    <t xml:space="preserve">Šlaitų tvirtinimo atrėmimo blokų apibetonavimas </t>
  </si>
  <si>
    <t>Šlaito tvirtinimo plokščių įrengimas</t>
  </si>
  <si>
    <t>Betoninių latakų įrengimas</t>
  </si>
  <si>
    <t>Betoninių vejos bortų betono pagrindo įrengimas</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</si>
  <si>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</si>
  <si>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7. Kiti darbai</t>
  </si>
  <si>
    <t>7.1</t>
  </si>
  <si>
    <t>Iš viso skyriuje 7, 
Eur be PVM</t>
  </si>
  <si>
    <r>
      <t>Kelio ženklų skydų demontavimas nuo vienstiebių atramų  ir išvežimas į Užsakovo nurodytą vietą (</t>
    </r>
    <r>
      <rPr>
        <i/>
        <sz val="11"/>
        <rFont val="Times New Roman"/>
        <family val="1"/>
        <charset val="186"/>
      </rPr>
      <t>žiūrėti žiniaraščio priedą dėl išvežimo</t>
    </r>
    <r>
      <rPr>
        <sz val="11"/>
        <rFont val="Times New Roman"/>
        <family val="1"/>
        <charset val="186"/>
      </rPr>
      <t>)</t>
    </r>
  </si>
  <si>
    <r>
      <t>Kelio ženklų vienstiebių atramų demontavimas  ir išvežimas į Užsakovo nurodytą vietą (</t>
    </r>
    <r>
      <rPr>
        <i/>
        <sz val="11"/>
        <rFont val="Times New Roman"/>
        <family val="1"/>
        <charset val="186"/>
      </rPr>
      <t>žiūrėti žiniaraščio priedą dėl išvežimo</t>
    </r>
    <r>
      <rPr>
        <sz val="11"/>
        <rFont val="Times New Roman"/>
        <family val="1"/>
        <charset val="186"/>
      </rPr>
      <t>)</t>
    </r>
  </si>
  <si>
    <t>Statybinio laužo (betoninių kelio ženklų pamatų) pakrovimas ir išvežimas utilizavimui Rangovo pasirinktu atstumu</t>
  </si>
  <si>
    <t>Grunto kasimas ekskavatoriais iškasose, pakrovimas į autosavivarčius ir išvežimas į Rangovo pasirinktą vietą</t>
  </si>
  <si>
    <t>Griovių kasimas ekskavatoriais, grunto pakrovimas į autosavivarčius ir išvežimas į Rangovo pasirinktą vietą</t>
  </si>
  <si>
    <t>Dirvožemio vid. 20 cm pašalinimas ekskavatoriumi, pakrovimas ir pervežimas Rangovo pasirinktu atstumu (sandėliavimui)</t>
  </si>
  <si>
    <t>Asfalto dangos frezavimas su pakrovimu (įskaitant ir nuovažas)  ir išvežimas Rangovo pasirinktu atstumu (sandėliavimui)</t>
  </si>
  <si>
    <t>≥38 cm šalčiui nejautrių medžiagų sluoksnio įrengimas</t>
  </si>
  <si>
    <t>25 cm skaldos pagrindo sluoksnio iš nesurištojo mineralinių medžiagų mišinio 0/45, pridedant iki 30 % NAG, įrengimas</t>
  </si>
  <si>
    <t>8 cm storio asfalto pagrindo sluoksnio iš mišinio AC 22 PN įrengimas</t>
  </si>
  <si>
    <t>Polimerais modifikuotos bituminės emulsijostolygaus sluoksnio paskleidimas</t>
  </si>
  <si>
    <t>4 cm storio asfalto viršutinio sluoksnio iš mišinio AC 11 VN įrengimas</t>
  </si>
  <si>
    <t>8 cm storio asfalto pagrindo sluoksnio iš mišinio AC 22 PN įrengimas</t>
  </si>
  <si>
    <t>Polimerais modifikuotos bituminės emulsijos tolygaus sluoksnio paskleidimas</t>
  </si>
  <si>
    <t>4 cm storio asfalto viršutinio sluoksnio iš mišinio AC 11 VN įrengimas</t>
  </si>
  <si>
    <t>10 cm storio kelkraščių tvirtinimas skaldažole: skaldos nesurištuoju mineralinių medžiagų mišiniu 16/32, pridedant 15% dirvožemio ir užsėjant daugiamečių žolių mišiniu (dirvožemį atvežant iš sandėliavimo vietos)</t>
  </si>
  <si>
    <t>6 cm storio asfalto pagrindo-dangos sluoksnio iš mišinio AC 16 PD įrengimas</t>
  </si>
  <si>
    <t xml:space="preserve">Dirvožemio atvežimas iš sandėliavimo vietos </t>
  </si>
  <si>
    <t>Likusio perteklinio dirvožemio išvežimas Rangovo pasirinktu atstumu, paskleidimas ir užsėjimas žole</t>
  </si>
  <si>
    <t>Kelio ženklų ant dvistiebių metalinių atramų (Ø76,1 mm) su monolitiniais betoniniais pamatais įrengimas</t>
  </si>
  <si>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AB „Kelių priežiūra“ Panevėžio kelių tarnybos Panevėžio meistrijos Karsakiškio gamybinė bazė, Kakūnų k., Karsakiškio sen., Panevėžio r.</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</si>
  <si>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</si>
  <si>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</si>
  <si>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t>Išlyginamųjų asfalto prizmių iš asfalto mišinio AC 22 PN įrengimas ant pereinamųjų plokščių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</si>
</sst>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000"/>
  </numFmts>
  <fonts count="19" x14ac:knownFonts="1">
    <font>
      <sz val="11"/>
      <color theme="1"/>
      <name val="Calibri"/>
      <family val="2"/>
      <charset val="186"/>
      <scheme val="minor"/>
    </font>
    <font>
      <sz val="11"/>
      <color rgb="FF000000"/>
      <name val="Calibri"/>
      <family val="2"/>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8"/>
      <name val="Calibri"/>
      <family val="2"/>
      <charset val="186"/>
      <scheme val="minor"/>
    </font>
    <font>
      <i/>
      <sz val="11"/>
      <name val="Times New Roman"/>
      <family val="1"/>
      <charset val="186"/>
    </font>
    <font>
      <b/>
      <sz val="12"/>
      <name val="Times New Roman"/>
      <family val="1"/>
      <charset val="186"/>
    </font>
    <font>
      <b/>
      <sz val="10"/>
      <name val="Times New Roman"/>
      <family val="1"/>
      <charset val="186"/>
    </font>
    <font>
      <sz val="10"/>
      <name val="Times New Roman"/>
      <family val="1"/>
      <charset val="186"/>
    </font>
    <font>
      <sz val="9"/>
      <name val="Times New Roman"/>
      <family val="1"/>
      <charset val="186"/>
    </font>
    <font>
      <i/>
      <sz val="10"/>
      <name val="Times New Roman"/>
      <family val="1"/>
      <charset val="186"/>
    </font>
    <font>
      <sz val="11"/>
      <color rgb="FFFF0000"/>
      <name val="Calibri"/>
      <family val="2"/>
      <charset val="186"/>
      <scheme val="minor"/>
    </font>
    <font>
      <i/>
      <sz val="11"/>
      <color rgb="FFFF0000"/>
      <name val="Times New Roman"/>
      <family val="1"/>
      <charset val="186"/>
    </font>
    <font>
      <sz val="11"/>
      <name val="Calibri"/>
      <family val="2"/>
      <charset val="186"/>
      <scheme val="minor"/>
    </font>
    <font>
      <b/>
      <sz val="11"/>
      <color theme="1"/>
      <name val="Times New Roman"/>
      <family val="1"/>
      <charset val="186"/>
    </font>
    <font>
      <sz val="11"/>
      <color theme="1"/>
      <name val="Times New Roman"/>
      <family val="1"/>
      <charset val="186"/>
    </font>
    <font>
      <b/>
      <i/>
      <sz val="1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52">
    <xf numFmtId="0" fontId="0" fillId="0" borderId="0" xfId="0"/>
    <xf numFmtId="49" fontId="4" fillId="0" borderId="1" xfId="0" applyNumberFormat="1" applyFont="1" applyBorder="1" applyAlignment="1">
      <alignment horizontal="left" vertical="center" wrapText="1"/>
    </xf>
    <xf numFmtId="4" fontId="3" fillId="4" borderId="1" xfId="3" applyNumberFormat="1" applyFont="1" applyFill="1" applyBorder="1" applyAlignment="1" applyProtection="1">
      <alignment horizontal="center" vertical="center" wrapText="1"/>
      <protection locked="0"/>
    </xf>
    <xf numFmtId="164" fontId="4" fillId="4" borderId="1" xfId="0" applyNumberFormat="1" applyFont="1" applyFill="1" applyBorder="1" applyAlignment="1" applyProtection="1">
      <alignment horizontal="center" vertical="center"/>
      <protection locked="0"/>
    </xf>
    <xf numFmtId="0" fontId="5" fillId="0" borderId="0" xfId="0" applyFont="1" applyAlignment="1" applyProtection="1">
      <alignment wrapText="1"/>
      <protection locked="0"/>
    </xf>
    <xf numFmtId="0" fontId="5" fillId="0" borderId="0" xfId="0" applyFont="1" applyProtection="1">
      <protection locked="0"/>
    </xf>
    <xf numFmtId="4" fontId="3" fillId="4" borderId="1" xfId="4" applyNumberFormat="1" applyFont="1" applyFill="1" applyBorder="1" applyAlignment="1" applyProtection="1">
      <alignment horizontal="center" vertical="center" wrapText="1"/>
      <protection locked="0"/>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left" vertical="center" wrapText="1"/>
    </xf>
    <xf numFmtId="49"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4" fontId="3" fillId="4" borderId="3" xfId="3" applyNumberFormat="1" applyFont="1" applyFill="1" applyBorder="1" applyAlignment="1" applyProtection="1">
      <alignment horizontal="center" vertical="center" wrapText="1"/>
      <protection locked="0"/>
    </xf>
    <xf numFmtId="4" fontId="4" fillId="0" borderId="4"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49" fontId="4" fillId="0" borderId="8" xfId="0" applyNumberFormat="1" applyFont="1" applyBorder="1" applyAlignment="1">
      <alignment horizontal="left" vertical="center" wrapText="1"/>
    </xf>
    <xf numFmtId="49" fontId="4" fillId="0" borderId="8" xfId="0" applyNumberFormat="1" applyFont="1" applyBorder="1" applyAlignment="1">
      <alignment horizontal="center" vertical="center" wrapText="1"/>
    </xf>
    <xf numFmtId="4" fontId="3" fillId="4" borderId="8" xfId="3" applyNumberFormat="1" applyFont="1" applyFill="1" applyBorder="1" applyAlignment="1" applyProtection="1">
      <alignment horizontal="center" vertical="center" wrapText="1"/>
      <protection locked="0"/>
    </xf>
    <xf numFmtId="4" fontId="4" fillId="0" borderId="9" xfId="0" applyNumberFormat="1" applyFont="1" applyBorder="1" applyAlignment="1">
      <alignment horizontal="center" vertical="center" wrapText="1"/>
    </xf>
    <xf numFmtId="164" fontId="4" fillId="4" borderId="3" xfId="0" applyNumberFormat="1" applyFont="1" applyFill="1" applyBorder="1" applyAlignment="1" applyProtection="1">
      <alignment horizontal="center" vertical="center"/>
      <protection locked="0"/>
    </xf>
    <xf numFmtId="164" fontId="4" fillId="4" borderId="8" xfId="0" applyNumberFormat="1" applyFont="1" applyFill="1" applyBorder="1" applyAlignment="1" applyProtection="1">
      <alignment horizontal="center" vertical="center"/>
      <protection locked="0"/>
    </xf>
    <xf numFmtId="4" fontId="3" fillId="4" borderId="3" xfId="4" applyNumberFormat="1" applyFont="1" applyFill="1" applyBorder="1" applyAlignment="1" applyProtection="1">
      <alignment horizontal="center" vertical="center" wrapText="1"/>
      <protection locked="0"/>
    </xf>
    <xf numFmtId="4" fontId="3" fillId="4" borderId="8" xfId="4" applyNumberFormat="1" applyFont="1" applyFill="1" applyBorder="1" applyAlignment="1" applyProtection="1">
      <alignment horizontal="center" vertical="center" wrapText="1"/>
      <protection locked="0"/>
    </xf>
    <xf numFmtId="4" fontId="4" fillId="4" borderId="8" xfId="0" applyNumberFormat="1" applyFont="1" applyFill="1" applyBorder="1" applyAlignment="1" applyProtection="1">
      <alignment horizontal="center" vertical="center" wrapText="1"/>
      <protection locked="0"/>
    </xf>
    <xf numFmtId="4" fontId="3" fillId="0" borderId="13" xfId="0" applyNumberFormat="1" applyFont="1" applyBorder="1" applyAlignment="1" applyProtection="1">
      <alignment horizontal="center" vertical="center" wrapText="1"/>
      <protection locked="0"/>
    </xf>
    <xf numFmtId="49" fontId="4" fillId="0" borderId="19"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19" xfId="0" applyNumberFormat="1" applyFont="1" applyBorder="1" applyAlignment="1">
      <alignment horizontal="center" vertical="center" wrapText="1"/>
    </xf>
    <xf numFmtId="49" fontId="4" fillId="0" borderId="20"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29"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31" xfId="0" applyNumberFormat="1" applyFont="1" applyBorder="1" applyAlignment="1">
      <alignment horizontal="left" vertical="center" wrapText="1"/>
    </xf>
    <xf numFmtId="49" fontId="4" fillId="0" borderId="31" xfId="0" applyNumberFormat="1" applyFont="1" applyBorder="1" applyAlignment="1">
      <alignment horizontal="center" vertical="center" wrapText="1"/>
    </xf>
    <xf numFmtId="4" fontId="3" fillId="4" borderId="31" xfId="4" applyNumberFormat="1" applyFont="1" applyFill="1" applyBorder="1" applyAlignment="1" applyProtection="1">
      <alignment horizontal="center" vertical="center" wrapText="1"/>
      <protection locked="0"/>
    </xf>
    <xf numFmtId="4" fontId="4" fillId="0" borderId="32" xfId="0" applyNumberFormat="1" applyFont="1" applyBorder="1" applyAlignment="1">
      <alignment horizontal="center" vertical="center" wrapText="1"/>
    </xf>
    <xf numFmtId="4" fontId="3" fillId="0" borderId="22" xfId="0" applyNumberFormat="1" applyFont="1" applyBorder="1" applyAlignment="1" applyProtection="1">
      <alignment horizontal="center" vertical="center" wrapText="1"/>
      <protection locked="0"/>
    </xf>
    <xf numFmtId="4" fontId="3" fillId="0" borderId="23" xfId="0" applyNumberFormat="1" applyFont="1" applyBorder="1" applyAlignment="1" applyProtection="1">
      <alignment horizontal="center" vertical="center" wrapText="1"/>
      <protection locked="0"/>
    </xf>
    <xf numFmtId="49" fontId="4" fillId="0" borderId="30" xfId="0" applyNumberFormat="1" applyFont="1" applyBorder="1" applyAlignment="1">
      <alignment horizontal="center" vertical="center"/>
    </xf>
    <xf numFmtId="4" fontId="4" fillId="0" borderId="33"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4" fontId="11" fillId="0" borderId="1" xfId="0" applyNumberFormat="1" applyFont="1" applyBorder="1" applyAlignment="1">
      <alignment horizontal="center" vertical="center"/>
    </xf>
    <xf numFmtId="0" fontId="9" fillId="0" borderId="1" xfId="0" applyFont="1" applyBorder="1" applyAlignment="1">
      <alignment horizontal="right" vertical="center"/>
    </xf>
    <xf numFmtId="0" fontId="10" fillId="0" borderId="0" xfId="0" applyFont="1"/>
    <xf numFmtId="0" fontId="13" fillId="0" borderId="0" xfId="0" applyFont="1"/>
    <xf numFmtId="0" fontId="2" fillId="0" borderId="0" xfId="1" applyFont="1" applyAlignment="1" applyProtection="1">
      <alignment horizontal="center" vertical="center" wrapText="1"/>
    </xf>
    <xf numFmtId="0" fontId="2" fillId="0" borderId="0" xfId="1" applyNumberFormat="1" applyFont="1" applyAlignment="1" applyProtection="1">
      <alignment horizontal="center" vertical="center" wrapText="1"/>
    </xf>
    <xf numFmtId="0" fontId="2" fillId="0" borderId="0" xfId="0" applyFont="1" applyAlignment="1" applyProtection="1">
      <alignment horizontal="center" vertical="center" wrapText="1"/>
      <protection locked="0"/>
    </xf>
    <xf numFmtId="4" fontId="2" fillId="0" borderId="0" xfId="0" applyNumberFormat="1" applyFont="1" applyAlignment="1" applyProtection="1">
      <alignment horizontal="center" vertical="center"/>
      <protection locked="0"/>
    </xf>
    <xf numFmtId="0" fontId="2" fillId="0" borderId="0" xfId="4" applyFont="1" applyAlignment="1">
      <alignment vertical="center" wrapText="1"/>
    </xf>
    <xf numFmtId="0" fontId="2" fillId="0" borderId="0" xfId="4" applyFont="1" applyAlignment="1">
      <alignment vertical="center"/>
    </xf>
    <xf numFmtId="4" fontId="2" fillId="0" borderId="0" xfId="4" applyNumberFormat="1" applyFont="1" applyAlignment="1">
      <alignment horizontal="right" vertical="center" wrapText="1"/>
    </xf>
    <xf numFmtId="4" fontId="2" fillId="0" borderId="0" xfId="4" applyNumberFormat="1" applyFont="1" applyAlignment="1">
      <alignment horizontal="right" vertical="center"/>
    </xf>
    <xf numFmtId="0" fontId="2" fillId="0" borderId="0" xfId="4" applyFont="1" applyAlignment="1">
      <alignment horizontal="right" vertical="center"/>
    </xf>
    <xf numFmtId="4" fontId="2" fillId="0" borderId="0" xfId="3" applyNumberFormat="1" applyFont="1" applyAlignment="1">
      <alignment horizontal="center" vertical="center" wrapText="1"/>
    </xf>
    <xf numFmtId="0" fontId="2" fillId="0" borderId="0" xfId="4" applyFont="1" applyAlignment="1">
      <alignment horizontal="center" vertical="center"/>
    </xf>
    <xf numFmtId="0" fontId="5" fillId="0" borderId="0" xfId="0" applyFont="1" applyAlignment="1">
      <alignment wrapText="1"/>
    </xf>
    <xf numFmtId="0" fontId="5" fillId="0" borderId="0" xfId="0" applyFont="1"/>
    <xf numFmtId="0" fontId="5" fillId="0" borderId="0" xfId="0" applyFont="1" applyAlignment="1">
      <alignment vertical="center" wrapText="1"/>
    </xf>
    <xf numFmtId="0" fontId="5"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center" vertical="center" wrapText="1"/>
    </xf>
    <xf numFmtId="0" fontId="5" fillId="0" borderId="0" xfId="0" applyFont="1" applyAlignment="1" applyProtection="1">
      <alignment horizontal="center" vertical="center"/>
      <protection locked="0"/>
    </xf>
    <xf numFmtId="0" fontId="15" fillId="0" borderId="0" xfId="0" applyFont="1"/>
    <xf numFmtId="0" fontId="3" fillId="0" borderId="7" xfId="2" applyFont="1" applyBorder="1" applyAlignment="1" applyProtection="1">
      <alignment horizontal="center" vertical="center" wrapText="1"/>
    </xf>
    <xf numFmtId="0" fontId="3" fillId="0" borderId="21" xfId="2" applyFont="1" applyBorder="1" applyAlignment="1" applyProtection="1">
      <alignment horizontal="center" vertical="center" wrapText="1"/>
    </xf>
    <xf numFmtId="0" fontId="3" fillId="0" borderId="8" xfId="2" applyFont="1" applyBorder="1" applyAlignment="1" applyProtection="1">
      <alignment horizontal="center" vertical="center" wrapText="1"/>
    </xf>
    <xf numFmtId="0" fontId="3" fillId="0" borderId="8" xfId="2" applyNumberFormat="1" applyFont="1" applyBorder="1" applyAlignment="1" applyProtection="1">
      <alignment horizontal="center" vertical="center" wrapText="1"/>
    </xf>
    <xf numFmtId="0" fontId="3" fillId="0" borderId="8" xfId="1" applyFont="1" applyBorder="1" applyAlignment="1" applyProtection="1">
      <alignment horizontal="center" vertical="center" wrapText="1"/>
    </xf>
    <xf numFmtId="0" fontId="3" fillId="0" borderId="9" xfId="1" applyFont="1" applyBorder="1" applyAlignment="1" applyProtection="1">
      <alignment horizontal="center" vertical="center" wrapText="1"/>
    </xf>
    <xf numFmtId="0" fontId="4" fillId="0" borderId="0" xfId="0" applyFont="1" applyProtection="1">
      <protection locked="0"/>
    </xf>
    <xf numFmtId="4" fontId="3" fillId="0" borderId="15" xfId="0" applyNumberFormat="1" applyFont="1" applyBorder="1" applyAlignment="1" applyProtection="1">
      <alignment horizontal="center"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wrapText="1"/>
      <protection locked="0"/>
    </xf>
    <xf numFmtId="4" fontId="3" fillId="0" borderId="24" xfId="0" applyNumberFormat="1" applyFont="1" applyBorder="1" applyAlignment="1" applyProtection="1">
      <alignment horizontal="center" vertical="center"/>
      <protection locked="0"/>
    </xf>
    <xf numFmtId="49" fontId="4" fillId="0" borderId="27" xfId="0" applyNumberFormat="1" applyFont="1" applyBorder="1" applyAlignment="1">
      <alignment horizontal="left" vertical="center" wrapText="1"/>
    </xf>
    <xf numFmtId="49" fontId="4" fillId="0" borderId="27" xfId="0" applyNumberFormat="1" applyFont="1" applyBorder="1" applyAlignment="1">
      <alignment horizontal="center" vertical="center" wrapText="1"/>
    </xf>
    <xf numFmtId="4" fontId="3" fillId="4" borderId="27" xfId="4" applyNumberFormat="1" applyFont="1" applyFill="1" applyBorder="1" applyAlignment="1" applyProtection="1">
      <alignment horizontal="center" vertical="center" wrapText="1"/>
      <protection locked="0"/>
    </xf>
    <xf numFmtId="4" fontId="3" fillId="0" borderId="0" xfId="0" applyNumberFormat="1" applyFont="1" applyAlignment="1" applyProtection="1">
      <alignment horizontal="center" vertical="center"/>
      <protection locked="0"/>
    </xf>
    <xf numFmtId="4" fontId="4" fillId="4" borderId="3" xfId="0" applyNumberFormat="1" applyFont="1" applyFill="1" applyBorder="1" applyAlignment="1" applyProtection="1">
      <alignment horizontal="center" vertical="center" wrapText="1"/>
      <protection locked="0"/>
    </xf>
    <xf numFmtId="4" fontId="4" fillId="4" borderId="1" xfId="0" applyNumberFormat="1" applyFont="1" applyFill="1" applyBorder="1" applyAlignment="1" applyProtection="1">
      <alignment horizontal="center" vertical="center" wrapText="1"/>
      <protection locked="0"/>
    </xf>
    <xf numFmtId="4" fontId="4" fillId="4" borderId="27" xfId="0" applyNumberFormat="1" applyFont="1" applyFill="1" applyBorder="1" applyAlignment="1" applyProtection="1">
      <alignment horizontal="center" vertical="center" wrapText="1"/>
      <protection locked="0"/>
    </xf>
    <xf numFmtId="49" fontId="7" fillId="0" borderId="25"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9" fontId="4" fillId="0" borderId="26"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14" xfId="4" applyFont="1" applyBorder="1" applyAlignment="1">
      <alignment horizontal="left" vertical="center" wrapText="1"/>
    </xf>
    <xf numFmtId="0" fontId="4" fillId="0" borderId="14" xfId="0" applyFont="1" applyBorder="1" applyAlignment="1">
      <alignment horizontal="center" vertical="center" wrapText="1"/>
    </xf>
    <xf numFmtId="4" fontId="4" fillId="4" borderId="14" xfId="4" applyNumberFormat="1" applyFont="1" applyFill="1" applyBorder="1" applyAlignment="1" applyProtection="1">
      <alignment horizontal="center" vertical="center" wrapText="1"/>
      <protection locked="0"/>
    </xf>
    <xf numFmtId="4" fontId="4" fillId="0" borderId="15" xfId="0" applyNumberFormat="1" applyFont="1" applyBorder="1" applyAlignment="1">
      <alignment horizontal="center" vertical="center" wrapText="1"/>
    </xf>
    <xf numFmtId="4" fontId="3" fillId="0" borderId="16" xfId="0" applyNumberFormat="1" applyFont="1" applyBorder="1" applyAlignment="1" applyProtection="1">
      <alignment horizontal="center" vertical="center" wrapText="1"/>
      <protection locked="0"/>
    </xf>
    <xf numFmtId="4" fontId="3" fillId="0" borderId="33" xfId="0" applyNumberFormat="1" applyFont="1" applyBorder="1" applyAlignment="1" applyProtection="1">
      <alignment horizontal="center" vertical="center"/>
      <protection locked="0"/>
    </xf>
    <xf numFmtId="2" fontId="4" fillId="0" borderId="3" xfId="0" applyNumberFormat="1" applyFont="1" applyBorder="1" applyAlignment="1">
      <alignment horizontal="center" vertical="center"/>
    </xf>
    <xf numFmtId="2" fontId="4" fillId="0" borderId="1" xfId="0" applyNumberFormat="1" applyFont="1" applyBorder="1" applyAlignment="1">
      <alignment horizontal="center" vertical="center"/>
    </xf>
    <xf numFmtId="2" fontId="4" fillId="0" borderId="8" xfId="0" applyNumberFormat="1" applyFont="1" applyBorder="1" applyAlignment="1">
      <alignment horizontal="center" vertical="center"/>
    </xf>
    <xf numFmtId="2" fontId="4" fillId="0" borderId="31" xfId="0" applyNumberFormat="1" applyFont="1" applyBorder="1" applyAlignment="1">
      <alignment horizontal="center" vertical="center"/>
    </xf>
    <xf numFmtId="165"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49" fontId="7" fillId="0" borderId="16" xfId="0" applyNumberFormat="1" applyFont="1" applyBorder="1" applyAlignment="1">
      <alignment horizontal="center" vertical="center" wrapText="1"/>
    </xf>
    <xf numFmtId="49" fontId="4" fillId="0" borderId="36" xfId="0" applyNumberFormat="1" applyFont="1" applyBorder="1" applyAlignment="1">
      <alignment horizontal="center" vertical="center"/>
    </xf>
    <xf numFmtId="49" fontId="4" fillId="0" borderId="37" xfId="0" applyNumberFormat="1" applyFont="1" applyBorder="1" applyAlignment="1">
      <alignment horizontal="left" vertical="center" wrapText="1"/>
    </xf>
    <xf numFmtId="49" fontId="4" fillId="0" borderId="37" xfId="0" applyNumberFormat="1" applyFont="1" applyBorder="1" applyAlignment="1">
      <alignment horizontal="center" vertical="center" wrapText="1"/>
    </xf>
    <xf numFmtId="2" fontId="4" fillId="0" borderId="37" xfId="0" applyNumberFormat="1" applyFont="1" applyBorder="1" applyAlignment="1">
      <alignment horizontal="center" vertical="center"/>
    </xf>
    <xf numFmtId="164" fontId="4" fillId="4" borderId="37" xfId="0" applyNumberFormat="1" applyFont="1" applyFill="1" applyBorder="1" applyAlignment="1" applyProtection="1">
      <alignment horizontal="center" vertical="center"/>
      <protection locked="0"/>
    </xf>
    <xf numFmtId="2" fontId="4" fillId="0" borderId="27" xfId="0" applyNumberFormat="1" applyFont="1" applyBorder="1" applyAlignment="1">
      <alignment horizontal="center" vertical="center"/>
    </xf>
    <xf numFmtId="0" fontId="3" fillId="0" borderId="38" xfId="3" applyFont="1" applyBorder="1" applyAlignment="1">
      <alignment horizontal="center" vertical="center" wrapText="1"/>
    </xf>
    <xf numFmtId="4" fontId="3" fillId="0" borderId="39" xfId="3" applyNumberFormat="1" applyFont="1" applyBorder="1" applyAlignment="1">
      <alignment horizontal="center" vertical="center" wrapText="1"/>
    </xf>
    <xf numFmtId="4" fontId="4" fillId="0" borderId="39" xfId="0" applyNumberFormat="1" applyFont="1" applyBorder="1" applyAlignment="1">
      <alignment horizontal="center" vertical="center" wrapText="1"/>
    </xf>
    <xf numFmtId="4" fontId="3" fillId="0" borderId="0" xfId="0" applyNumberFormat="1" applyFont="1" applyAlignment="1" applyProtection="1">
      <alignment horizontal="center" vertical="center" wrapText="1"/>
      <protection locked="0"/>
    </xf>
    <xf numFmtId="49" fontId="7" fillId="0" borderId="14" xfId="4" applyNumberFormat="1" applyFont="1" applyBorder="1" applyAlignment="1">
      <alignment horizontal="center" vertical="center" wrapText="1"/>
    </xf>
    <xf numFmtId="2" fontId="4" fillId="0" borderId="14" xfId="0" applyNumberFormat="1" applyFont="1" applyBorder="1" applyAlignment="1">
      <alignment horizontal="center" vertical="center" wrapText="1"/>
    </xf>
    <xf numFmtId="4" fontId="16" fillId="0" borderId="15" xfId="0" applyNumberFormat="1" applyFont="1" applyBorder="1" applyAlignment="1" applyProtection="1">
      <alignment horizontal="center" vertical="center"/>
      <protection locked="0"/>
    </xf>
    <xf numFmtId="0" fontId="17" fillId="0" borderId="0" xfId="0" applyFont="1" applyAlignment="1" applyProtection="1">
      <alignment wrapText="1"/>
      <protection locked="0"/>
    </xf>
    <xf numFmtId="0" fontId="5" fillId="0" borderId="0" xfId="0" applyFont="1" applyAlignment="1" applyProtection="1">
      <alignment vertical="center" wrapText="1"/>
      <protection locked="0"/>
    </xf>
    <xf numFmtId="4" fontId="3" fillId="4" borderId="37" xfId="4" applyNumberFormat="1" applyFont="1" applyFill="1" applyBorder="1" applyAlignment="1" applyProtection="1">
      <alignment horizontal="center" vertical="center" wrapText="1"/>
      <protection locked="0"/>
    </xf>
    <xf numFmtId="49" fontId="7" fillId="0" borderId="18" xfId="0" applyNumberFormat="1" applyFont="1" applyBorder="1" applyAlignment="1">
      <alignment horizontal="center" vertical="center" wrapText="1"/>
    </xf>
    <xf numFmtId="49" fontId="4" fillId="0" borderId="40" xfId="0" applyNumberFormat="1" applyFont="1" applyBorder="1" applyAlignment="1">
      <alignment horizontal="center" vertical="center" wrapText="1"/>
    </xf>
    <xf numFmtId="49" fontId="4" fillId="0" borderId="40" xfId="0" applyNumberFormat="1" applyFont="1" applyBorder="1" applyAlignment="1">
      <alignment horizontal="left" vertical="center" wrapText="1"/>
    </xf>
    <xf numFmtId="2" fontId="4" fillId="0" borderId="40" xfId="0" applyNumberFormat="1" applyFont="1" applyBorder="1" applyAlignment="1">
      <alignment horizontal="center" vertical="center"/>
    </xf>
    <xf numFmtId="4" fontId="3" fillId="4" borderId="40" xfId="4" applyNumberFormat="1" applyFont="1" applyFill="1" applyBorder="1" applyAlignment="1" applyProtection="1">
      <alignment horizontal="center" vertical="center" wrapText="1"/>
      <protection locked="0"/>
    </xf>
    <xf numFmtId="0" fontId="18" fillId="0" borderId="0" xfId="0" applyFont="1"/>
    <xf numFmtId="49" fontId="14" fillId="0" borderId="5" xfId="0" applyNumberFormat="1" applyFont="1" applyBorder="1" applyAlignment="1">
      <alignment horizontal="center" vertical="center" wrapText="1"/>
    </xf>
    <xf numFmtId="49" fontId="5" fillId="0" borderId="30" xfId="0" applyNumberFormat="1" applyFont="1" applyBorder="1" applyAlignment="1">
      <alignment horizontal="center" vertical="center"/>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4" fontId="2" fillId="4" borderId="1" xfId="4" applyNumberFormat="1" applyFont="1" applyFill="1" applyBorder="1" applyAlignment="1" applyProtection="1">
      <alignment horizontal="center" vertical="center" wrapText="1"/>
      <protection locked="0"/>
    </xf>
    <xf numFmtId="4" fontId="5" fillId="0" borderId="6" xfId="0" applyNumberFormat="1" applyFont="1" applyBorder="1" applyAlignment="1">
      <alignment horizontal="center" vertical="center" wrapText="1"/>
    </xf>
    <xf numFmtId="0" fontId="8" fillId="2" borderId="0" xfId="1" applyFont="1" applyFill="1" applyAlignment="1" applyProtection="1">
      <alignment horizontal="center" vertical="center" wrapText="1"/>
    </xf>
    <xf numFmtId="0" fontId="3" fillId="3" borderId="10" xfId="1" applyFont="1" applyFill="1" applyBorder="1" applyAlignment="1" applyProtection="1">
      <alignment horizontal="center" vertical="center"/>
    </xf>
    <xf numFmtId="0" fontId="3" fillId="3" borderId="11" xfId="1" applyFont="1" applyFill="1" applyBorder="1" applyAlignment="1" applyProtection="1">
      <alignment horizontal="center" vertical="center"/>
    </xf>
    <xf numFmtId="0" fontId="3" fillId="3" borderId="12" xfId="1" applyFont="1" applyFill="1" applyBorder="1" applyAlignment="1" applyProtection="1">
      <alignment horizontal="center" vertical="center"/>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10" fillId="0" borderId="0" xfId="0" applyFont="1" applyAlignment="1">
      <alignment horizontal="left" vertical="center" wrapText="1"/>
    </xf>
    <xf numFmtId="0" fontId="10" fillId="0" borderId="0" xfId="0" applyFont="1" applyAlignment="1">
      <alignment horizontal="left" vertical="center"/>
    </xf>
    <xf numFmtId="0" fontId="8" fillId="3" borderId="1" xfId="0" applyFont="1" applyFill="1" applyBorder="1" applyAlignment="1">
      <alignment horizontal="center" vertical="center" wrapText="1"/>
    </xf>
    <xf numFmtId="0" fontId="9" fillId="5" borderId="34" xfId="0" applyFont="1" applyFill="1" applyBorder="1" applyAlignment="1">
      <alignment horizontal="center" vertical="center"/>
    </xf>
    <xf numFmtId="0" fontId="9" fillId="5" borderId="35" xfId="0" applyFont="1" applyFill="1" applyBorder="1" applyAlignment="1">
      <alignment horizontal="center" vertical="center"/>
    </xf>
    <xf numFmtId="0" fontId="9" fillId="5" borderId="20" xfId="0" applyFont="1" applyFill="1" applyBorder="1" applyAlignment="1">
      <alignment horizontal="center" vertical="center"/>
    </xf>
    <xf numFmtId="0" fontId="9" fillId="0" borderId="34"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20" xfId="0" applyFont="1" applyBorder="1" applyAlignment="1">
      <alignment horizontal="center" vertical="center" wrapText="1"/>
    </xf>
    <xf numFmtId="0" fontId="12" fillId="0" borderId="0" xfId="0" applyFont="1" applyAlignment="1">
      <alignment horizontal="left" vertical="center" wrapText="1"/>
    </xf>
  </cellXfs>
  <cellStyles count="5">
    <cellStyle name="Įprastas"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4413-495A-4285-84C9-E9592B8D50E0}">
  <dimension ref="A1:I136"/>
  <sheetViews>
    <sheetView tabSelected="1" topLeftCell="A40" zoomScale="85" zoomScaleNormal="85" workbookViewId="0">
      <selection activeCell="V61" sqref="V61"/>
    </sheetView>
  </sheetViews>
  <sheetFormatPr defaultColWidth="9.140625" defaultRowHeight="15" x14ac:dyDescent="0.25"/>
  <cols>
    <col min="1" max="1" width="39.7109375" style="61" customWidth="1"/>
    <col min="2" max="2" width="10.5703125" style="62" customWidth="1"/>
    <col min="3" max="3" width="71.7109375" style="63" customWidth="1"/>
    <col min="4" max="4" width="9.140625" style="62"/>
    <col min="5" max="5" width="16.28515625" style="62" customWidth="1"/>
    <col min="6" max="6" width="20.7109375" style="70" customWidth="1"/>
    <col min="7" max="7" width="14.7109375" style="62" customWidth="1"/>
    <col min="8" max="8" width="21.5703125" style="5" customWidth="1"/>
    <col min="9" max="9" width="16.140625" style="5" customWidth="1"/>
    <col min="10" max="16384" width="9.140625" style="5"/>
  </cols>
  <sheetData>
    <row r="1" spans="1:9" ht="39.950000000000003" customHeight="1" x14ac:dyDescent="0.25">
      <c r="A1" s="136" t="s">
        <v>241</v>
      </c>
      <c r="B1" s="136"/>
      <c r="C1" s="136"/>
      <c r="D1" s="136"/>
      <c r="E1" s="136"/>
      <c r="F1" s="136"/>
      <c r="G1" s="136"/>
    </row>
    <row r="2" spans="1:9" ht="21.75" customHeight="1" thickBot="1" x14ac:dyDescent="0.3">
      <c r="A2" s="50"/>
      <c r="B2" s="50"/>
      <c r="C2" s="50"/>
      <c r="D2" s="50"/>
      <c r="E2" s="51"/>
      <c r="F2" s="50"/>
      <c r="G2" s="50"/>
    </row>
    <row r="3" spans="1:9" ht="21.75" customHeight="1" x14ac:dyDescent="0.25">
      <c r="A3" s="137" t="s">
        <v>67</v>
      </c>
      <c r="B3" s="138"/>
      <c r="C3" s="138"/>
      <c r="D3" s="138"/>
      <c r="E3" s="138"/>
      <c r="F3" s="138"/>
      <c r="G3" s="139"/>
      <c r="H3" s="78"/>
      <c r="I3" s="78"/>
    </row>
    <row r="4" spans="1:9" ht="43.5" thickBot="1" x14ac:dyDescent="0.3">
      <c r="A4" s="72" t="s">
        <v>53</v>
      </c>
      <c r="B4" s="73" t="s">
        <v>0</v>
      </c>
      <c r="C4" s="74" t="s">
        <v>1</v>
      </c>
      <c r="D4" s="74" t="s">
        <v>2</v>
      </c>
      <c r="E4" s="75" t="s">
        <v>3</v>
      </c>
      <c r="F4" s="76" t="s">
        <v>239</v>
      </c>
      <c r="G4" s="77" t="s">
        <v>4</v>
      </c>
      <c r="H4" s="78"/>
      <c r="I4" s="78"/>
    </row>
    <row r="5" spans="1:9" ht="30" customHeight="1" x14ac:dyDescent="0.25">
      <c r="A5" s="31" t="s">
        <v>5</v>
      </c>
      <c r="B5" s="25" t="s">
        <v>10</v>
      </c>
      <c r="C5" s="1" t="s">
        <v>83</v>
      </c>
      <c r="D5" s="7" t="s">
        <v>6</v>
      </c>
      <c r="E5" s="101">
        <v>10</v>
      </c>
      <c r="F5" s="2"/>
      <c r="G5" s="13">
        <f t="shared" ref="G5:G9" si="0">ROUND((E5*F5),2)</f>
        <v>0</v>
      </c>
      <c r="H5" s="78"/>
      <c r="I5" s="78"/>
    </row>
    <row r="6" spans="1:9" ht="30" customHeight="1" x14ac:dyDescent="0.25">
      <c r="A6" s="31" t="s">
        <v>5</v>
      </c>
      <c r="B6" s="25" t="s">
        <v>11</v>
      </c>
      <c r="C6" s="1" t="s">
        <v>84</v>
      </c>
      <c r="D6" s="7" t="s">
        <v>82</v>
      </c>
      <c r="E6" s="104">
        <v>1E-3</v>
      </c>
      <c r="F6" s="2"/>
      <c r="G6" s="13">
        <f t="shared" si="0"/>
        <v>0</v>
      </c>
      <c r="H6" s="78"/>
      <c r="I6" s="78"/>
    </row>
    <row r="7" spans="1:9" ht="30" customHeight="1" x14ac:dyDescent="0.25">
      <c r="A7" s="31" t="s">
        <v>5</v>
      </c>
      <c r="B7" s="25" t="s">
        <v>12</v>
      </c>
      <c r="C7" s="1" t="s">
        <v>242</v>
      </c>
      <c r="D7" s="7" t="s">
        <v>7</v>
      </c>
      <c r="E7" s="101">
        <v>20</v>
      </c>
      <c r="F7" s="2"/>
      <c r="G7" s="13">
        <f t="shared" si="0"/>
        <v>0</v>
      </c>
      <c r="H7" s="78"/>
      <c r="I7" s="78"/>
    </row>
    <row r="8" spans="1:9" ht="30" customHeight="1" thickBot="1" x14ac:dyDescent="0.3">
      <c r="A8" s="31" t="s">
        <v>5</v>
      </c>
      <c r="B8" s="25" t="s">
        <v>13</v>
      </c>
      <c r="C8" s="1" t="s">
        <v>283</v>
      </c>
      <c r="D8" s="7" t="s">
        <v>282</v>
      </c>
      <c r="E8" s="101">
        <v>1</v>
      </c>
      <c r="F8" s="2"/>
      <c r="G8" s="13">
        <f t="shared" ref="G8" si="1">ROUND((E8*F8),2)</f>
        <v>0</v>
      </c>
      <c r="H8" s="78"/>
      <c r="I8" s="78"/>
    </row>
    <row r="9" spans="1:9" ht="30" customHeight="1" thickBot="1" x14ac:dyDescent="0.3">
      <c r="A9" s="32" t="s">
        <v>5</v>
      </c>
      <c r="B9" s="26" t="s">
        <v>14</v>
      </c>
      <c r="C9" s="14" t="s">
        <v>243</v>
      </c>
      <c r="D9" s="15" t="s">
        <v>7</v>
      </c>
      <c r="E9" s="102">
        <v>40</v>
      </c>
      <c r="F9" s="16"/>
      <c r="G9" s="17">
        <f t="shared" si="0"/>
        <v>0</v>
      </c>
      <c r="H9" s="23" t="s">
        <v>55</v>
      </c>
      <c r="I9" s="79">
        <f>ROUND(SUM(G5:G9),2)</f>
        <v>0</v>
      </c>
    </row>
    <row r="10" spans="1:9" s="4" customFormat="1" ht="30" customHeight="1" x14ac:dyDescent="0.25">
      <c r="A10" s="106" t="s">
        <v>86</v>
      </c>
      <c r="B10" s="107" t="s">
        <v>18</v>
      </c>
      <c r="C10" s="108" t="s">
        <v>284</v>
      </c>
      <c r="D10" s="109" t="s">
        <v>17</v>
      </c>
      <c r="E10" s="110">
        <v>2</v>
      </c>
      <c r="F10" s="111"/>
      <c r="G10" s="42">
        <f t="shared" ref="G10:G18" si="2">ROUND((E10*F10),2)</f>
        <v>0</v>
      </c>
      <c r="H10" s="81"/>
      <c r="I10" s="81"/>
    </row>
    <row r="11" spans="1:9" s="4" customFormat="1" ht="30" customHeight="1" x14ac:dyDescent="0.25">
      <c r="A11" s="31" t="s">
        <v>86</v>
      </c>
      <c r="B11" s="93" t="s">
        <v>19</v>
      </c>
      <c r="C11" s="1" t="s">
        <v>293</v>
      </c>
      <c r="D11" s="7" t="s">
        <v>282</v>
      </c>
      <c r="E11" s="101">
        <v>1</v>
      </c>
      <c r="F11" s="3"/>
      <c r="G11" s="13">
        <f t="shared" ref="G11" si="3">ROUND((E11*F11),2)</f>
        <v>0</v>
      </c>
      <c r="H11" s="81"/>
      <c r="I11" s="81"/>
    </row>
    <row r="12" spans="1:9" s="4" customFormat="1" ht="30" customHeight="1" x14ac:dyDescent="0.25">
      <c r="A12" s="31" t="s">
        <v>86</v>
      </c>
      <c r="B12" s="25" t="s">
        <v>20</v>
      </c>
      <c r="C12" s="1" t="s">
        <v>285</v>
      </c>
      <c r="D12" s="7" t="s">
        <v>6</v>
      </c>
      <c r="E12" s="101">
        <v>88</v>
      </c>
      <c r="F12" s="3"/>
      <c r="G12" s="13">
        <f t="shared" si="2"/>
        <v>0</v>
      </c>
      <c r="H12" s="81"/>
      <c r="I12" s="81"/>
    </row>
    <row r="13" spans="1:9" s="4" customFormat="1" ht="30" customHeight="1" x14ac:dyDescent="0.25">
      <c r="A13" s="31" t="s">
        <v>86</v>
      </c>
      <c r="B13" s="25" t="s">
        <v>21</v>
      </c>
      <c r="C13" s="105" t="s">
        <v>286</v>
      </c>
      <c r="D13" s="7" t="s">
        <v>7</v>
      </c>
      <c r="E13" s="101">
        <v>8.8000000000000007</v>
      </c>
      <c r="F13" s="3"/>
      <c r="G13" s="13">
        <f t="shared" si="2"/>
        <v>0</v>
      </c>
      <c r="H13" s="81"/>
      <c r="I13" s="81"/>
    </row>
    <row r="14" spans="1:9" s="4" customFormat="1" ht="30" customHeight="1" x14ac:dyDescent="0.25">
      <c r="A14" s="31" t="s">
        <v>86</v>
      </c>
      <c r="B14" s="25" t="s">
        <v>22</v>
      </c>
      <c r="C14" s="1" t="s">
        <v>287</v>
      </c>
      <c r="D14" s="7" t="s">
        <v>6</v>
      </c>
      <c r="E14" s="101">
        <v>88</v>
      </c>
      <c r="F14" s="3"/>
      <c r="G14" s="13">
        <f t="shared" si="2"/>
        <v>0</v>
      </c>
      <c r="H14" s="81"/>
      <c r="I14" s="81"/>
    </row>
    <row r="15" spans="1:9" s="4" customFormat="1" ht="30" customHeight="1" x14ac:dyDescent="0.25">
      <c r="A15" s="31" t="s">
        <v>86</v>
      </c>
      <c r="B15" s="25" t="s">
        <v>23</v>
      </c>
      <c r="C15" s="1" t="s">
        <v>288</v>
      </c>
      <c r="D15" s="7" t="s">
        <v>7</v>
      </c>
      <c r="E15" s="101">
        <v>27.6</v>
      </c>
      <c r="F15" s="3"/>
      <c r="G15" s="13">
        <f t="shared" si="2"/>
        <v>0</v>
      </c>
      <c r="H15" s="81"/>
      <c r="I15" s="81"/>
    </row>
    <row r="16" spans="1:9" s="4" customFormat="1" ht="30" customHeight="1" x14ac:dyDescent="0.25">
      <c r="A16" s="31" t="s">
        <v>86</v>
      </c>
      <c r="B16" s="25" t="s">
        <v>24</v>
      </c>
      <c r="C16" s="1" t="s">
        <v>289</v>
      </c>
      <c r="D16" s="7" t="s">
        <v>7</v>
      </c>
      <c r="E16" s="101">
        <v>4.5999999999999996</v>
      </c>
      <c r="F16" s="3"/>
      <c r="G16" s="13">
        <f t="shared" si="2"/>
        <v>0</v>
      </c>
      <c r="H16" s="81"/>
      <c r="I16" s="81"/>
    </row>
    <row r="17" spans="1:9" s="4" customFormat="1" ht="30" customHeight="1" x14ac:dyDescent="0.25">
      <c r="A17" s="31" t="s">
        <v>86</v>
      </c>
      <c r="B17" s="25" t="s">
        <v>25</v>
      </c>
      <c r="C17" s="1" t="s">
        <v>290</v>
      </c>
      <c r="D17" s="7" t="s">
        <v>7</v>
      </c>
      <c r="E17" s="101">
        <v>32</v>
      </c>
      <c r="F17" s="3"/>
      <c r="G17" s="13">
        <f t="shared" si="2"/>
        <v>0</v>
      </c>
      <c r="H17" s="81"/>
      <c r="I17" s="81"/>
    </row>
    <row r="18" spans="1:9" s="4" customFormat="1" ht="30" customHeight="1" x14ac:dyDescent="0.25">
      <c r="A18" s="31" t="s">
        <v>86</v>
      </c>
      <c r="B18" s="25" t="s">
        <v>26</v>
      </c>
      <c r="C18" s="1" t="s">
        <v>291</v>
      </c>
      <c r="D18" s="7" t="s">
        <v>7</v>
      </c>
      <c r="E18" s="101">
        <v>3.5</v>
      </c>
      <c r="F18" s="3"/>
      <c r="G18" s="13">
        <f t="shared" si="2"/>
        <v>0</v>
      </c>
      <c r="H18" s="81"/>
      <c r="I18" s="81"/>
    </row>
    <row r="19" spans="1:9" s="4" customFormat="1" ht="30" customHeight="1" thickBot="1" x14ac:dyDescent="0.3">
      <c r="A19" s="31" t="s">
        <v>86</v>
      </c>
      <c r="B19" s="25" t="s">
        <v>27</v>
      </c>
      <c r="C19" s="1" t="s">
        <v>87</v>
      </c>
      <c r="D19" s="7" t="s">
        <v>7</v>
      </c>
      <c r="E19" s="101">
        <v>220</v>
      </c>
      <c r="F19" s="3"/>
      <c r="G19" s="13">
        <f t="shared" ref="G19" si="4">ROUND((E19*F19),2)</f>
        <v>0</v>
      </c>
      <c r="H19" s="81"/>
      <c r="I19" s="81"/>
    </row>
    <row r="20" spans="1:9" s="4" customFormat="1" ht="30" customHeight="1" thickBot="1" x14ac:dyDescent="0.3">
      <c r="A20" s="31" t="s">
        <v>86</v>
      </c>
      <c r="B20" s="25" t="s">
        <v>28</v>
      </c>
      <c r="C20" s="1" t="s">
        <v>292</v>
      </c>
      <c r="D20" s="7" t="s">
        <v>7</v>
      </c>
      <c r="E20" s="101">
        <v>26</v>
      </c>
      <c r="F20" s="3"/>
      <c r="G20" s="13">
        <f t="shared" ref="G20" si="5">ROUND((E20*F20),2)</f>
        <v>0</v>
      </c>
      <c r="H20" s="39" t="s">
        <v>56</v>
      </c>
      <c r="I20" s="79">
        <f>ROUND(SUM(G10:G20),2)</f>
        <v>0</v>
      </c>
    </row>
    <row r="21" spans="1:9" s="4" customFormat="1" ht="30" customHeight="1" thickBot="1" x14ac:dyDescent="0.3">
      <c r="A21" s="30" t="s">
        <v>88</v>
      </c>
      <c r="B21" s="24" t="s">
        <v>43</v>
      </c>
      <c r="C21" s="8" t="s">
        <v>294</v>
      </c>
      <c r="D21" s="9" t="s">
        <v>7</v>
      </c>
      <c r="E21" s="100">
        <v>190</v>
      </c>
      <c r="F21" s="20"/>
      <c r="G21" s="42">
        <f t="shared" ref="G21:G56" si="6">ROUND((E21*F21),2)</f>
        <v>0</v>
      </c>
      <c r="H21" s="81"/>
      <c r="I21" s="81"/>
    </row>
    <row r="22" spans="1:9" s="4" customFormat="1" ht="30" customHeight="1" x14ac:dyDescent="0.25">
      <c r="A22" s="33" t="s">
        <v>88</v>
      </c>
      <c r="B22" s="41" t="s">
        <v>44</v>
      </c>
      <c r="C22" s="8" t="s">
        <v>295</v>
      </c>
      <c r="D22" s="36" t="s">
        <v>7</v>
      </c>
      <c r="E22" s="103">
        <v>10</v>
      </c>
      <c r="F22" s="37"/>
      <c r="G22" s="13">
        <f t="shared" si="6"/>
        <v>0</v>
      </c>
      <c r="H22" s="81"/>
      <c r="I22" s="81"/>
    </row>
    <row r="23" spans="1:9" s="4" customFormat="1" ht="30" customHeight="1" x14ac:dyDescent="0.25">
      <c r="A23" s="33" t="s">
        <v>88</v>
      </c>
      <c r="B23" s="41" t="s">
        <v>45</v>
      </c>
      <c r="C23" s="35" t="s">
        <v>89</v>
      </c>
      <c r="D23" s="36" t="s">
        <v>8</v>
      </c>
      <c r="E23" s="103">
        <v>72</v>
      </c>
      <c r="F23" s="37"/>
      <c r="G23" s="13">
        <f t="shared" si="6"/>
        <v>0</v>
      </c>
      <c r="H23" s="81"/>
      <c r="I23" s="81"/>
    </row>
    <row r="24" spans="1:9" s="4" customFormat="1" ht="30" customHeight="1" x14ac:dyDescent="0.25">
      <c r="A24" s="33" t="s">
        <v>88</v>
      </c>
      <c r="B24" s="41" t="s">
        <v>46</v>
      </c>
      <c r="C24" s="35" t="s">
        <v>90</v>
      </c>
      <c r="D24" s="36" t="s">
        <v>6</v>
      </c>
      <c r="E24" s="103">
        <v>56</v>
      </c>
      <c r="F24" s="37"/>
      <c r="G24" s="13">
        <f t="shared" si="6"/>
        <v>0</v>
      </c>
      <c r="H24" s="81"/>
      <c r="I24" s="81"/>
    </row>
    <row r="25" spans="1:9" s="4" customFormat="1" ht="30" customHeight="1" x14ac:dyDescent="0.25">
      <c r="A25" s="33" t="s">
        <v>88</v>
      </c>
      <c r="B25" s="41" t="s">
        <v>47</v>
      </c>
      <c r="C25" s="35" t="s">
        <v>91</v>
      </c>
      <c r="D25" s="36" t="s">
        <v>7</v>
      </c>
      <c r="E25" s="103">
        <v>6</v>
      </c>
      <c r="F25" s="37"/>
      <c r="G25" s="13">
        <f t="shared" si="6"/>
        <v>0</v>
      </c>
      <c r="H25" s="81"/>
      <c r="I25" s="81"/>
    </row>
    <row r="26" spans="1:9" s="4" customFormat="1" ht="30" customHeight="1" x14ac:dyDescent="0.25">
      <c r="A26" s="33" t="s">
        <v>88</v>
      </c>
      <c r="B26" s="41" t="s">
        <v>48</v>
      </c>
      <c r="C26" s="35" t="s">
        <v>296</v>
      </c>
      <c r="D26" s="36" t="s">
        <v>7</v>
      </c>
      <c r="E26" s="103">
        <v>2.4</v>
      </c>
      <c r="F26" s="37"/>
      <c r="G26" s="13">
        <f t="shared" si="6"/>
        <v>0</v>
      </c>
      <c r="H26" s="81"/>
      <c r="I26" s="81"/>
    </row>
    <row r="27" spans="1:9" s="4" customFormat="1" ht="30" customHeight="1" x14ac:dyDescent="0.25">
      <c r="A27" s="33" t="s">
        <v>88</v>
      </c>
      <c r="B27" s="41" t="s">
        <v>49</v>
      </c>
      <c r="C27" s="35" t="s">
        <v>92</v>
      </c>
      <c r="D27" s="36" t="s">
        <v>7</v>
      </c>
      <c r="E27" s="103">
        <v>50.2</v>
      </c>
      <c r="F27" s="37"/>
      <c r="G27" s="13">
        <f t="shared" si="6"/>
        <v>0</v>
      </c>
      <c r="H27" s="81"/>
      <c r="I27" s="81"/>
    </row>
    <row r="28" spans="1:9" s="4" customFormat="1" ht="30" customHeight="1" x14ac:dyDescent="0.25">
      <c r="A28" s="33" t="s">
        <v>88</v>
      </c>
      <c r="B28" s="41" t="s">
        <v>93</v>
      </c>
      <c r="C28" s="105" t="s">
        <v>297</v>
      </c>
      <c r="D28" s="36" t="s">
        <v>73</v>
      </c>
      <c r="E28" s="103">
        <v>6402</v>
      </c>
      <c r="F28" s="37"/>
      <c r="G28" s="13">
        <f t="shared" si="6"/>
        <v>0</v>
      </c>
      <c r="H28" s="81"/>
      <c r="I28" s="81"/>
    </row>
    <row r="29" spans="1:9" s="4" customFormat="1" ht="30" customHeight="1" x14ac:dyDescent="0.25">
      <c r="A29" s="33" t="s">
        <v>88</v>
      </c>
      <c r="B29" s="41" t="s">
        <v>94</v>
      </c>
      <c r="C29" s="35" t="s">
        <v>96</v>
      </c>
      <c r="D29" s="36" t="s">
        <v>6</v>
      </c>
      <c r="E29" s="103">
        <v>98</v>
      </c>
      <c r="F29" s="37"/>
      <c r="G29" s="13">
        <f t="shared" si="6"/>
        <v>0</v>
      </c>
      <c r="H29" s="81"/>
      <c r="I29" s="81"/>
    </row>
    <row r="30" spans="1:9" s="4" customFormat="1" ht="30" customHeight="1" x14ac:dyDescent="0.25">
      <c r="A30" s="33" t="s">
        <v>88</v>
      </c>
      <c r="B30" s="41" t="s">
        <v>95</v>
      </c>
      <c r="C30" s="35" t="s">
        <v>97</v>
      </c>
      <c r="D30" s="36" t="s">
        <v>6</v>
      </c>
      <c r="E30" s="103">
        <v>98</v>
      </c>
      <c r="F30" s="37"/>
      <c r="G30" s="13">
        <f t="shared" si="6"/>
        <v>0</v>
      </c>
      <c r="H30" s="81"/>
      <c r="I30" s="81"/>
    </row>
    <row r="31" spans="1:9" s="4" customFormat="1" ht="30" customHeight="1" x14ac:dyDescent="0.25">
      <c r="A31" s="33" t="s">
        <v>88</v>
      </c>
      <c r="B31" s="41" t="s">
        <v>99</v>
      </c>
      <c r="C31" s="35" t="s">
        <v>98</v>
      </c>
      <c r="D31" s="36" t="s">
        <v>7</v>
      </c>
      <c r="E31" s="103">
        <v>11</v>
      </c>
      <c r="F31" s="37"/>
      <c r="G31" s="13">
        <f t="shared" si="6"/>
        <v>0</v>
      </c>
      <c r="H31" s="81"/>
      <c r="I31" s="81"/>
    </row>
    <row r="32" spans="1:9" s="4" customFormat="1" ht="30" customHeight="1" x14ac:dyDescent="0.25">
      <c r="A32" s="33" t="s">
        <v>88</v>
      </c>
      <c r="B32" s="41" t="s">
        <v>100</v>
      </c>
      <c r="C32" s="35" t="s">
        <v>298</v>
      </c>
      <c r="D32" s="36" t="s">
        <v>17</v>
      </c>
      <c r="E32" s="103">
        <v>4</v>
      </c>
      <c r="F32" s="37"/>
      <c r="G32" s="13">
        <f t="shared" si="6"/>
        <v>0</v>
      </c>
      <c r="H32" s="81"/>
      <c r="I32" s="81"/>
    </row>
    <row r="33" spans="1:9" s="4" customFormat="1" ht="30" customHeight="1" x14ac:dyDescent="0.25">
      <c r="A33" s="33" t="s">
        <v>88</v>
      </c>
      <c r="B33" s="41" t="s">
        <v>101</v>
      </c>
      <c r="C33" s="35" t="s">
        <v>299</v>
      </c>
      <c r="D33" s="36" t="s">
        <v>7</v>
      </c>
      <c r="E33" s="103">
        <v>0.4</v>
      </c>
      <c r="F33" s="37"/>
      <c r="G33" s="13">
        <f t="shared" si="6"/>
        <v>0</v>
      </c>
      <c r="H33" s="81"/>
      <c r="I33" s="81"/>
    </row>
    <row r="34" spans="1:9" s="4" customFormat="1" ht="30" customHeight="1" x14ac:dyDescent="0.25">
      <c r="A34" s="33" t="s">
        <v>88</v>
      </c>
      <c r="B34" s="41" t="s">
        <v>104</v>
      </c>
      <c r="C34" s="105" t="s">
        <v>297</v>
      </c>
      <c r="D34" s="36" t="s">
        <v>73</v>
      </c>
      <c r="E34" s="103">
        <v>3.8</v>
      </c>
      <c r="F34" s="37"/>
      <c r="G34" s="13">
        <f t="shared" si="6"/>
        <v>0</v>
      </c>
      <c r="H34" s="81"/>
      <c r="I34" s="81"/>
    </row>
    <row r="35" spans="1:9" s="4" customFormat="1" ht="30" customHeight="1" x14ac:dyDescent="0.25">
      <c r="A35" s="33" t="s">
        <v>88</v>
      </c>
      <c r="B35" s="41" t="s">
        <v>105</v>
      </c>
      <c r="C35" s="35" t="s">
        <v>102</v>
      </c>
      <c r="D35" s="36" t="s">
        <v>7</v>
      </c>
      <c r="E35" s="103">
        <v>240</v>
      </c>
      <c r="F35" s="37"/>
      <c r="G35" s="13">
        <f t="shared" si="6"/>
        <v>0</v>
      </c>
      <c r="H35" s="81"/>
      <c r="I35" s="81"/>
    </row>
    <row r="36" spans="1:9" s="4" customFormat="1" ht="30" customHeight="1" x14ac:dyDescent="0.25">
      <c r="A36" s="33" t="s">
        <v>88</v>
      </c>
      <c r="B36" s="41" t="s">
        <v>107</v>
      </c>
      <c r="C36" s="35" t="s">
        <v>103</v>
      </c>
      <c r="D36" s="36" t="s">
        <v>7</v>
      </c>
      <c r="E36" s="103">
        <v>140</v>
      </c>
      <c r="F36" s="37"/>
      <c r="G36" s="13">
        <f t="shared" si="6"/>
        <v>0</v>
      </c>
      <c r="H36" s="81"/>
      <c r="I36" s="81"/>
    </row>
    <row r="37" spans="1:9" s="4" customFormat="1" ht="30" customHeight="1" x14ac:dyDescent="0.25">
      <c r="A37" s="33" t="s">
        <v>88</v>
      </c>
      <c r="B37" s="41" t="s">
        <v>108</v>
      </c>
      <c r="C37" s="35" t="s">
        <v>300</v>
      </c>
      <c r="D37" s="36" t="s">
        <v>17</v>
      </c>
      <c r="E37" s="103">
        <v>16</v>
      </c>
      <c r="F37" s="37"/>
      <c r="G37" s="13">
        <f t="shared" si="6"/>
        <v>0</v>
      </c>
      <c r="H37" s="81"/>
      <c r="I37" s="81"/>
    </row>
    <row r="38" spans="1:9" s="4" customFormat="1" ht="30" customHeight="1" x14ac:dyDescent="0.25">
      <c r="A38" s="33" t="s">
        <v>88</v>
      </c>
      <c r="B38" s="41" t="s">
        <v>111</v>
      </c>
      <c r="C38" s="35" t="s">
        <v>301</v>
      </c>
      <c r="D38" s="36" t="s">
        <v>7</v>
      </c>
      <c r="E38" s="103">
        <v>0.9</v>
      </c>
      <c r="F38" s="37"/>
      <c r="G38" s="13">
        <f t="shared" si="6"/>
        <v>0</v>
      </c>
      <c r="H38" s="81"/>
      <c r="I38" s="81"/>
    </row>
    <row r="39" spans="1:9" s="4" customFormat="1" ht="30" customHeight="1" x14ac:dyDescent="0.25">
      <c r="A39" s="31" t="s">
        <v>88</v>
      </c>
      <c r="B39" s="41" t="s">
        <v>112</v>
      </c>
      <c r="C39" s="105" t="s">
        <v>297</v>
      </c>
      <c r="D39" s="7" t="s">
        <v>73</v>
      </c>
      <c r="E39" s="101">
        <v>21</v>
      </c>
      <c r="F39" s="6"/>
      <c r="G39" s="13">
        <f t="shared" si="6"/>
        <v>0</v>
      </c>
      <c r="H39" s="81"/>
      <c r="I39" s="81"/>
    </row>
    <row r="40" spans="1:9" s="4" customFormat="1" ht="30" customHeight="1" x14ac:dyDescent="0.25">
      <c r="A40" s="31" t="s">
        <v>88</v>
      </c>
      <c r="B40" s="41" t="s">
        <v>113</v>
      </c>
      <c r="C40" s="1" t="s">
        <v>244</v>
      </c>
      <c r="D40" s="7" t="s">
        <v>7</v>
      </c>
      <c r="E40" s="101">
        <v>1.5</v>
      </c>
      <c r="F40" s="6"/>
      <c r="G40" s="13">
        <f t="shared" si="6"/>
        <v>0</v>
      </c>
      <c r="H40" s="81"/>
      <c r="I40" s="81"/>
    </row>
    <row r="41" spans="1:9" s="4" customFormat="1" ht="30" customHeight="1" x14ac:dyDescent="0.25">
      <c r="A41" s="31" t="s">
        <v>88</v>
      </c>
      <c r="B41" s="41" t="s">
        <v>114</v>
      </c>
      <c r="C41" s="1" t="s">
        <v>106</v>
      </c>
      <c r="D41" s="7" t="s">
        <v>7</v>
      </c>
      <c r="E41" s="101">
        <v>1.1000000000000001</v>
      </c>
      <c r="F41" s="6"/>
      <c r="G41" s="13">
        <f t="shared" si="6"/>
        <v>0</v>
      </c>
      <c r="H41" s="81"/>
      <c r="I41" s="81"/>
    </row>
    <row r="42" spans="1:9" s="4" customFormat="1" ht="30" customHeight="1" x14ac:dyDescent="0.25">
      <c r="A42" s="31" t="s">
        <v>88</v>
      </c>
      <c r="B42" s="41" t="s">
        <v>118</v>
      </c>
      <c r="C42" s="105" t="s">
        <v>297</v>
      </c>
      <c r="D42" s="7" t="s">
        <v>73</v>
      </c>
      <c r="E42" s="101">
        <v>66</v>
      </c>
      <c r="F42" s="6"/>
      <c r="G42" s="13">
        <f t="shared" si="6"/>
        <v>0</v>
      </c>
      <c r="H42" s="81"/>
      <c r="I42" s="81"/>
    </row>
    <row r="43" spans="1:9" s="4" customFormat="1" ht="30" customHeight="1" x14ac:dyDescent="0.25">
      <c r="A43" s="31" t="s">
        <v>88</v>
      </c>
      <c r="B43" s="41" t="s">
        <v>119</v>
      </c>
      <c r="C43" s="1" t="s">
        <v>109</v>
      </c>
      <c r="D43" s="7" t="s">
        <v>6</v>
      </c>
      <c r="E43" s="101">
        <v>64</v>
      </c>
      <c r="F43" s="6"/>
      <c r="G43" s="13">
        <f t="shared" si="6"/>
        <v>0</v>
      </c>
      <c r="H43" s="81"/>
      <c r="I43" s="81"/>
    </row>
    <row r="44" spans="1:9" s="4" customFormat="1" ht="30" customHeight="1" x14ac:dyDescent="0.25">
      <c r="A44" s="31" t="s">
        <v>88</v>
      </c>
      <c r="B44" s="41" t="s">
        <v>120</v>
      </c>
      <c r="C44" s="1" t="s">
        <v>110</v>
      </c>
      <c r="D44" s="7" t="s">
        <v>7</v>
      </c>
      <c r="E44" s="101">
        <v>3.25</v>
      </c>
      <c r="F44" s="6"/>
      <c r="G44" s="13">
        <f t="shared" si="6"/>
        <v>0</v>
      </c>
      <c r="H44" s="81"/>
      <c r="I44" s="81"/>
    </row>
    <row r="45" spans="1:9" s="4" customFormat="1" ht="30" customHeight="1" x14ac:dyDescent="0.25">
      <c r="A45" s="31" t="s">
        <v>88</v>
      </c>
      <c r="B45" s="41" t="s">
        <v>121</v>
      </c>
      <c r="C45" s="1" t="s">
        <v>115</v>
      </c>
      <c r="D45" s="7" t="s">
        <v>6</v>
      </c>
      <c r="E45" s="101">
        <v>84</v>
      </c>
      <c r="F45" s="6"/>
      <c r="G45" s="13">
        <f t="shared" si="6"/>
        <v>0</v>
      </c>
      <c r="H45" s="81"/>
      <c r="I45" s="81"/>
    </row>
    <row r="46" spans="1:9" s="4" customFormat="1" ht="30" customHeight="1" x14ac:dyDescent="0.25">
      <c r="A46" s="31" t="s">
        <v>88</v>
      </c>
      <c r="B46" s="41" t="s">
        <v>122</v>
      </c>
      <c r="C46" s="1" t="s">
        <v>116</v>
      </c>
      <c r="D46" s="7" t="s">
        <v>6</v>
      </c>
      <c r="E46" s="101">
        <v>84</v>
      </c>
      <c r="F46" s="6"/>
      <c r="G46" s="13">
        <f t="shared" si="6"/>
        <v>0</v>
      </c>
      <c r="H46" s="81"/>
      <c r="I46" s="81"/>
    </row>
    <row r="47" spans="1:9" s="4" customFormat="1" ht="30" customHeight="1" x14ac:dyDescent="0.25">
      <c r="A47" s="31" t="s">
        <v>88</v>
      </c>
      <c r="B47" s="41" t="s">
        <v>123</v>
      </c>
      <c r="C47" s="1" t="s">
        <v>117</v>
      </c>
      <c r="D47" s="7" t="s">
        <v>6</v>
      </c>
      <c r="E47" s="101">
        <v>1</v>
      </c>
      <c r="F47" s="6"/>
      <c r="G47" s="13">
        <f t="shared" si="6"/>
        <v>0</v>
      </c>
      <c r="H47" s="81"/>
      <c r="I47" s="81"/>
    </row>
    <row r="48" spans="1:9" s="4" customFormat="1" ht="30" customHeight="1" x14ac:dyDescent="0.25">
      <c r="A48" s="31" t="s">
        <v>88</v>
      </c>
      <c r="B48" s="41" t="s">
        <v>124</v>
      </c>
      <c r="C48" s="1" t="s">
        <v>126</v>
      </c>
      <c r="D48" s="7" t="s">
        <v>6</v>
      </c>
      <c r="E48" s="101">
        <v>64</v>
      </c>
      <c r="F48" s="6"/>
      <c r="G48" s="13">
        <f t="shared" si="6"/>
        <v>0</v>
      </c>
      <c r="H48" s="81"/>
      <c r="I48" s="81"/>
    </row>
    <row r="49" spans="1:9" s="4" customFormat="1" ht="30" customHeight="1" x14ac:dyDescent="0.25">
      <c r="A49" s="31" t="s">
        <v>88</v>
      </c>
      <c r="B49" s="41" t="s">
        <v>125</v>
      </c>
      <c r="C49" s="1" t="s">
        <v>127</v>
      </c>
      <c r="D49" s="7" t="s">
        <v>6</v>
      </c>
      <c r="E49" s="101">
        <v>64</v>
      </c>
      <c r="F49" s="6"/>
      <c r="G49" s="13">
        <f t="shared" si="6"/>
        <v>0</v>
      </c>
      <c r="H49" s="81"/>
      <c r="I49" s="81"/>
    </row>
    <row r="50" spans="1:9" s="4" customFormat="1" ht="30" customHeight="1" x14ac:dyDescent="0.25">
      <c r="A50" s="31" t="s">
        <v>88</v>
      </c>
      <c r="B50" s="41" t="s">
        <v>245</v>
      </c>
      <c r="C50" s="1" t="s">
        <v>128</v>
      </c>
      <c r="D50" s="7" t="s">
        <v>7</v>
      </c>
      <c r="E50" s="101">
        <v>7.5</v>
      </c>
      <c r="F50" s="6"/>
      <c r="G50" s="13">
        <f t="shared" si="6"/>
        <v>0</v>
      </c>
      <c r="H50" s="81"/>
      <c r="I50" s="81"/>
    </row>
    <row r="51" spans="1:9" s="4" customFormat="1" ht="30" customHeight="1" x14ac:dyDescent="0.25">
      <c r="A51" s="129" t="s">
        <v>88</v>
      </c>
      <c r="B51" s="130" t="s">
        <v>302</v>
      </c>
      <c r="C51" s="131" t="s">
        <v>357</v>
      </c>
      <c r="D51" s="132" t="s">
        <v>71</v>
      </c>
      <c r="E51" s="133">
        <v>4.7</v>
      </c>
      <c r="F51" s="134"/>
      <c r="G51" s="135">
        <f t="shared" si="6"/>
        <v>0</v>
      </c>
      <c r="H51" s="81"/>
      <c r="I51" s="81"/>
    </row>
    <row r="52" spans="1:9" s="4" customFormat="1" ht="30" customHeight="1" x14ac:dyDescent="0.25">
      <c r="A52" s="31" t="s">
        <v>88</v>
      </c>
      <c r="B52" s="41" t="s">
        <v>303</v>
      </c>
      <c r="C52" s="1" t="s">
        <v>246</v>
      </c>
      <c r="D52" s="7" t="s">
        <v>6</v>
      </c>
      <c r="E52" s="101">
        <v>64</v>
      </c>
      <c r="F52" s="6"/>
      <c r="G52" s="13">
        <f t="shared" si="6"/>
        <v>0</v>
      </c>
      <c r="H52" s="81"/>
      <c r="I52" s="81"/>
    </row>
    <row r="53" spans="1:9" s="4" customFormat="1" ht="30" customHeight="1" x14ac:dyDescent="0.25">
      <c r="A53" s="31" t="s">
        <v>88</v>
      </c>
      <c r="B53" s="41" t="s">
        <v>304</v>
      </c>
      <c r="C53" s="1" t="s">
        <v>247</v>
      </c>
      <c r="D53" s="7" t="s">
        <v>6</v>
      </c>
      <c r="E53" s="101">
        <v>64</v>
      </c>
      <c r="F53" s="6"/>
      <c r="G53" s="13">
        <f t="shared" ref="G53" si="7">ROUND((E53*F53),2)</f>
        <v>0</v>
      </c>
      <c r="H53" s="81"/>
      <c r="I53" s="81"/>
    </row>
    <row r="54" spans="1:9" s="4" customFormat="1" ht="30" customHeight="1" x14ac:dyDescent="0.25">
      <c r="A54" s="31" t="s">
        <v>88</v>
      </c>
      <c r="B54" s="41" t="s">
        <v>305</v>
      </c>
      <c r="C54" s="1" t="s">
        <v>129</v>
      </c>
      <c r="D54" s="7" t="s">
        <v>8</v>
      </c>
      <c r="E54" s="101">
        <v>12</v>
      </c>
      <c r="F54" s="6"/>
      <c r="G54" s="13">
        <f t="shared" si="6"/>
        <v>0</v>
      </c>
      <c r="H54" s="81"/>
      <c r="I54" s="81"/>
    </row>
    <row r="55" spans="1:9" s="4" customFormat="1" ht="30" customHeight="1" x14ac:dyDescent="0.25">
      <c r="A55" s="31" t="s">
        <v>88</v>
      </c>
      <c r="B55" s="41" t="s">
        <v>306</v>
      </c>
      <c r="C55" s="1" t="s">
        <v>130</v>
      </c>
      <c r="D55" s="7" t="s">
        <v>6</v>
      </c>
      <c r="E55" s="101">
        <v>140</v>
      </c>
      <c r="F55" s="6"/>
      <c r="G55" s="13">
        <f t="shared" si="6"/>
        <v>0</v>
      </c>
      <c r="H55" s="81"/>
      <c r="I55" s="81"/>
    </row>
    <row r="56" spans="1:9" s="4" customFormat="1" ht="30" customHeight="1" thickBot="1" x14ac:dyDescent="0.3">
      <c r="A56" s="31" t="s">
        <v>88</v>
      </c>
      <c r="B56" s="41" t="s">
        <v>307</v>
      </c>
      <c r="C56" s="1" t="s">
        <v>131</v>
      </c>
      <c r="D56" s="7" t="s">
        <v>6</v>
      </c>
      <c r="E56" s="101">
        <v>140</v>
      </c>
      <c r="F56" s="6"/>
      <c r="G56" s="13">
        <f t="shared" si="6"/>
        <v>0</v>
      </c>
      <c r="H56" s="81"/>
      <c r="I56" s="81"/>
    </row>
    <row r="57" spans="1:9" s="4" customFormat="1" ht="30" customHeight="1" thickBot="1" x14ac:dyDescent="0.3">
      <c r="A57" s="32" t="s">
        <v>88</v>
      </c>
      <c r="B57" s="26" t="s">
        <v>308</v>
      </c>
      <c r="C57" s="14" t="s">
        <v>132</v>
      </c>
      <c r="D57" s="15" t="s">
        <v>6</v>
      </c>
      <c r="E57" s="102">
        <v>140</v>
      </c>
      <c r="F57" s="21"/>
      <c r="G57" s="17">
        <f t="shared" ref="G57" si="8">ROUND((E57*F57),2)</f>
        <v>0</v>
      </c>
      <c r="H57" s="39" t="s">
        <v>57</v>
      </c>
      <c r="I57" s="79">
        <f>ROUND(SUM(G21:G57),2)</f>
        <v>0</v>
      </c>
    </row>
    <row r="58" spans="1:9" s="4" customFormat="1" ht="30" customHeight="1" x14ac:dyDescent="0.25">
      <c r="A58" s="30" t="s">
        <v>133</v>
      </c>
      <c r="B58" s="24" t="s">
        <v>29</v>
      </c>
      <c r="C58" s="8" t="s">
        <v>139</v>
      </c>
      <c r="D58" s="9" t="s">
        <v>17</v>
      </c>
      <c r="E58" s="100">
        <v>14</v>
      </c>
      <c r="F58" s="20"/>
      <c r="G58" s="42">
        <f>ROUND((E58*F58),2)</f>
        <v>0</v>
      </c>
      <c r="H58" s="80"/>
      <c r="I58" s="81"/>
    </row>
    <row r="59" spans="1:9" s="4" customFormat="1" ht="30" customHeight="1" x14ac:dyDescent="0.25">
      <c r="A59" s="31" t="s">
        <v>133</v>
      </c>
      <c r="B59" s="41" t="s">
        <v>30</v>
      </c>
      <c r="C59" s="35" t="s">
        <v>309</v>
      </c>
      <c r="D59" s="36" t="s">
        <v>17</v>
      </c>
      <c r="E59" s="103">
        <v>7</v>
      </c>
      <c r="F59" s="37"/>
      <c r="G59" s="13">
        <f>ROUND((E59*F59),2)</f>
        <v>0</v>
      </c>
      <c r="H59" s="80"/>
      <c r="I59" s="81"/>
    </row>
    <row r="60" spans="1:9" s="4" customFormat="1" ht="30" customHeight="1" x14ac:dyDescent="0.25">
      <c r="A60" s="31" t="s">
        <v>133</v>
      </c>
      <c r="B60" s="41" t="s">
        <v>31</v>
      </c>
      <c r="C60" s="35" t="s">
        <v>310</v>
      </c>
      <c r="D60" s="36" t="s">
        <v>17</v>
      </c>
      <c r="E60" s="103">
        <v>4</v>
      </c>
      <c r="F60" s="37"/>
      <c r="G60" s="13">
        <f t="shared" ref="G60:G99" si="9">ROUND((E60*F60),2)</f>
        <v>0</v>
      </c>
      <c r="H60" s="80"/>
      <c r="I60" s="81"/>
    </row>
    <row r="61" spans="1:9" s="4" customFormat="1" ht="30" customHeight="1" x14ac:dyDescent="0.25">
      <c r="A61" s="31" t="s">
        <v>133</v>
      </c>
      <c r="B61" s="41" t="s">
        <v>32</v>
      </c>
      <c r="C61" s="35" t="s">
        <v>311</v>
      </c>
      <c r="D61" s="36" t="s">
        <v>17</v>
      </c>
      <c r="E61" s="103">
        <v>7</v>
      </c>
      <c r="F61" s="37"/>
      <c r="G61" s="13">
        <f t="shared" si="9"/>
        <v>0</v>
      </c>
      <c r="H61" s="80"/>
      <c r="I61" s="81"/>
    </row>
    <row r="62" spans="1:9" s="4" customFormat="1" ht="30" customHeight="1" x14ac:dyDescent="0.25">
      <c r="A62" s="31" t="s">
        <v>133</v>
      </c>
      <c r="B62" s="41" t="s">
        <v>50</v>
      </c>
      <c r="C62" s="35" t="s">
        <v>140</v>
      </c>
      <c r="D62" s="36" t="s">
        <v>7</v>
      </c>
      <c r="E62" s="103">
        <v>10.8</v>
      </c>
      <c r="F62" s="37"/>
      <c r="G62" s="13">
        <f t="shared" si="9"/>
        <v>0</v>
      </c>
      <c r="H62" s="80"/>
      <c r="I62" s="81"/>
    </row>
    <row r="63" spans="1:9" s="4" customFormat="1" ht="30" customHeight="1" x14ac:dyDescent="0.25">
      <c r="A63" s="31" t="s">
        <v>133</v>
      </c>
      <c r="B63" s="41" t="s">
        <v>141</v>
      </c>
      <c r="C63" s="105" t="s">
        <v>297</v>
      </c>
      <c r="D63" s="36" t="s">
        <v>73</v>
      </c>
      <c r="E63" s="103">
        <v>805</v>
      </c>
      <c r="F63" s="37"/>
      <c r="G63" s="13">
        <f t="shared" si="9"/>
        <v>0</v>
      </c>
      <c r="H63" s="80"/>
      <c r="I63" s="81"/>
    </row>
    <row r="64" spans="1:9" s="4" customFormat="1" ht="30" customHeight="1" x14ac:dyDescent="0.25">
      <c r="A64" s="31" t="s">
        <v>133</v>
      </c>
      <c r="B64" s="41" t="s">
        <v>74</v>
      </c>
      <c r="C64" s="35" t="s">
        <v>142</v>
      </c>
      <c r="D64" s="36" t="s">
        <v>7</v>
      </c>
      <c r="E64" s="103">
        <v>1.3</v>
      </c>
      <c r="F64" s="37"/>
      <c r="G64" s="13">
        <f t="shared" si="9"/>
        <v>0</v>
      </c>
      <c r="H64" s="80"/>
      <c r="I64" s="81"/>
    </row>
    <row r="65" spans="1:9" s="4" customFormat="1" ht="30" customHeight="1" x14ac:dyDescent="0.25">
      <c r="A65" s="31" t="s">
        <v>133</v>
      </c>
      <c r="B65" s="41" t="s">
        <v>75</v>
      </c>
      <c r="C65" s="105" t="s">
        <v>297</v>
      </c>
      <c r="D65" s="36" t="s">
        <v>73</v>
      </c>
      <c r="E65" s="103">
        <v>101</v>
      </c>
      <c r="F65" s="37"/>
      <c r="G65" s="13">
        <f t="shared" si="9"/>
        <v>0</v>
      </c>
      <c r="H65" s="80"/>
      <c r="I65" s="81"/>
    </row>
    <row r="66" spans="1:9" s="4" customFormat="1" ht="30" customHeight="1" x14ac:dyDescent="0.25">
      <c r="A66" s="31" t="s">
        <v>133</v>
      </c>
      <c r="B66" s="41" t="s">
        <v>76</v>
      </c>
      <c r="C66" s="35" t="s">
        <v>143</v>
      </c>
      <c r="D66" s="36" t="s">
        <v>7</v>
      </c>
      <c r="E66" s="103">
        <v>1.3</v>
      </c>
      <c r="F66" s="37"/>
      <c r="G66" s="13">
        <f t="shared" si="9"/>
        <v>0</v>
      </c>
      <c r="H66" s="80"/>
      <c r="I66" s="81"/>
    </row>
    <row r="67" spans="1:9" s="4" customFormat="1" ht="30" customHeight="1" x14ac:dyDescent="0.25">
      <c r="A67" s="31" t="s">
        <v>133</v>
      </c>
      <c r="B67" s="41" t="s">
        <v>77</v>
      </c>
      <c r="C67" s="105" t="s">
        <v>297</v>
      </c>
      <c r="D67" s="36" t="s">
        <v>73</v>
      </c>
      <c r="E67" s="103">
        <v>101</v>
      </c>
      <c r="F67" s="37"/>
      <c r="G67" s="13">
        <f t="shared" si="9"/>
        <v>0</v>
      </c>
      <c r="H67" s="80"/>
      <c r="I67" s="81"/>
    </row>
    <row r="68" spans="1:9" s="4" customFormat="1" ht="30" customHeight="1" x14ac:dyDescent="0.25">
      <c r="A68" s="31" t="s">
        <v>133</v>
      </c>
      <c r="B68" s="41" t="s">
        <v>78</v>
      </c>
      <c r="C68" s="35" t="s">
        <v>144</v>
      </c>
      <c r="D68" s="36" t="s">
        <v>8</v>
      </c>
      <c r="E68" s="103">
        <v>1.7</v>
      </c>
      <c r="F68" s="37"/>
      <c r="G68" s="13">
        <f t="shared" si="9"/>
        <v>0</v>
      </c>
      <c r="H68" s="80"/>
      <c r="I68" s="81"/>
    </row>
    <row r="69" spans="1:9" s="4" customFormat="1" ht="30" customHeight="1" x14ac:dyDescent="0.25">
      <c r="A69" s="31" t="s">
        <v>133</v>
      </c>
      <c r="B69" s="41" t="s">
        <v>147</v>
      </c>
      <c r="C69" s="35" t="s">
        <v>145</v>
      </c>
      <c r="D69" s="36" t="s">
        <v>282</v>
      </c>
      <c r="E69" s="103">
        <v>2</v>
      </c>
      <c r="F69" s="37"/>
      <c r="G69" s="13">
        <f t="shared" si="9"/>
        <v>0</v>
      </c>
      <c r="H69" s="80"/>
      <c r="I69" s="81"/>
    </row>
    <row r="70" spans="1:9" s="4" customFormat="1" ht="30" customHeight="1" x14ac:dyDescent="0.25">
      <c r="A70" s="31" t="s">
        <v>133</v>
      </c>
      <c r="B70" s="41" t="s">
        <v>148</v>
      </c>
      <c r="C70" s="35" t="s">
        <v>146</v>
      </c>
      <c r="D70" s="36" t="s">
        <v>8</v>
      </c>
      <c r="E70" s="103">
        <v>156</v>
      </c>
      <c r="F70" s="37"/>
      <c r="G70" s="13">
        <f t="shared" si="9"/>
        <v>0</v>
      </c>
      <c r="H70" s="80"/>
      <c r="I70" s="81"/>
    </row>
    <row r="71" spans="1:9" s="4" customFormat="1" ht="30" customHeight="1" x14ac:dyDescent="0.25">
      <c r="A71" s="31" t="s">
        <v>133</v>
      </c>
      <c r="B71" s="41" t="s">
        <v>149</v>
      </c>
      <c r="C71" s="35" t="s">
        <v>151</v>
      </c>
      <c r="D71" s="36" t="s">
        <v>7</v>
      </c>
      <c r="E71" s="103">
        <v>12</v>
      </c>
      <c r="F71" s="37"/>
      <c r="G71" s="13">
        <f t="shared" si="9"/>
        <v>0</v>
      </c>
      <c r="H71" s="80"/>
      <c r="I71" s="81"/>
    </row>
    <row r="72" spans="1:9" s="4" customFormat="1" ht="30" customHeight="1" x14ac:dyDescent="0.25">
      <c r="A72" s="31" t="s">
        <v>133</v>
      </c>
      <c r="B72" s="41" t="s">
        <v>150</v>
      </c>
      <c r="C72" s="105" t="s">
        <v>297</v>
      </c>
      <c r="D72" s="36" t="s">
        <v>73</v>
      </c>
      <c r="E72" s="103">
        <v>168</v>
      </c>
      <c r="F72" s="37"/>
      <c r="G72" s="13">
        <f t="shared" si="9"/>
        <v>0</v>
      </c>
      <c r="H72" s="80"/>
      <c r="I72" s="81"/>
    </row>
    <row r="73" spans="1:9" s="4" customFormat="1" ht="30" customHeight="1" x14ac:dyDescent="0.25">
      <c r="A73" s="31" t="s">
        <v>133</v>
      </c>
      <c r="B73" s="41" t="s">
        <v>155</v>
      </c>
      <c r="C73" s="35" t="s">
        <v>152</v>
      </c>
      <c r="D73" s="36" t="s">
        <v>6</v>
      </c>
      <c r="E73" s="103">
        <v>195</v>
      </c>
      <c r="F73" s="37"/>
      <c r="G73" s="13">
        <f t="shared" si="9"/>
        <v>0</v>
      </c>
      <c r="H73" s="80"/>
      <c r="I73" s="81"/>
    </row>
    <row r="74" spans="1:9" s="4" customFormat="1" ht="30" customHeight="1" x14ac:dyDescent="0.25">
      <c r="A74" s="31" t="s">
        <v>133</v>
      </c>
      <c r="B74" s="41" t="s">
        <v>156</v>
      </c>
      <c r="C74" s="35" t="s">
        <v>153</v>
      </c>
      <c r="D74" s="36" t="s">
        <v>6</v>
      </c>
      <c r="E74" s="103">
        <v>160</v>
      </c>
      <c r="F74" s="37"/>
      <c r="G74" s="13">
        <f t="shared" si="9"/>
        <v>0</v>
      </c>
      <c r="H74" s="80"/>
      <c r="I74" s="81"/>
    </row>
    <row r="75" spans="1:9" s="4" customFormat="1" ht="30" customHeight="1" x14ac:dyDescent="0.25">
      <c r="A75" s="31" t="s">
        <v>133</v>
      </c>
      <c r="B75" s="41" t="s">
        <v>157</v>
      </c>
      <c r="C75" s="35" t="s">
        <v>154</v>
      </c>
      <c r="D75" s="36" t="s">
        <v>6</v>
      </c>
      <c r="E75" s="103">
        <v>50</v>
      </c>
      <c r="F75" s="37"/>
      <c r="G75" s="13">
        <f t="shared" si="9"/>
        <v>0</v>
      </c>
      <c r="H75" s="80"/>
      <c r="I75" s="81"/>
    </row>
    <row r="76" spans="1:9" s="4" customFormat="1" ht="30" customHeight="1" x14ac:dyDescent="0.25">
      <c r="A76" s="31" t="s">
        <v>133</v>
      </c>
      <c r="B76" s="41" t="s">
        <v>158</v>
      </c>
      <c r="C76" s="35" t="s">
        <v>312</v>
      </c>
      <c r="D76" s="36" t="s">
        <v>17</v>
      </c>
      <c r="E76" s="103">
        <v>9</v>
      </c>
      <c r="F76" s="37"/>
      <c r="G76" s="13">
        <f t="shared" si="9"/>
        <v>0</v>
      </c>
      <c r="H76" s="80"/>
      <c r="I76" s="81"/>
    </row>
    <row r="77" spans="1:9" s="4" customFormat="1" ht="30" customHeight="1" x14ac:dyDescent="0.25">
      <c r="A77" s="31" t="s">
        <v>133</v>
      </c>
      <c r="B77" s="41" t="s">
        <v>163</v>
      </c>
      <c r="C77" s="35" t="s">
        <v>313</v>
      </c>
      <c r="D77" s="36" t="s">
        <v>7</v>
      </c>
      <c r="E77" s="103">
        <v>0.1</v>
      </c>
      <c r="F77" s="37"/>
      <c r="G77" s="13">
        <f t="shared" si="9"/>
        <v>0</v>
      </c>
      <c r="H77" s="80"/>
      <c r="I77" s="81"/>
    </row>
    <row r="78" spans="1:9" s="4" customFormat="1" ht="30" customHeight="1" x14ac:dyDescent="0.25">
      <c r="A78" s="31" t="s">
        <v>133</v>
      </c>
      <c r="B78" s="41" t="s">
        <v>164</v>
      </c>
      <c r="C78" s="35" t="s">
        <v>159</v>
      </c>
      <c r="D78" s="36" t="s">
        <v>17</v>
      </c>
      <c r="E78" s="103">
        <v>2</v>
      </c>
      <c r="F78" s="37"/>
      <c r="G78" s="13">
        <f t="shared" si="9"/>
        <v>0</v>
      </c>
      <c r="H78" s="80"/>
      <c r="I78" s="81"/>
    </row>
    <row r="79" spans="1:9" s="4" customFormat="1" ht="30" customHeight="1" x14ac:dyDescent="0.25">
      <c r="A79" s="31" t="s">
        <v>133</v>
      </c>
      <c r="B79" s="41" t="s">
        <v>165</v>
      </c>
      <c r="C79" s="35" t="s">
        <v>160</v>
      </c>
      <c r="D79" s="36" t="s">
        <v>8</v>
      </c>
      <c r="E79" s="103">
        <v>36.4</v>
      </c>
      <c r="F79" s="37"/>
      <c r="G79" s="13">
        <f t="shared" si="9"/>
        <v>0</v>
      </c>
      <c r="H79" s="80"/>
      <c r="I79" s="81"/>
    </row>
    <row r="80" spans="1:9" s="4" customFormat="1" ht="30" customHeight="1" x14ac:dyDescent="0.25">
      <c r="A80" s="31" t="s">
        <v>133</v>
      </c>
      <c r="B80" s="41" t="s">
        <v>166</v>
      </c>
      <c r="C80" s="35" t="s">
        <v>161</v>
      </c>
      <c r="D80" s="36" t="s">
        <v>17</v>
      </c>
      <c r="E80" s="103">
        <v>4</v>
      </c>
      <c r="F80" s="37"/>
      <c r="G80" s="13">
        <f t="shared" si="9"/>
        <v>0</v>
      </c>
      <c r="H80" s="80"/>
      <c r="I80" s="81"/>
    </row>
    <row r="81" spans="1:9" s="4" customFormat="1" ht="30" customHeight="1" x14ac:dyDescent="0.25">
      <c r="A81" s="31" t="s">
        <v>133</v>
      </c>
      <c r="B81" s="41" t="s">
        <v>167</v>
      </c>
      <c r="C81" s="35" t="s">
        <v>162</v>
      </c>
      <c r="D81" s="36" t="s">
        <v>282</v>
      </c>
      <c r="E81" s="103">
        <v>1</v>
      </c>
      <c r="F81" s="37"/>
      <c r="G81" s="13">
        <f t="shared" si="9"/>
        <v>0</v>
      </c>
      <c r="H81" s="80"/>
      <c r="I81" s="81"/>
    </row>
    <row r="82" spans="1:9" s="4" customFormat="1" ht="30" customHeight="1" x14ac:dyDescent="0.25">
      <c r="A82" s="31" t="s">
        <v>133</v>
      </c>
      <c r="B82" s="41" t="s">
        <v>168</v>
      </c>
      <c r="C82" s="35" t="s">
        <v>169</v>
      </c>
      <c r="D82" s="36" t="s">
        <v>6</v>
      </c>
      <c r="E82" s="103">
        <v>117</v>
      </c>
      <c r="F82" s="37"/>
      <c r="G82" s="13">
        <f t="shared" si="9"/>
        <v>0</v>
      </c>
      <c r="H82" s="80"/>
      <c r="I82" s="81"/>
    </row>
    <row r="83" spans="1:9" s="4" customFormat="1" ht="30" customHeight="1" x14ac:dyDescent="0.25">
      <c r="A83" s="31" t="s">
        <v>133</v>
      </c>
      <c r="B83" s="41" t="s">
        <v>173</v>
      </c>
      <c r="C83" s="35" t="s">
        <v>127</v>
      </c>
      <c r="D83" s="36" t="s">
        <v>6</v>
      </c>
      <c r="E83" s="103">
        <v>117</v>
      </c>
      <c r="F83" s="37"/>
      <c r="G83" s="13">
        <f t="shared" si="9"/>
        <v>0</v>
      </c>
      <c r="H83" s="80"/>
      <c r="I83" s="81"/>
    </row>
    <row r="84" spans="1:9" s="4" customFormat="1" ht="30" customHeight="1" x14ac:dyDescent="0.25">
      <c r="A84" s="31" t="s">
        <v>133</v>
      </c>
      <c r="B84" s="41" t="s">
        <v>174</v>
      </c>
      <c r="C84" s="35" t="s">
        <v>170</v>
      </c>
      <c r="D84" s="36" t="s">
        <v>6</v>
      </c>
      <c r="E84" s="103">
        <v>117</v>
      </c>
      <c r="F84" s="37"/>
      <c r="G84" s="13">
        <f t="shared" si="9"/>
        <v>0</v>
      </c>
      <c r="H84" s="80"/>
      <c r="I84" s="81"/>
    </row>
    <row r="85" spans="1:9" s="4" customFormat="1" ht="30" customHeight="1" x14ac:dyDescent="0.25">
      <c r="A85" s="31" t="s">
        <v>133</v>
      </c>
      <c r="B85" s="41" t="s">
        <v>175</v>
      </c>
      <c r="C85" s="35" t="s">
        <v>171</v>
      </c>
      <c r="D85" s="36" t="s">
        <v>6</v>
      </c>
      <c r="E85" s="103">
        <v>117</v>
      </c>
      <c r="F85" s="37"/>
      <c r="G85" s="13">
        <f t="shared" si="9"/>
        <v>0</v>
      </c>
      <c r="H85" s="80"/>
      <c r="I85" s="81"/>
    </row>
    <row r="86" spans="1:9" s="4" customFormat="1" ht="30" customHeight="1" x14ac:dyDescent="0.25">
      <c r="A86" s="31" t="s">
        <v>133</v>
      </c>
      <c r="B86" s="41" t="s">
        <v>176</v>
      </c>
      <c r="C86" s="35" t="s">
        <v>172</v>
      </c>
      <c r="D86" s="36" t="s">
        <v>6</v>
      </c>
      <c r="E86" s="103">
        <v>117</v>
      </c>
      <c r="F86" s="37"/>
      <c r="G86" s="13">
        <f t="shared" si="9"/>
        <v>0</v>
      </c>
      <c r="H86" s="80"/>
      <c r="I86" s="81"/>
    </row>
    <row r="87" spans="1:9" s="4" customFormat="1" ht="30" customHeight="1" x14ac:dyDescent="0.25">
      <c r="A87" s="31" t="s">
        <v>133</v>
      </c>
      <c r="B87" s="41" t="s">
        <v>177</v>
      </c>
      <c r="C87" s="35" t="s">
        <v>129</v>
      </c>
      <c r="D87" s="36" t="s">
        <v>8</v>
      </c>
      <c r="E87" s="103">
        <v>31.2</v>
      </c>
      <c r="F87" s="37"/>
      <c r="G87" s="13">
        <f t="shared" si="9"/>
        <v>0</v>
      </c>
      <c r="H87" s="80"/>
      <c r="I87" s="81"/>
    </row>
    <row r="88" spans="1:9" s="4" customFormat="1" ht="30" customHeight="1" x14ac:dyDescent="0.25">
      <c r="A88" s="31" t="s">
        <v>133</v>
      </c>
      <c r="B88" s="41" t="s">
        <v>182</v>
      </c>
      <c r="C88" s="35" t="s">
        <v>178</v>
      </c>
      <c r="D88" s="36" t="s">
        <v>6</v>
      </c>
      <c r="E88" s="103">
        <v>75</v>
      </c>
      <c r="F88" s="37"/>
      <c r="G88" s="13">
        <f t="shared" si="9"/>
        <v>0</v>
      </c>
      <c r="H88" s="80"/>
      <c r="I88" s="81"/>
    </row>
    <row r="89" spans="1:9" s="4" customFormat="1" ht="30" customHeight="1" x14ac:dyDescent="0.25">
      <c r="A89" s="31" t="s">
        <v>133</v>
      </c>
      <c r="B89" s="41" t="s">
        <v>183</v>
      </c>
      <c r="C89" s="35" t="s">
        <v>179</v>
      </c>
      <c r="D89" s="36" t="s">
        <v>6</v>
      </c>
      <c r="E89" s="103">
        <v>75</v>
      </c>
      <c r="F89" s="37"/>
      <c r="G89" s="13">
        <f t="shared" si="9"/>
        <v>0</v>
      </c>
      <c r="H89" s="80"/>
      <c r="I89" s="81"/>
    </row>
    <row r="90" spans="1:9" s="4" customFormat="1" ht="30" customHeight="1" x14ac:dyDescent="0.25">
      <c r="A90" s="31" t="s">
        <v>133</v>
      </c>
      <c r="B90" s="41" t="s">
        <v>184</v>
      </c>
      <c r="C90" s="35" t="s">
        <v>180</v>
      </c>
      <c r="D90" s="36" t="s">
        <v>8</v>
      </c>
      <c r="E90" s="103">
        <v>15</v>
      </c>
      <c r="F90" s="37"/>
      <c r="G90" s="13">
        <f t="shared" si="9"/>
        <v>0</v>
      </c>
      <c r="H90" s="80"/>
      <c r="I90" s="81"/>
    </row>
    <row r="91" spans="1:9" s="4" customFormat="1" ht="30" customHeight="1" x14ac:dyDescent="0.25">
      <c r="A91" s="31" t="s">
        <v>133</v>
      </c>
      <c r="B91" s="41" t="s">
        <v>185</v>
      </c>
      <c r="C91" s="35" t="s">
        <v>181</v>
      </c>
      <c r="D91" s="36" t="s">
        <v>8</v>
      </c>
      <c r="E91" s="103">
        <v>15</v>
      </c>
      <c r="F91" s="37"/>
      <c r="G91" s="13">
        <f t="shared" si="9"/>
        <v>0</v>
      </c>
      <c r="H91" s="80"/>
      <c r="I91" s="81"/>
    </row>
    <row r="92" spans="1:9" s="4" customFormat="1" ht="30" customHeight="1" x14ac:dyDescent="0.25">
      <c r="A92" s="31" t="s">
        <v>133</v>
      </c>
      <c r="B92" s="41" t="s">
        <v>186</v>
      </c>
      <c r="C92" s="35" t="s">
        <v>187</v>
      </c>
      <c r="D92" s="36" t="s">
        <v>73</v>
      </c>
      <c r="E92" s="103">
        <v>839.5</v>
      </c>
      <c r="F92" s="37"/>
      <c r="G92" s="13">
        <f t="shared" si="9"/>
        <v>0</v>
      </c>
      <c r="H92" s="80"/>
      <c r="I92" s="81"/>
    </row>
    <row r="93" spans="1:9" s="4" customFormat="1" ht="30" customHeight="1" x14ac:dyDescent="0.25">
      <c r="A93" s="31" t="s">
        <v>133</v>
      </c>
      <c r="B93" s="41" t="s">
        <v>138</v>
      </c>
      <c r="C93" s="35" t="s">
        <v>188</v>
      </c>
      <c r="D93" s="36" t="s">
        <v>8</v>
      </c>
      <c r="E93" s="103">
        <v>18</v>
      </c>
      <c r="F93" s="37"/>
      <c r="G93" s="13">
        <f t="shared" si="9"/>
        <v>0</v>
      </c>
      <c r="H93" s="80"/>
      <c r="I93" s="81"/>
    </row>
    <row r="94" spans="1:9" s="4" customFormat="1" ht="30" customHeight="1" x14ac:dyDescent="0.25">
      <c r="A94" s="31" t="s">
        <v>133</v>
      </c>
      <c r="B94" s="41" t="s">
        <v>314</v>
      </c>
      <c r="C94" s="35" t="s">
        <v>189</v>
      </c>
      <c r="D94" s="36" t="s">
        <v>8</v>
      </c>
      <c r="E94" s="103">
        <v>18</v>
      </c>
      <c r="F94" s="37"/>
      <c r="G94" s="13">
        <f t="shared" si="9"/>
        <v>0</v>
      </c>
      <c r="H94" s="80"/>
      <c r="I94" s="81"/>
    </row>
    <row r="95" spans="1:9" s="4" customFormat="1" ht="30" customHeight="1" x14ac:dyDescent="0.25">
      <c r="A95" s="31" t="s">
        <v>133</v>
      </c>
      <c r="B95" s="41" t="s">
        <v>315</v>
      </c>
      <c r="C95" s="35" t="s">
        <v>190</v>
      </c>
      <c r="D95" s="36" t="s">
        <v>6</v>
      </c>
      <c r="E95" s="103">
        <v>370</v>
      </c>
      <c r="F95" s="37"/>
      <c r="G95" s="13">
        <f t="shared" si="9"/>
        <v>0</v>
      </c>
      <c r="H95" s="80"/>
      <c r="I95" s="81"/>
    </row>
    <row r="96" spans="1:9" s="4" customFormat="1" ht="30" customHeight="1" x14ac:dyDescent="0.25">
      <c r="A96" s="31" t="s">
        <v>133</v>
      </c>
      <c r="B96" s="41" t="s">
        <v>316</v>
      </c>
      <c r="C96" s="35" t="s">
        <v>320</v>
      </c>
      <c r="D96" s="36" t="s">
        <v>6</v>
      </c>
      <c r="E96" s="103">
        <v>260</v>
      </c>
      <c r="F96" s="37"/>
      <c r="G96" s="13">
        <f t="shared" si="9"/>
        <v>0</v>
      </c>
      <c r="H96" s="80"/>
      <c r="I96" s="81"/>
    </row>
    <row r="97" spans="1:9" s="4" customFormat="1" ht="30" customHeight="1" x14ac:dyDescent="0.25">
      <c r="A97" s="31" t="s">
        <v>133</v>
      </c>
      <c r="B97" s="41" t="s">
        <v>317</v>
      </c>
      <c r="C97" s="35" t="s">
        <v>191</v>
      </c>
      <c r="D97" s="36" t="s">
        <v>6</v>
      </c>
      <c r="E97" s="103">
        <v>260</v>
      </c>
      <c r="F97" s="37"/>
      <c r="G97" s="13">
        <f t="shared" si="9"/>
        <v>0</v>
      </c>
      <c r="H97" s="80"/>
      <c r="I97" s="81"/>
    </row>
    <row r="98" spans="1:9" s="4" customFormat="1" ht="30" customHeight="1" x14ac:dyDescent="0.25">
      <c r="A98" s="31" t="s">
        <v>133</v>
      </c>
      <c r="B98" s="41" t="s">
        <v>318</v>
      </c>
      <c r="C98" s="35" t="s">
        <v>192</v>
      </c>
      <c r="D98" s="36" t="s">
        <v>6</v>
      </c>
      <c r="E98" s="103">
        <v>110</v>
      </c>
      <c r="F98" s="37"/>
      <c r="G98" s="13">
        <f t="shared" si="9"/>
        <v>0</v>
      </c>
      <c r="H98" s="80"/>
      <c r="I98" s="81"/>
    </row>
    <row r="99" spans="1:9" s="4" customFormat="1" ht="30" customHeight="1" thickBot="1" x14ac:dyDescent="0.3">
      <c r="A99" s="31" t="s">
        <v>133</v>
      </c>
      <c r="B99" s="41" t="s">
        <v>319</v>
      </c>
      <c r="C99" s="35" t="s">
        <v>193</v>
      </c>
      <c r="D99" s="36" t="s">
        <v>6</v>
      </c>
      <c r="E99" s="103">
        <v>110</v>
      </c>
      <c r="F99" s="37"/>
      <c r="G99" s="13">
        <f t="shared" si="9"/>
        <v>0</v>
      </c>
      <c r="H99" s="80"/>
      <c r="I99" s="81"/>
    </row>
    <row r="100" spans="1:9" s="4" customFormat="1" ht="30" customHeight="1" thickBot="1" x14ac:dyDescent="0.3">
      <c r="A100" s="32" t="s">
        <v>133</v>
      </c>
      <c r="B100" s="29" t="s">
        <v>321</v>
      </c>
      <c r="C100" s="35" t="s">
        <v>194</v>
      </c>
      <c r="D100" s="36" t="s">
        <v>6</v>
      </c>
      <c r="E100" s="102">
        <v>2</v>
      </c>
      <c r="F100" s="22"/>
      <c r="G100" s="17">
        <f>ROUND((E100*F100),2)</f>
        <v>0</v>
      </c>
      <c r="H100" s="39" t="s">
        <v>58</v>
      </c>
      <c r="I100" s="79">
        <f>ROUND(SUM(G58:G100),2)</f>
        <v>0</v>
      </c>
    </row>
    <row r="101" spans="1:9" s="4" customFormat="1" ht="30" customHeight="1" x14ac:dyDescent="0.25">
      <c r="A101" s="30" t="s">
        <v>134</v>
      </c>
      <c r="B101" s="27" t="s">
        <v>33</v>
      </c>
      <c r="C101" s="8" t="s">
        <v>322</v>
      </c>
      <c r="D101" s="9" t="s">
        <v>85</v>
      </c>
      <c r="E101" s="100">
        <v>2</v>
      </c>
      <c r="F101" s="20"/>
      <c r="G101" s="12">
        <f t="shared" ref="G101" si="10">ROUND((E101*F101),2)</f>
        <v>0</v>
      </c>
      <c r="H101" s="81"/>
      <c r="I101" s="81"/>
    </row>
    <row r="102" spans="1:9" s="4" customFormat="1" ht="30" customHeight="1" x14ac:dyDescent="0.25">
      <c r="A102" s="31" t="s">
        <v>134</v>
      </c>
      <c r="B102" s="34" t="s">
        <v>34</v>
      </c>
      <c r="C102" s="35" t="s">
        <v>323</v>
      </c>
      <c r="D102" s="36" t="s">
        <v>8</v>
      </c>
      <c r="E102" s="103">
        <v>6</v>
      </c>
      <c r="F102" s="37"/>
      <c r="G102" s="13">
        <f t="shared" ref="G102:G107" si="11">ROUND((E102*F102),2)</f>
        <v>0</v>
      </c>
      <c r="H102" s="81"/>
      <c r="I102" s="81"/>
    </row>
    <row r="103" spans="1:9" s="4" customFormat="1" ht="30" customHeight="1" x14ac:dyDescent="0.25">
      <c r="A103" s="31" t="s">
        <v>134</v>
      </c>
      <c r="B103" s="34" t="s">
        <v>35</v>
      </c>
      <c r="C103" s="35" t="s">
        <v>210</v>
      </c>
      <c r="D103" s="36" t="s">
        <v>17</v>
      </c>
      <c r="E103" s="103">
        <v>2</v>
      </c>
      <c r="F103" s="37"/>
      <c r="G103" s="13">
        <f t="shared" si="11"/>
        <v>0</v>
      </c>
      <c r="H103" s="81"/>
      <c r="I103" s="81"/>
    </row>
    <row r="104" spans="1:9" s="4" customFormat="1" ht="30" customHeight="1" x14ac:dyDescent="0.25">
      <c r="A104" s="31" t="s">
        <v>134</v>
      </c>
      <c r="B104" s="34" t="s">
        <v>36</v>
      </c>
      <c r="C104" s="35" t="s">
        <v>211</v>
      </c>
      <c r="D104" s="36" t="s">
        <v>8</v>
      </c>
      <c r="E104" s="103">
        <v>18</v>
      </c>
      <c r="F104" s="37"/>
      <c r="G104" s="13">
        <f t="shared" si="11"/>
        <v>0</v>
      </c>
      <c r="H104" s="81"/>
      <c r="I104" s="81"/>
    </row>
    <row r="105" spans="1:9" s="4" customFormat="1" ht="30" customHeight="1" x14ac:dyDescent="0.25">
      <c r="A105" s="31" t="s">
        <v>134</v>
      </c>
      <c r="B105" s="34" t="s">
        <v>37</v>
      </c>
      <c r="C105" s="35" t="s">
        <v>212</v>
      </c>
      <c r="D105" s="36" t="s">
        <v>17</v>
      </c>
      <c r="E105" s="103">
        <v>2</v>
      </c>
      <c r="F105" s="37"/>
      <c r="G105" s="13">
        <f t="shared" si="11"/>
        <v>0</v>
      </c>
      <c r="H105" s="81"/>
      <c r="I105" s="81"/>
    </row>
    <row r="106" spans="1:9" s="4" customFormat="1" ht="30" customHeight="1" x14ac:dyDescent="0.25">
      <c r="A106" s="31" t="s">
        <v>134</v>
      </c>
      <c r="B106" s="34" t="s">
        <v>38</v>
      </c>
      <c r="C106" s="35" t="s">
        <v>213</v>
      </c>
      <c r="D106" s="36" t="s">
        <v>8</v>
      </c>
      <c r="E106" s="103">
        <v>33.75</v>
      </c>
      <c r="F106" s="37"/>
      <c r="G106" s="13">
        <f t="shared" si="11"/>
        <v>0</v>
      </c>
      <c r="H106" s="81"/>
      <c r="I106" s="81"/>
    </row>
    <row r="107" spans="1:9" s="4" customFormat="1" ht="30" customHeight="1" x14ac:dyDescent="0.25">
      <c r="A107" s="31" t="s">
        <v>134</v>
      </c>
      <c r="B107" s="34" t="s">
        <v>196</v>
      </c>
      <c r="C107" s="35" t="s">
        <v>248</v>
      </c>
      <c r="D107" s="36" t="s">
        <v>17</v>
      </c>
      <c r="E107" s="103">
        <v>2</v>
      </c>
      <c r="F107" s="37"/>
      <c r="G107" s="13">
        <f t="shared" si="11"/>
        <v>0</v>
      </c>
      <c r="H107" s="81"/>
      <c r="I107" s="81"/>
    </row>
    <row r="108" spans="1:9" s="4" customFormat="1" ht="30" customHeight="1" x14ac:dyDescent="0.25">
      <c r="A108" s="31" t="s">
        <v>134</v>
      </c>
      <c r="B108" s="34" t="s">
        <v>197</v>
      </c>
      <c r="C108" s="35" t="s">
        <v>214</v>
      </c>
      <c r="D108" s="36" t="s">
        <v>7</v>
      </c>
      <c r="E108" s="103">
        <v>3.2</v>
      </c>
      <c r="F108" s="37"/>
      <c r="G108" s="13">
        <f>ROUND((E108*F108),2)</f>
        <v>0</v>
      </c>
      <c r="H108" s="81"/>
      <c r="I108" s="81"/>
    </row>
    <row r="109" spans="1:9" s="4" customFormat="1" ht="30" customHeight="1" x14ac:dyDescent="0.25">
      <c r="A109" s="31" t="s">
        <v>134</v>
      </c>
      <c r="B109" s="34" t="s">
        <v>198</v>
      </c>
      <c r="C109" s="35" t="s">
        <v>324</v>
      </c>
      <c r="D109" s="36" t="s">
        <v>7</v>
      </c>
      <c r="E109" s="103">
        <v>1.1000000000000001</v>
      </c>
      <c r="F109" s="37"/>
      <c r="G109" s="13">
        <f t="shared" ref="G109:G126" si="12">ROUND((E109*F109),2)</f>
        <v>0</v>
      </c>
      <c r="H109" s="81"/>
      <c r="I109" s="81"/>
    </row>
    <row r="110" spans="1:9" s="4" customFormat="1" ht="30" customHeight="1" x14ac:dyDescent="0.25">
      <c r="A110" s="31" t="s">
        <v>134</v>
      </c>
      <c r="B110" s="34" t="s">
        <v>199</v>
      </c>
      <c r="C110" s="35" t="s">
        <v>325</v>
      </c>
      <c r="D110" s="36" t="s">
        <v>8</v>
      </c>
      <c r="E110" s="103">
        <v>22</v>
      </c>
      <c r="F110" s="37"/>
      <c r="G110" s="13">
        <f t="shared" si="12"/>
        <v>0</v>
      </c>
      <c r="H110" s="81"/>
      <c r="I110" s="81"/>
    </row>
    <row r="111" spans="1:9" s="4" customFormat="1" ht="30" customHeight="1" x14ac:dyDescent="0.25">
      <c r="A111" s="31" t="s">
        <v>134</v>
      </c>
      <c r="B111" s="34" t="s">
        <v>200</v>
      </c>
      <c r="C111" s="35" t="s">
        <v>326</v>
      </c>
      <c r="D111" s="36" t="s">
        <v>7</v>
      </c>
      <c r="E111" s="103">
        <v>2</v>
      </c>
      <c r="F111" s="37"/>
      <c r="G111" s="13">
        <f t="shared" si="12"/>
        <v>0</v>
      </c>
      <c r="H111" s="81"/>
      <c r="I111" s="81"/>
    </row>
    <row r="112" spans="1:9" s="4" customFormat="1" ht="30" customHeight="1" x14ac:dyDescent="0.25">
      <c r="A112" s="31" t="s">
        <v>134</v>
      </c>
      <c r="B112" s="34" t="s">
        <v>201</v>
      </c>
      <c r="C112" s="35" t="s">
        <v>215</v>
      </c>
      <c r="D112" s="36" t="s">
        <v>6</v>
      </c>
      <c r="E112" s="103">
        <v>150</v>
      </c>
      <c r="F112" s="37"/>
      <c r="G112" s="13">
        <f t="shared" si="12"/>
        <v>0</v>
      </c>
      <c r="H112" s="81"/>
      <c r="I112" s="81"/>
    </row>
    <row r="113" spans="1:9" s="4" customFormat="1" ht="30" customHeight="1" x14ac:dyDescent="0.25">
      <c r="A113" s="31" t="s">
        <v>134</v>
      </c>
      <c r="B113" s="34" t="s">
        <v>202</v>
      </c>
      <c r="C113" s="35" t="s">
        <v>249</v>
      </c>
      <c r="D113" s="36" t="s">
        <v>6</v>
      </c>
      <c r="E113" s="103">
        <v>50</v>
      </c>
      <c r="F113" s="37"/>
      <c r="G113" s="13">
        <f t="shared" si="12"/>
        <v>0</v>
      </c>
      <c r="H113" s="81"/>
      <c r="I113" s="81"/>
    </row>
    <row r="114" spans="1:9" s="4" customFormat="1" ht="30" customHeight="1" x14ac:dyDescent="0.25">
      <c r="A114" s="31" t="s">
        <v>134</v>
      </c>
      <c r="B114" s="34" t="s">
        <v>203</v>
      </c>
      <c r="C114" s="35" t="s">
        <v>216</v>
      </c>
      <c r="D114" s="36" t="s">
        <v>7</v>
      </c>
      <c r="E114" s="103">
        <v>7.5</v>
      </c>
      <c r="F114" s="37"/>
      <c r="G114" s="13">
        <f t="shared" si="12"/>
        <v>0</v>
      </c>
      <c r="H114" s="81"/>
      <c r="I114" s="81"/>
    </row>
    <row r="115" spans="1:9" s="4" customFormat="1" ht="30" customHeight="1" x14ac:dyDescent="0.25">
      <c r="A115" s="31" t="s">
        <v>134</v>
      </c>
      <c r="B115" s="34" t="s">
        <v>204</v>
      </c>
      <c r="C115" s="35" t="s">
        <v>327</v>
      </c>
      <c r="D115" s="36" t="s">
        <v>6</v>
      </c>
      <c r="E115" s="103">
        <v>50</v>
      </c>
      <c r="F115" s="37"/>
      <c r="G115" s="13">
        <f t="shared" si="12"/>
        <v>0</v>
      </c>
      <c r="H115" s="81"/>
      <c r="I115" s="81"/>
    </row>
    <row r="116" spans="1:9" s="4" customFormat="1" ht="30" customHeight="1" x14ac:dyDescent="0.25">
      <c r="A116" s="31" t="s">
        <v>134</v>
      </c>
      <c r="B116" s="34" t="s">
        <v>205</v>
      </c>
      <c r="C116" s="35" t="s">
        <v>217</v>
      </c>
      <c r="D116" s="36" t="s">
        <v>7</v>
      </c>
      <c r="E116" s="103">
        <v>1</v>
      </c>
      <c r="F116" s="37"/>
      <c r="G116" s="13">
        <f t="shared" si="12"/>
        <v>0</v>
      </c>
      <c r="H116" s="81"/>
      <c r="I116" s="81"/>
    </row>
    <row r="117" spans="1:9" s="4" customFormat="1" ht="30" customHeight="1" x14ac:dyDescent="0.25">
      <c r="A117" s="31" t="s">
        <v>134</v>
      </c>
      <c r="B117" s="34" t="s">
        <v>206</v>
      </c>
      <c r="C117" s="35" t="s">
        <v>328</v>
      </c>
      <c r="D117" s="36" t="s">
        <v>17</v>
      </c>
      <c r="E117" s="103">
        <v>12</v>
      </c>
      <c r="F117" s="37"/>
      <c r="G117" s="13">
        <f t="shared" si="12"/>
        <v>0</v>
      </c>
      <c r="H117" s="81"/>
      <c r="I117" s="81"/>
    </row>
    <row r="118" spans="1:9" s="4" customFormat="1" ht="30" customHeight="1" x14ac:dyDescent="0.25">
      <c r="A118" s="31" t="s">
        <v>134</v>
      </c>
      <c r="B118" s="34" t="s">
        <v>207</v>
      </c>
      <c r="C118" s="35" t="s">
        <v>250</v>
      </c>
      <c r="D118" s="36" t="s">
        <v>7</v>
      </c>
      <c r="E118" s="103">
        <v>9</v>
      </c>
      <c r="F118" s="37"/>
      <c r="G118" s="13">
        <f t="shared" si="12"/>
        <v>0</v>
      </c>
      <c r="H118" s="81"/>
      <c r="I118" s="81"/>
    </row>
    <row r="119" spans="1:9" s="4" customFormat="1" ht="30" customHeight="1" x14ac:dyDescent="0.25">
      <c r="A119" s="31" t="s">
        <v>134</v>
      </c>
      <c r="B119" s="34" t="s">
        <v>208</v>
      </c>
      <c r="C119" s="35" t="s">
        <v>224</v>
      </c>
      <c r="D119" s="36" t="s">
        <v>7</v>
      </c>
      <c r="E119" s="103">
        <v>3</v>
      </c>
      <c r="F119" s="37"/>
      <c r="G119" s="13">
        <f t="shared" si="12"/>
        <v>0</v>
      </c>
      <c r="H119" s="81"/>
      <c r="I119" s="81"/>
    </row>
    <row r="120" spans="1:9" s="4" customFormat="1" ht="30" customHeight="1" x14ac:dyDescent="0.25">
      <c r="A120" s="31" t="s">
        <v>134</v>
      </c>
      <c r="B120" s="34" t="s">
        <v>209</v>
      </c>
      <c r="C120" s="35" t="s">
        <v>329</v>
      </c>
      <c r="D120" s="36" t="s">
        <v>8</v>
      </c>
      <c r="E120" s="103">
        <v>12</v>
      </c>
      <c r="F120" s="37"/>
      <c r="G120" s="13">
        <f t="shared" si="12"/>
        <v>0</v>
      </c>
      <c r="H120" s="81"/>
      <c r="I120" s="81"/>
    </row>
    <row r="121" spans="1:9" s="4" customFormat="1" ht="30" customHeight="1" x14ac:dyDescent="0.25">
      <c r="A121" s="31" t="s">
        <v>134</v>
      </c>
      <c r="B121" s="34" t="s">
        <v>218</v>
      </c>
      <c r="C121" s="35" t="s">
        <v>195</v>
      </c>
      <c r="D121" s="36" t="s">
        <v>6</v>
      </c>
      <c r="E121" s="103">
        <v>15.75</v>
      </c>
      <c r="F121" s="37"/>
      <c r="G121" s="13">
        <f t="shared" si="12"/>
        <v>0</v>
      </c>
      <c r="H121" s="81"/>
      <c r="I121" s="81"/>
    </row>
    <row r="122" spans="1:9" s="4" customFormat="1" ht="30" customHeight="1" x14ac:dyDescent="0.25">
      <c r="A122" s="31" t="s">
        <v>134</v>
      </c>
      <c r="B122" s="34" t="s">
        <v>219</v>
      </c>
      <c r="C122" s="35" t="s">
        <v>225</v>
      </c>
      <c r="D122" s="36" t="s">
        <v>6</v>
      </c>
      <c r="E122" s="103">
        <v>15.75</v>
      </c>
      <c r="F122" s="37"/>
      <c r="G122" s="13">
        <f t="shared" si="12"/>
        <v>0</v>
      </c>
      <c r="H122" s="81"/>
      <c r="I122" s="81"/>
    </row>
    <row r="123" spans="1:9" s="4" customFormat="1" ht="30" customHeight="1" x14ac:dyDescent="0.25">
      <c r="A123" s="31" t="s">
        <v>134</v>
      </c>
      <c r="B123" s="34" t="s">
        <v>220</v>
      </c>
      <c r="C123" s="35" t="s">
        <v>226</v>
      </c>
      <c r="D123" s="36" t="s">
        <v>6</v>
      </c>
      <c r="E123" s="103">
        <v>15.75</v>
      </c>
      <c r="F123" s="37"/>
      <c r="G123" s="13">
        <f t="shared" si="12"/>
        <v>0</v>
      </c>
      <c r="H123" s="81"/>
      <c r="I123" s="81"/>
    </row>
    <row r="124" spans="1:9" s="4" customFormat="1" ht="30" customHeight="1" x14ac:dyDescent="0.25">
      <c r="A124" s="31" t="s">
        <v>134</v>
      </c>
      <c r="B124" s="34" t="s">
        <v>221</v>
      </c>
      <c r="C124" s="35" t="s">
        <v>227</v>
      </c>
      <c r="D124" s="36" t="s">
        <v>6</v>
      </c>
      <c r="E124" s="103">
        <v>75</v>
      </c>
      <c r="F124" s="37"/>
      <c r="G124" s="13">
        <f t="shared" si="12"/>
        <v>0</v>
      </c>
      <c r="H124" s="81"/>
      <c r="I124" s="81"/>
    </row>
    <row r="125" spans="1:9" s="4" customFormat="1" ht="30" customHeight="1" thickBot="1" x14ac:dyDescent="0.3">
      <c r="A125" s="31" t="s">
        <v>134</v>
      </c>
      <c r="B125" s="34" t="s">
        <v>222</v>
      </c>
      <c r="C125" s="35" t="s">
        <v>251</v>
      </c>
      <c r="D125" s="36" t="s">
        <v>6</v>
      </c>
      <c r="E125" s="103">
        <v>75</v>
      </c>
      <c r="F125" s="37"/>
      <c r="G125" s="13">
        <f t="shared" si="12"/>
        <v>0</v>
      </c>
      <c r="H125" s="81"/>
      <c r="I125" s="81"/>
    </row>
    <row r="126" spans="1:9" s="4" customFormat="1" ht="30" customHeight="1" thickBot="1" x14ac:dyDescent="0.3">
      <c r="A126" s="90" t="s">
        <v>134</v>
      </c>
      <c r="B126" s="92" t="s">
        <v>223</v>
      </c>
      <c r="C126" s="83" t="s">
        <v>228</v>
      </c>
      <c r="D126" s="84" t="s">
        <v>6</v>
      </c>
      <c r="E126" s="112">
        <v>75</v>
      </c>
      <c r="F126" s="85"/>
      <c r="G126" s="91">
        <f t="shared" si="12"/>
        <v>0</v>
      </c>
      <c r="H126" s="40" t="s">
        <v>59</v>
      </c>
      <c r="I126" s="82">
        <f>ROUND(SUM(G101:G126),2)</f>
        <v>0</v>
      </c>
    </row>
    <row r="127" spans="1:9" s="4" customFormat="1" ht="30" customHeight="1" thickBot="1" x14ac:dyDescent="0.3">
      <c r="A127" s="30" t="s">
        <v>135</v>
      </c>
      <c r="B127" s="27" t="s">
        <v>9</v>
      </c>
      <c r="C127" s="8" t="s">
        <v>136</v>
      </c>
      <c r="D127" s="9" t="s">
        <v>6</v>
      </c>
      <c r="E127" s="100">
        <v>325</v>
      </c>
      <c r="F127" s="20"/>
      <c r="G127" s="12">
        <f t="shared" ref="G127" si="13">ROUND((E127*F127),2)</f>
        <v>0</v>
      </c>
      <c r="H127" s="80"/>
      <c r="I127" s="81"/>
    </row>
    <row r="128" spans="1:9" s="4" customFormat="1" ht="30" customHeight="1" thickBot="1" x14ac:dyDescent="0.3">
      <c r="A128" s="32" t="s">
        <v>135</v>
      </c>
      <c r="B128" s="29" t="s">
        <v>39</v>
      </c>
      <c r="C128" s="14" t="s">
        <v>137</v>
      </c>
      <c r="D128" s="15" t="s">
        <v>6</v>
      </c>
      <c r="E128" s="102">
        <v>325</v>
      </c>
      <c r="F128" s="21"/>
      <c r="G128" s="17">
        <f t="shared" ref="G128:G129" si="14">ROUND((E128*F128),2)</f>
        <v>0</v>
      </c>
      <c r="H128" s="40" t="s">
        <v>60</v>
      </c>
      <c r="I128" s="82">
        <f>ROUND(SUM(G127:G128),2)</f>
        <v>0</v>
      </c>
    </row>
    <row r="129" spans="1:9" s="120" customFormat="1" ht="68.25" customHeight="1" thickBot="1" x14ac:dyDescent="0.3">
      <c r="A129" s="117" t="s">
        <v>331</v>
      </c>
      <c r="B129" s="117" t="s">
        <v>332</v>
      </c>
      <c r="C129" s="94" t="s">
        <v>330</v>
      </c>
      <c r="D129" s="95" t="s">
        <v>282</v>
      </c>
      <c r="E129" s="118">
        <v>1</v>
      </c>
      <c r="F129" s="96"/>
      <c r="G129" s="97">
        <f t="shared" si="14"/>
        <v>0</v>
      </c>
      <c r="H129" s="23" t="s">
        <v>333</v>
      </c>
      <c r="I129" s="119">
        <f>ROUND(SUM(G129),2)</f>
        <v>0</v>
      </c>
    </row>
    <row r="130" spans="1:9" ht="44.25" customHeight="1" thickBot="1" x14ac:dyDescent="0.3">
      <c r="A130" s="54"/>
      <c r="B130" s="55"/>
      <c r="C130" s="54"/>
      <c r="D130" s="55"/>
      <c r="E130" s="55"/>
      <c r="F130" s="113" t="s">
        <v>65</v>
      </c>
      <c r="G130" s="114">
        <f>SUM(G5:G129)</f>
        <v>0</v>
      </c>
      <c r="H130" s="52"/>
      <c r="I130" s="53"/>
    </row>
    <row r="131" spans="1:9" ht="20.25" customHeight="1" x14ac:dyDescent="0.25">
      <c r="A131" s="56"/>
      <c r="B131" s="57"/>
      <c r="C131" s="57"/>
      <c r="D131" s="57"/>
      <c r="E131" s="58"/>
      <c r="F131" s="57"/>
      <c r="G131" s="59"/>
    </row>
    <row r="132" spans="1:9" x14ac:dyDescent="0.25">
      <c r="A132" s="54"/>
      <c r="B132" s="55"/>
      <c r="C132" s="54"/>
      <c r="D132" s="55"/>
      <c r="E132" s="55"/>
      <c r="F132" s="60"/>
      <c r="G132" s="59"/>
    </row>
    <row r="133" spans="1:9" x14ac:dyDescent="0.25">
      <c r="A133" s="54"/>
      <c r="B133" s="55"/>
      <c r="C133" s="54"/>
      <c r="D133" s="55"/>
      <c r="E133" s="55"/>
      <c r="F133" s="60"/>
      <c r="G133" s="59"/>
    </row>
    <row r="134" spans="1:9" x14ac:dyDescent="0.25">
      <c r="F134" s="64"/>
    </row>
    <row r="135" spans="1:9" x14ac:dyDescent="0.25">
      <c r="A135" s="65"/>
      <c r="B135" s="66"/>
      <c r="C135" s="65"/>
      <c r="D135" s="66"/>
      <c r="E135" s="66"/>
      <c r="F135" s="67"/>
      <c r="G135" s="66"/>
    </row>
    <row r="136" spans="1:9" ht="26.25" customHeight="1" x14ac:dyDescent="0.25">
      <c r="A136" s="68"/>
      <c r="B136" s="68"/>
      <c r="C136" s="68"/>
      <c r="D136" s="68"/>
      <c r="E136" s="68"/>
      <c r="F136" s="69"/>
      <c r="G136" s="68"/>
    </row>
  </sheetData>
  <mergeCells count="2">
    <mergeCell ref="A1:G1"/>
    <mergeCell ref="A3:G3"/>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70ADB-4CC5-44A5-9859-E2655ECB4629}">
  <dimension ref="A1:M56"/>
  <sheetViews>
    <sheetView topLeftCell="A40" zoomScale="115" zoomScaleNormal="115" workbookViewId="0">
      <selection activeCell="C50" sqref="C50"/>
    </sheetView>
  </sheetViews>
  <sheetFormatPr defaultColWidth="9.140625" defaultRowHeight="15" x14ac:dyDescent="0.25"/>
  <cols>
    <col min="1" max="1" width="39.7109375" style="61" customWidth="1"/>
    <col min="2" max="2" width="10.5703125" style="62" customWidth="1"/>
    <col min="3" max="3" width="75.85546875" style="63" customWidth="1"/>
    <col min="4" max="4" width="9.140625" style="62"/>
    <col min="5" max="5" width="16.28515625" style="62" customWidth="1"/>
    <col min="6" max="6" width="20.7109375" style="70" customWidth="1"/>
    <col min="7" max="7" width="14.7109375" style="62" customWidth="1"/>
    <col min="8" max="8" width="21.5703125" style="5" customWidth="1"/>
    <col min="9" max="9" width="16.140625" style="5" customWidth="1"/>
    <col min="10" max="16384" width="9.140625" style="5"/>
  </cols>
  <sheetData>
    <row r="1" spans="1:9" ht="39.950000000000003" customHeight="1" x14ac:dyDescent="0.25">
      <c r="A1" s="136" t="s">
        <v>241</v>
      </c>
      <c r="B1" s="136"/>
      <c r="C1" s="136"/>
      <c r="D1" s="136"/>
      <c r="E1" s="136"/>
      <c r="F1" s="136"/>
      <c r="G1" s="136"/>
    </row>
    <row r="2" spans="1:9" ht="21.75" customHeight="1" thickBot="1" x14ac:dyDescent="0.3">
      <c r="A2" s="50"/>
      <c r="B2" s="50"/>
      <c r="C2" s="50"/>
      <c r="D2" s="50"/>
      <c r="E2" s="51"/>
      <c r="F2" s="50"/>
      <c r="G2" s="50"/>
    </row>
    <row r="3" spans="1:9" ht="21.75" customHeight="1" x14ac:dyDescent="0.25">
      <c r="A3" s="137" t="s">
        <v>68</v>
      </c>
      <c r="B3" s="138"/>
      <c r="C3" s="138"/>
      <c r="D3" s="138"/>
      <c r="E3" s="138"/>
      <c r="F3" s="138"/>
      <c r="G3" s="139"/>
    </row>
    <row r="4" spans="1:9" ht="43.5" thickBot="1" x14ac:dyDescent="0.3">
      <c r="A4" s="72" t="s">
        <v>53</v>
      </c>
      <c r="B4" s="73" t="s">
        <v>0</v>
      </c>
      <c r="C4" s="74" t="s">
        <v>1</v>
      </c>
      <c r="D4" s="74" t="s">
        <v>2</v>
      </c>
      <c r="E4" s="75" t="s">
        <v>3</v>
      </c>
      <c r="F4" s="76" t="s">
        <v>239</v>
      </c>
      <c r="G4" s="77" t="s">
        <v>4</v>
      </c>
    </row>
    <row r="5" spans="1:9" ht="30" customHeight="1" x14ac:dyDescent="0.25">
      <c r="A5" s="30" t="s">
        <v>69</v>
      </c>
      <c r="B5" s="24" t="s">
        <v>10</v>
      </c>
      <c r="C5" s="8" t="s">
        <v>252</v>
      </c>
      <c r="D5" s="9" t="s">
        <v>70</v>
      </c>
      <c r="E5" s="10">
        <v>8.2000000000000003E-2</v>
      </c>
      <c r="F5" s="11"/>
      <c r="G5" s="12">
        <f t="shared" ref="G5:G44" si="0">ROUND((E5*F5),2)</f>
        <v>0</v>
      </c>
    </row>
    <row r="6" spans="1:9" ht="30" customHeight="1" x14ac:dyDescent="0.25">
      <c r="A6" s="31" t="s">
        <v>69</v>
      </c>
      <c r="B6" s="25" t="s">
        <v>11</v>
      </c>
      <c r="C6" s="1" t="s">
        <v>334</v>
      </c>
      <c r="D6" s="7" t="s">
        <v>17</v>
      </c>
      <c r="E6" s="101">
        <v>4</v>
      </c>
      <c r="F6" s="2"/>
      <c r="G6" s="13">
        <f t="shared" si="0"/>
        <v>0</v>
      </c>
    </row>
    <row r="7" spans="1:9" ht="30" customHeight="1" x14ac:dyDescent="0.25">
      <c r="A7" s="31" t="s">
        <v>69</v>
      </c>
      <c r="B7" s="25" t="s">
        <v>12</v>
      </c>
      <c r="C7" s="1" t="s">
        <v>335</v>
      </c>
      <c r="D7" s="7" t="s">
        <v>17</v>
      </c>
      <c r="E7" s="101">
        <v>4</v>
      </c>
      <c r="F7" s="2"/>
      <c r="G7" s="13">
        <f t="shared" si="0"/>
        <v>0</v>
      </c>
    </row>
    <row r="8" spans="1:9" ht="30" customHeight="1" x14ac:dyDescent="0.25">
      <c r="A8" s="31" t="s">
        <v>69</v>
      </c>
      <c r="B8" s="25" t="s">
        <v>14</v>
      </c>
      <c r="C8" s="1" t="s">
        <v>336</v>
      </c>
      <c r="D8" s="7" t="s">
        <v>71</v>
      </c>
      <c r="E8" s="101">
        <v>0.2</v>
      </c>
      <c r="F8" s="2"/>
      <c r="G8" s="13">
        <f t="shared" si="0"/>
        <v>0</v>
      </c>
    </row>
    <row r="9" spans="1:9" ht="30" customHeight="1" thickBot="1" x14ac:dyDescent="0.3">
      <c r="A9" s="31" t="s">
        <v>69</v>
      </c>
      <c r="B9" s="25" t="s">
        <v>15</v>
      </c>
      <c r="C9" s="1" t="s">
        <v>339</v>
      </c>
      <c r="D9" s="7" t="s">
        <v>7</v>
      </c>
      <c r="E9" s="101">
        <v>120</v>
      </c>
      <c r="F9" s="2"/>
      <c r="G9" s="13">
        <f>ROUND((E9*F9),2)</f>
        <v>0</v>
      </c>
    </row>
    <row r="10" spans="1:9" ht="30" customHeight="1" thickBot="1" x14ac:dyDescent="0.3">
      <c r="A10" s="32" t="s">
        <v>69</v>
      </c>
      <c r="B10" s="26" t="s">
        <v>16</v>
      </c>
      <c r="C10" s="1" t="s">
        <v>340</v>
      </c>
      <c r="D10" s="7" t="s">
        <v>6</v>
      </c>
      <c r="E10" s="101">
        <v>444</v>
      </c>
      <c r="F10" s="16"/>
      <c r="G10" s="17">
        <f t="shared" si="0"/>
        <v>0</v>
      </c>
      <c r="H10" s="23" t="s">
        <v>55</v>
      </c>
      <c r="I10" s="79">
        <f>ROUND(SUM(G5:G10),2)</f>
        <v>0</v>
      </c>
    </row>
    <row r="11" spans="1:9" s="4" customFormat="1" ht="30" customHeight="1" x14ac:dyDescent="0.25">
      <c r="A11" s="30" t="s">
        <v>72</v>
      </c>
      <c r="B11" s="24" t="s">
        <v>18</v>
      </c>
      <c r="C11" s="8" t="s">
        <v>253</v>
      </c>
      <c r="D11" s="9" t="s">
        <v>7</v>
      </c>
      <c r="E11" s="100">
        <v>74</v>
      </c>
      <c r="F11" s="18"/>
      <c r="G11" s="12">
        <f t="shared" si="0"/>
        <v>0</v>
      </c>
      <c r="H11" s="81"/>
      <c r="I11" s="81"/>
    </row>
    <row r="12" spans="1:9" s="4" customFormat="1" ht="30" customHeight="1" x14ac:dyDescent="0.25">
      <c r="A12" s="31" t="s">
        <v>72</v>
      </c>
      <c r="B12" s="25" t="s">
        <v>19</v>
      </c>
      <c r="C12" s="1" t="s">
        <v>337</v>
      </c>
      <c r="D12" s="7" t="s">
        <v>7</v>
      </c>
      <c r="E12" s="101">
        <v>335</v>
      </c>
      <c r="F12" s="3"/>
      <c r="G12" s="13">
        <f t="shared" si="0"/>
        <v>0</v>
      </c>
      <c r="H12" s="81"/>
      <c r="I12" s="81"/>
    </row>
    <row r="13" spans="1:9" s="4" customFormat="1" ht="30" customHeight="1" x14ac:dyDescent="0.25">
      <c r="A13" s="31" t="s">
        <v>72</v>
      </c>
      <c r="B13" s="25" t="s">
        <v>20</v>
      </c>
      <c r="C13" s="1" t="s">
        <v>338</v>
      </c>
      <c r="D13" s="7" t="s">
        <v>7</v>
      </c>
      <c r="E13" s="101">
        <v>25</v>
      </c>
      <c r="F13" s="3"/>
      <c r="G13" s="13">
        <f t="shared" si="0"/>
        <v>0</v>
      </c>
      <c r="H13" s="81"/>
      <c r="I13" s="81"/>
    </row>
    <row r="14" spans="1:9" s="4" customFormat="1" ht="30" customHeight="1" x14ac:dyDescent="0.25">
      <c r="A14" s="31" t="s">
        <v>72</v>
      </c>
      <c r="B14" s="25" t="s">
        <v>21</v>
      </c>
      <c r="C14" s="1" t="s">
        <v>254</v>
      </c>
      <c r="D14" s="7" t="s">
        <v>7</v>
      </c>
      <c r="E14" s="101">
        <v>37</v>
      </c>
      <c r="F14" s="3"/>
      <c r="G14" s="13">
        <f t="shared" si="0"/>
        <v>0</v>
      </c>
      <c r="H14" s="81"/>
      <c r="I14" s="81"/>
    </row>
    <row r="15" spans="1:9" s="4" customFormat="1" ht="30" customHeight="1" x14ac:dyDescent="0.25">
      <c r="A15" s="31" t="s">
        <v>72</v>
      </c>
      <c r="B15" s="25" t="s">
        <v>22</v>
      </c>
      <c r="C15" s="1" t="s">
        <v>255</v>
      </c>
      <c r="D15" s="7" t="s">
        <v>7</v>
      </c>
      <c r="E15" s="101">
        <v>10</v>
      </c>
      <c r="F15" s="3"/>
      <c r="G15" s="13">
        <f t="shared" si="0"/>
        <v>0</v>
      </c>
      <c r="H15" s="81"/>
      <c r="I15" s="81"/>
    </row>
    <row r="16" spans="1:9" s="4" customFormat="1" ht="30" customHeight="1" x14ac:dyDescent="0.25">
      <c r="A16" s="31" t="s">
        <v>72</v>
      </c>
      <c r="B16" s="25" t="s">
        <v>23</v>
      </c>
      <c r="C16" s="1" t="s">
        <v>256</v>
      </c>
      <c r="D16" s="7" t="s">
        <v>6</v>
      </c>
      <c r="E16" s="101">
        <v>772</v>
      </c>
      <c r="F16" s="3"/>
      <c r="G16" s="13">
        <f t="shared" si="0"/>
        <v>0</v>
      </c>
      <c r="H16" s="81"/>
      <c r="I16" s="81"/>
    </row>
    <row r="17" spans="1:9" s="4" customFormat="1" ht="30" customHeight="1" x14ac:dyDescent="0.25">
      <c r="A17" s="31" t="s">
        <v>72</v>
      </c>
      <c r="B17" s="25" t="s">
        <v>24</v>
      </c>
      <c r="C17" s="1" t="s">
        <v>257</v>
      </c>
      <c r="D17" s="7" t="s">
        <v>6</v>
      </c>
      <c r="E17" s="101">
        <v>772</v>
      </c>
      <c r="F17" s="3"/>
      <c r="G17" s="13">
        <f t="shared" si="0"/>
        <v>0</v>
      </c>
      <c r="H17" s="81"/>
      <c r="I17" s="81"/>
    </row>
    <row r="18" spans="1:9" s="4" customFormat="1" ht="30" customHeight="1" x14ac:dyDescent="0.25">
      <c r="A18" s="31" t="s">
        <v>72</v>
      </c>
      <c r="B18" s="25" t="s">
        <v>25</v>
      </c>
      <c r="C18" s="1" t="s">
        <v>258</v>
      </c>
      <c r="D18" s="7" t="s">
        <v>7</v>
      </c>
      <c r="E18" s="101">
        <v>232</v>
      </c>
      <c r="F18" s="3"/>
      <c r="G18" s="13">
        <f t="shared" si="0"/>
        <v>0</v>
      </c>
      <c r="H18" s="81"/>
      <c r="I18" s="81"/>
    </row>
    <row r="19" spans="1:9" s="4" customFormat="1" ht="30" customHeight="1" thickBot="1" x14ac:dyDescent="0.3">
      <c r="A19" s="31" t="s">
        <v>72</v>
      </c>
      <c r="B19" s="25" t="s">
        <v>26</v>
      </c>
      <c r="C19" s="1" t="s">
        <v>259</v>
      </c>
      <c r="D19" s="7" t="s">
        <v>6</v>
      </c>
      <c r="E19" s="101">
        <v>380</v>
      </c>
      <c r="F19" s="3"/>
      <c r="G19" s="13">
        <f t="shared" si="0"/>
        <v>0</v>
      </c>
      <c r="H19" s="81"/>
      <c r="I19" s="81"/>
    </row>
    <row r="20" spans="1:9" s="4" customFormat="1" ht="30" customHeight="1" thickBot="1" x14ac:dyDescent="0.3">
      <c r="A20" s="32" t="s">
        <v>72</v>
      </c>
      <c r="B20" s="25" t="s">
        <v>27</v>
      </c>
      <c r="C20" s="14" t="s">
        <v>260</v>
      </c>
      <c r="D20" s="15" t="s">
        <v>6</v>
      </c>
      <c r="E20" s="102">
        <v>120</v>
      </c>
      <c r="F20" s="19"/>
      <c r="G20" s="17">
        <f t="shared" si="0"/>
        <v>0</v>
      </c>
      <c r="H20" s="23" t="s">
        <v>56</v>
      </c>
      <c r="I20" s="79">
        <f>ROUND(SUM(G11:G20),2)</f>
        <v>0</v>
      </c>
    </row>
    <row r="21" spans="1:9" s="4" customFormat="1" ht="30" customHeight="1" x14ac:dyDescent="0.25">
      <c r="A21" s="31" t="s">
        <v>261</v>
      </c>
      <c r="B21" s="24" t="s">
        <v>43</v>
      </c>
      <c r="C21" s="8" t="s">
        <v>262</v>
      </c>
      <c r="D21" s="9" t="s">
        <v>7</v>
      </c>
      <c r="E21" s="100">
        <v>277</v>
      </c>
      <c r="F21" s="20"/>
      <c r="G21" s="12">
        <f t="shared" si="0"/>
        <v>0</v>
      </c>
      <c r="H21" s="140" t="s">
        <v>66</v>
      </c>
      <c r="I21" s="81"/>
    </row>
    <row r="22" spans="1:9" s="4" customFormat="1" ht="30" customHeight="1" x14ac:dyDescent="0.25">
      <c r="A22" s="31" t="s">
        <v>261</v>
      </c>
      <c r="B22" s="25" t="s">
        <v>44</v>
      </c>
      <c r="C22" s="1" t="s">
        <v>263</v>
      </c>
      <c r="D22" s="7" t="s">
        <v>6</v>
      </c>
      <c r="E22" s="101">
        <v>433</v>
      </c>
      <c r="F22" s="6"/>
      <c r="G22" s="13">
        <f t="shared" si="0"/>
        <v>0</v>
      </c>
      <c r="H22" s="141"/>
      <c r="I22" s="81"/>
    </row>
    <row r="23" spans="1:9" s="4" customFormat="1" ht="30" customHeight="1" x14ac:dyDescent="0.25">
      <c r="A23" s="31" t="s">
        <v>261</v>
      </c>
      <c r="B23" s="25" t="s">
        <v>45</v>
      </c>
      <c r="C23" s="1" t="s">
        <v>343</v>
      </c>
      <c r="D23" s="7" t="s">
        <v>6</v>
      </c>
      <c r="E23" s="101">
        <v>375</v>
      </c>
      <c r="F23" s="6"/>
      <c r="G23" s="13">
        <f t="shared" si="0"/>
        <v>0</v>
      </c>
      <c r="H23" s="141"/>
      <c r="I23" s="81"/>
    </row>
    <row r="24" spans="1:9" s="4" customFormat="1" ht="30" customHeight="1" x14ac:dyDescent="0.25">
      <c r="A24" s="31" t="s">
        <v>261</v>
      </c>
      <c r="B24" s="25" t="s">
        <v>46</v>
      </c>
      <c r="C24" s="1" t="s">
        <v>344</v>
      </c>
      <c r="D24" s="7" t="s">
        <v>6</v>
      </c>
      <c r="E24" s="101">
        <v>376</v>
      </c>
      <c r="F24" s="6"/>
      <c r="G24" s="13">
        <f t="shared" si="0"/>
        <v>0</v>
      </c>
      <c r="H24" s="141"/>
      <c r="I24" s="81"/>
    </row>
    <row r="25" spans="1:9" s="4" customFormat="1" ht="30" customHeight="1" x14ac:dyDescent="0.25">
      <c r="A25" s="31" t="s">
        <v>261</v>
      </c>
      <c r="B25" s="25" t="s">
        <v>47</v>
      </c>
      <c r="C25" s="83" t="s">
        <v>345</v>
      </c>
      <c r="D25" s="84" t="s">
        <v>6</v>
      </c>
      <c r="E25" s="112">
        <v>374</v>
      </c>
      <c r="F25" s="85"/>
      <c r="G25" s="13">
        <f t="shared" si="0"/>
        <v>0</v>
      </c>
      <c r="H25" s="141"/>
      <c r="I25" s="81"/>
    </row>
    <row r="26" spans="1:9" s="4" customFormat="1" ht="30" customHeight="1" thickBot="1" x14ac:dyDescent="0.3">
      <c r="A26" s="32" t="s">
        <v>261</v>
      </c>
      <c r="B26" s="25" t="s">
        <v>48</v>
      </c>
      <c r="C26" s="83" t="s">
        <v>264</v>
      </c>
      <c r="D26" s="84" t="s">
        <v>8</v>
      </c>
      <c r="E26" s="112">
        <v>98</v>
      </c>
      <c r="F26" s="21"/>
      <c r="G26" s="17">
        <f>ROUND((E26*F26),2)</f>
        <v>0</v>
      </c>
      <c r="H26" s="141"/>
      <c r="I26" s="86"/>
    </row>
    <row r="27" spans="1:9" s="4" customFormat="1" ht="30" customHeight="1" x14ac:dyDescent="0.25">
      <c r="A27" s="30" t="s">
        <v>265</v>
      </c>
      <c r="B27" s="24" t="s">
        <v>43</v>
      </c>
      <c r="C27" s="8" t="s">
        <v>341</v>
      </c>
      <c r="D27" s="9" t="s">
        <v>7</v>
      </c>
      <c r="E27" s="100">
        <v>227</v>
      </c>
      <c r="F27" s="87"/>
      <c r="G27" s="12">
        <f t="shared" si="0"/>
        <v>0</v>
      </c>
      <c r="H27" s="141"/>
      <c r="I27" s="81"/>
    </row>
    <row r="28" spans="1:9" s="4" customFormat="1" ht="30" customHeight="1" x14ac:dyDescent="0.25">
      <c r="A28" s="31" t="s">
        <v>265</v>
      </c>
      <c r="B28" s="25" t="s">
        <v>44</v>
      </c>
      <c r="C28" s="1" t="s">
        <v>342</v>
      </c>
      <c r="D28" s="7" t="s">
        <v>6</v>
      </c>
      <c r="E28" s="101">
        <v>437</v>
      </c>
      <c r="F28" s="88"/>
      <c r="G28" s="13">
        <f t="shared" si="0"/>
        <v>0</v>
      </c>
      <c r="H28" s="141"/>
      <c r="I28" s="81"/>
    </row>
    <row r="29" spans="1:9" s="4" customFormat="1" ht="30" customHeight="1" x14ac:dyDescent="0.25">
      <c r="A29" s="31" t="s">
        <v>265</v>
      </c>
      <c r="B29" s="25" t="s">
        <v>45</v>
      </c>
      <c r="C29" s="1" t="s">
        <v>346</v>
      </c>
      <c r="D29" s="7" t="s">
        <v>6</v>
      </c>
      <c r="E29" s="101">
        <v>375</v>
      </c>
      <c r="F29" s="88"/>
      <c r="G29" s="13">
        <f t="shared" si="0"/>
        <v>0</v>
      </c>
      <c r="H29" s="141"/>
      <c r="I29" s="81"/>
    </row>
    <row r="30" spans="1:9" s="4" customFormat="1" ht="30" customHeight="1" x14ac:dyDescent="0.25">
      <c r="A30" s="31" t="s">
        <v>265</v>
      </c>
      <c r="B30" s="25" t="s">
        <v>46</v>
      </c>
      <c r="C30" s="1" t="s">
        <v>347</v>
      </c>
      <c r="D30" s="7" t="s">
        <v>6</v>
      </c>
      <c r="E30" s="101">
        <v>376</v>
      </c>
      <c r="F30" s="88"/>
      <c r="G30" s="13">
        <f t="shared" si="0"/>
        <v>0</v>
      </c>
      <c r="H30" s="141"/>
      <c r="I30" s="81"/>
    </row>
    <row r="31" spans="1:9" s="4" customFormat="1" ht="30" customHeight="1" thickBot="1" x14ac:dyDescent="0.3">
      <c r="A31" s="31" t="s">
        <v>265</v>
      </c>
      <c r="B31" s="25" t="s">
        <v>47</v>
      </c>
      <c r="C31" s="1" t="s">
        <v>348</v>
      </c>
      <c r="D31" s="7" t="s">
        <v>6</v>
      </c>
      <c r="E31" s="101">
        <v>374</v>
      </c>
      <c r="F31" s="88"/>
      <c r="G31" s="13">
        <f t="shared" si="0"/>
        <v>0</v>
      </c>
      <c r="H31" s="141"/>
      <c r="I31" s="81"/>
    </row>
    <row r="32" spans="1:9" s="4" customFormat="1" ht="30" customHeight="1" thickBot="1" x14ac:dyDescent="0.3">
      <c r="A32" s="31" t="s">
        <v>265</v>
      </c>
      <c r="B32" s="25" t="s">
        <v>48</v>
      </c>
      <c r="C32" s="83" t="s">
        <v>264</v>
      </c>
      <c r="D32" s="84" t="s">
        <v>8</v>
      </c>
      <c r="E32" s="112">
        <v>98</v>
      </c>
      <c r="F32" s="89"/>
      <c r="G32" s="91">
        <f t="shared" si="0"/>
        <v>0</v>
      </c>
      <c r="H32" s="23" t="s">
        <v>57</v>
      </c>
      <c r="I32" s="79">
        <f>ROUND(SUM(G21:G32),2)</f>
        <v>0</v>
      </c>
    </row>
    <row r="33" spans="1:13" s="4" customFormat="1" ht="30" customHeight="1" thickBot="1" x14ac:dyDescent="0.3">
      <c r="A33" s="30" t="s">
        <v>266</v>
      </c>
      <c r="B33" s="9" t="s">
        <v>29</v>
      </c>
      <c r="C33" s="8" t="s">
        <v>267</v>
      </c>
      <c r="D33" s="9" t="s">
        <v>7</v>
      </c>
      <c r="E33" s="100">
        <v>83</v>
      </c>
      <c r="F33" s="20"/>
      <c r="G33" s="12">
        <f t="shared" si="0"/>
        <v>0</v>
      </c>
      <c r="H33" s="81"/>
      <c r="I33" s="81"/>
    </row>
    <row r="34" spans="1:13" s="4" customFormat="1" ht="50.45" customHeight="1" thickBot="1" x14ac:dyDescent="0.3">
      <c r="A34" s="31" t="s">
        <v>266</v>
      </c>
      <c r="B34" s="7" t="s">
        <v>30</v>
      </c>
      <c r="C34" s="1" t="s">
        <v>349</v>
      </c>
      <c r="D34" s="7" t="s">
        <v>6</v>
      </c>
      <c r="E34" s="101">
        <v>220</v>
      </c>
      <c r="F34" s="6"/>
      <c r="G34" s="13">
        <f t="shared" ref="G34" si="1">ROUND((E34*F34),2)</f>
        <v>0</v>
      </c>
      <c r="H34" s="39" t="s">
        <v>58</v>
      </c>
      <c r="I34" s="79">
        <f>ROUND(SUM(G33:G34),2)</f>
        <v>0</v>
      </c>
    </row>
    <row r="35" spans="1:13" s="4" customFormat="1" ht="30" customHeight="1" x14ac:dyDescent="0.25">
      <c r="A35" s="30" t="s">
        <v>268</v>
      </c>
      <c r="B35" s="9" t="s">
        <v>9</v>
      </c>
      <c r="C35" s="8" t="s">
        <v>269</v>
      </c>
      <c r="D35" s="9" t="s">
        <v>7</v>
      </c>
      <c r="E35" s="100">
        <v>51</v>
      </c>
      <c r="F35" s="20"/>
      <c r="G35" s="12">
        <f t="shared" si="0"/>
        <v>0</v>
      </c>
    </row>
    <row r="36" spans="1:13" s="4" customFormat="1" ht="30" customHeight="1" x14ac:dyDescent="0.25">
      <c r="A36" s="31" t="s">
        <v>268</v>
      </c>
      <c r="B36" s="7" t="s">
        <v>39</v>
      </c>
      <c r="C36" s="1" t="s">
        <v>263</v>
      </c>
      <c r="D36" s="7" t="s">
        <v>6</v>
      </c>
      <c r="E36" s="101">
        <v>91</v>
      </c>
      <c r="F36" s="6"/>
      <c r="G36" s="13">
        <f t="shared" si="0"/>
        <v>0</v>
      </c>
      <c r="M36" s="121"/>
    </row>
    <row r="37" spans="1:13" s="4" customFormat="1" ht="30" customHeight="1" x14ac:dyDescent="0.25">
      <c r="A37" s="31" t="s">
        <v>268</v>
      </c>
      <c r="B37" s="7" t="s">
        <v>40</v>
      </c>
      <c r="C37" s="1" t="s">
        <v>350</v>
      </c>
      <c r="D37" s="7" t="s">
        <v>6</v>
      </c>
      <c r="E37" s="101">
        <v>55</v>
      </c>
      <c r="F37" s="6"/>
      <c r="G37" s="13">
        <f t="shared" si="0"/>
        <v>0</v>
      </c>
      <c r="L37" s="121"/>
    </row>
    <row r="38" spans="1:13" s="4" customFormat="1" ht="30" customHeight="1" thickBot="1" x14ac:dyDescent="0.3">
      <c r="A38" s="31" t="s">
        <v>268</v>
      </c>
      <c r="B38" s="7" t="s">
        <v>41</v>
      </c>
      <c r="C38" s="1" t="s">
        <v>270</v>
      </c>
      <c r="D38" s="7" t="s">
        <v>17</v>
      </c>
      <c r="E38" s="101">
        <v>2</v>
      </c>
      <c r="F38" s="6"/>
      <c r="G38" s="13">
        <f>ROUND((E38*F38),2)</f>
        <v>0</v>
      </c>
      <c r="L38" s="121"/>
    </row>
    <row r="39" spans="1:13" s="4" customFormat="1" ht="30" customHeight="1" thickBot="1" x14ac:dyDescent="0.3">
      <c r="A39" s="32" t="s">
        <v>268</v>
      </c>
      <c r="B39" s="15" t="s">
        <v>42</v>
      </c>
      <c r="C39" s="14" t="s">
        <v>271</v>
      </c>
      <c r="D39" s="15" t="s">
        <v>6</v>
      </c>
      <c r="E39" s="102">
        <v>20</v>
      </c>
      <c r="F39" s="21"/>
      <c r="G39" s="17">
        <f t="shared" si="0"/>
        <v>0</v>
      </c>
      <c r="H39" s="39" t="s">
        <v>59</v>
      </c>
      <c r="I39" s="79">
        <f>ROUND(SUM(G35:G39),2)</f>
        <v>0</v>
      </c>
      <c r="L39" s="121"/>
    </row>
    <row r="40" spans="1:13" s="4" customFormat="1" ht="30" customHeight="1" x14ac:dyDescent="0.25">
      <c r="A40" s="33" t="s">
        <v>275</v>
      </c>
      <c r="B40" s="34" t="s">
        <v>9</v>
      </c>
      <c r="C40" s="35" t="s">
        <v>351</v>
      </c>
      <c r="D40" s="36" t="s">
        <v>7</v>
      </c>
      <c r="E40" s="103">
        <v>44</v>
      </c>
      <c r="F40" s="37"/>
      <c r="G40" s="38">
        <f t="shared" si="0"/>
        <v>0</v>
      </c>
      <c r="H40" s="81"/>
      <c r="I40" s="81"/>
    </row>
    <row r="41" spans="1:13" s="4" customFormat="1" ht="30" customHeight="1" x14ac:dyDescent="0.25">
      <c r="A41" s="31" t="s">
        <v>275</v>
      </c>
      <c r="B41" s="28" t="s">
        <v>39</v>
      </c>
      <c r="C41" s="1" t="s">
        <v>277</v>
      </c>
      <c r="D41" s="7" t="s">
        <v>6</v>
      </c>
      <c r="E41" s="101">
        <v>323</v>
      </c>
      <c r="F41" s="6"/>
      <c r="G41" s="13">
        <f t="shared" si="0"/>
        <v>0</v>
      </c>
      <c r="H41" s="81"/>
      <c r="I41" s="81"/>
    </row>
    <row r="42" spans="1:13" s="4" customFormat="1" ht="30" customHeight="1" x14ac:dyDescent="0.25">
      <c r="A42" s="31" t="s">
        <v>275</v>
      </c>
      <c r="B42" s="28" t="s">
        <v>40</v>
      </c>
      <c r="C42" s="1" t="s">
        <v>278</v>
      </c>
      <c r="D42" s="7" t="s">
        <v>6</v>
      </c>
      <c r="E42" s="101">
        <v>120</v>
      </c>
      <c r="F42" s="6"/>
      <c r="G42" s="13">
        <f t="shared" si="0"/>
        <v>0</v>
      </c>
      <c r="H42" s="81"/>
      <c r="I42" s="81"/>
    </row>
    <row r="43" spans="1:13" s="4" customFormat="1" ht="30" customHeight="1" x14ac:dyDescent="0.25">
      <c r="A43" s="31" t="s">
        <v>275</v>
      </c>
      <c r="B43" s="28" t="s">
        <v>41</v>
      </c>
      <c r="C43" s="1" t="s">
        <v>352</v>
      </c>
      <c r="D43" s="7" t="s">
        <v>7</v>
      </c>
      <c r="E43" s="101">
        <v>73</v>
      </c>
      <c r="F43" s="6"/>
      <c r="G43" s="13">
        <f t="shared" si="0"/>
        <v>0</v>
      </c>
      <c r="H43" s="81"/>
      <c r="I43" s="81"/>
    </row>
    <row r="44" spans="1:13" s="4" customFormat="1" ht="30" customHeight="1" thickBot="1" x14ac:dyDescent="0.3">
      <c r="A44" s="31" t="s">
        <v>275</v>
      </c>
      <c r="B44" s="28" t="s">
        <v>42</v>
      </c>
      <c r="C44" s="1" t="s">
        <v>279</v>
      </c>
      <c r="D44" s="7" t="s">
        <v>6</v>
      </c>
      <c r="E44" s="101">
        <v>54</v>
      </c>
      <c r="F44" s="6"/>
      <c r="G44" s="13">
        <f t="shared" si="0"/>
        <v>0</v>
      </c>
      <c r="H44" s="81"/>
      <c r="I44" s="81"/>
    </row>
    <row r="45" spans="1:13" s="4" customFormat="1" ht="30" customHeight="1" thickBot="1" x14ac:dyDescent="0.3">
      <c r="A45" s="90" t="s">
        <v>275</v>
      </c>
      <c r="B45" s="92" t="s">
        <v>276</v>
      </c>
      <c r="C45" s="83" t="s">
        <v>280</v>
      </c>
      <c r="D45" s="84" t="s">
        <v>6</v>
      </c>
      <c r="E45" s="112">
        <v>4</v>
      </c>
      <c r="F45" s="85"/>
      <c r="G45" s="91">
        <f t="shared" ref="G45:G48" si="2">ROUND((E45*F45),2)</f>
        <v>0</v>
      </c>
      <c r="H45" s="98" t="s">
        <v>61</v>
      </c>
      <c r="I45" s="99">
        <f>ROUND(SUM(G40:G45),2)</f>
        <v>0</v>
      </c>
    </row>
    <row r="46" spans="1:13" s="81" customFormat="1" ht="30" customHeight="1" thickBot="1" x14ac:dyDescent="0.3">
      <c r="A46" s="106" t="s">
        <v>281</v>
      </c>
      <c r="B46" s="109" t="s">
        <v>51</v>
      </c>
      <c r="C46" s="108" t="s">
        <v>79</v>
      </c>
      <c r="D46" s="109" t="s">
        <v>17</v>
      </c>
      <c r="E46" s="110">
        <v>6</v>
      </c>
      <c r="F46" s="122"/>
      <c r="G46" s="42">
        <f t="shared" si="2"/>
        <v>0</v>
      </c>
      <c r="H46" s="23" t="s">
        <v>62</v>
      </c>
      <c r="I46" s="79">
        <f>ROUND(SUM(G46:G46),2)</f>
        <v>0</v>
      </c>
    </row>
    <row r="47" spans="1:13" s="4" customFormat="1" ht="30" customHeight="1" thickBot="1" x14ac:dyDescent="0.3">
      <c r="A47" s="30" t="s">
        <v>80</v>
      </c>
      <c r="B47" s="9" t="s">
        <v>52</v>
      </c>
      <c r="C47" s="8" t="s">
        <v>273</v>
      </c>
      <c r="D47" s="9" t="s">
        <v>8</v>
      </c>
      <c r="E47" s="100">
        <v>71</v>
      </c>
      <c r="F47" s="20"/>
      <c r="G47" s="12">
        <f t="shared" si="2"/>
        <v>0</v>
      </c>
      <c r="H47" s="116"/>
      <c r="I47" s="86"/>
    </row>
    <row r="48" spans="1:13" s="4" customFormat="1" ht="30" customHeight="1" thickBot="1" x14ac:dyDescent="0.3">
      <c r="A48" s="32" t="s">
        <v>80</v>
      </c>
      <c r="B48" s="15" t="s">
        <v>272</v>
      </c>
      <c r="C48" s="14" t="s">
        <v>274</v>
      </c>
      <c r="D48" s="15" t="s">
        <v>8</v>
      </c>
      <c r="E48" s="102">
        <v>11</v>
      </c>
      <c r="F48" s="21"/>
      <c r="G48" s="17">
        <f t="shared" si="2"/>
        <v>0</v>
      </c>
      <c r="H48" s="39" t="s">
        <v>63</v>
      </c>
      <c r="I48" s="79">
        <f>ROUND(SUM(G47:G48),2)</f>
        <v>0</v>
      </c>
    </row>
    <row r="49" spans="1:9" s="4" customFormat="1" ht="30" customHeight="1" thickBot="1" x14ac:dyDescent="0.3">
      <c r="A49" s="123" t="s">
        <v>81</v>
      </c>
      <c r="B49" s="124" t="s">
        <v>54</v>
      </c>
      <c r="C49" s="125" t="s">
        <v>353</v>
      </c>
      <c r="D49" s="124" t="s">
        <v>17</v>
      </c>
      <c r="E49" s="126">
        <v>2</v>
      </c>
      <c r="F49" s="127"/>
      <c r="G49" s="115">
        <f>ROUND((E49*F49),2)</f>
        <v>0</v>
      </c>
      <c r="H49" s="39" t="s">
        <v>64</v>
      </c>
      <c r="I49" s="79">
        <f>ROUND(SUM(G49),2)</f>
        <v>0</v>
      </c>
    </row>
    <row r="50" spans="1:9" ht="44.25" customHeight="1" thickBot="1" x14ac:dyDescent="0.3">
      <c r="A50" s="54"/>
      <c r="B50" s="55"/>
      <c r="C50" s="54"/>
      <c r="D50" s="55"/>
      <c r="E50" s="55"/>
      <c r="F50" s="113" t="s">
        <v>65</v>
      </c>
      <c r="G50" s="114">
        <f>SUM(G5:G49)</f>
        <v>0</v>
      </c>
      <c r="H50" s="52"/>
      <c r="I50" s="53"/>
    </row>
    <row r="51" spans="1:9" ht="20.25" customHeight="1" x14ac:dyDescent="0.25">
      <c r="A51" s="56"/>
      <c r="B51" s="57"/>
      <c r="C51" s="57"/>
      <c r="D51" s="57"/>
      <c r="E51" s="58"/>
      <c r="F51" s="57"/>
      <c r="G51" s="59"/>
    </row>
    <row r="52" spans="1:9" x14ac:dyDescent="0.25">
      <c r="A52" s="54"/>
      <c r="B52" s="55"/>
      <c r="C52" s="54"/>
      <c r="D52" s="55"/>
      <c r="E52" s="55"/>
      <c r="F52" s="60"/>
      <c r="G52" s="59"/>
    </row>
    <row r="53" spans="1:9" x14ac:dyDescent="0.25">
      <c r="A53" s="54"/>
      <c r="B53" s="55"/>
      <c r="C53" s="5"/>
      <c r="D53" s="55"/>
      <c r="E53" s="55"/>
      <c r="F53" s="60"/>
      <c r="G53" s="59"/>
    </row>
    <row r="54" spans="1:9" x14ac:dyDescent="0.25">
      <c r="F54" s="64"/>
    </row>
    <row r="55" spans="1:9" x14ac:dyDescent="0.25">
      <c r="A55" s="65"/>
      <c r="B55" s="66"/>
      <c r="C55" s="65"/>
      <c r="D55" s="66"/>
      <c r="E55" s="66"/>
      <c r="F55" s="67"/>
      <c r="G55" s="66"/>
    </row>
    <row r="56" spans="1:9" ht="26.25" customHeight="1" x14ac:dyDescent="0.25">
      <c r="A56" s="68"/>
      <c r="B56" s="68"/>
      <c r="C56" s="68"/>
      <c r="D56" s="68"/>
      <c r="E56" s="68"/>
      <c r="F56" s="69"/>
      <c r="G56" s="68"/>
    </row>
  </sheetData>
  <mergeCells count="3">
    <mergeCell ref="A1:G1"/>
    <mergeCell ref="A3:G3"/>
    <mergeCell ref="H21:H31"/>
  </mergeCells>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21F80-2B76-4400-B92C-33E90DA535B9}">
  <dimension ref="B2:D18"/>
  <sheetViews>
    <sheetView topLeftCell="A3" zoomScale="130" zoomScaleNormal="130" workbookViewId="0">
      <selection activeCell="C14" sqref="C14"/>
    </sheetView>
  </sheetViews>
  <sheetFormatPr defaultColWidth="9.140625" defaultRowHeight="15" x14ac:dyDescent="0.25"/>
  <cols>
    <col min="1" max="1" width="9.140625" style="49"/>
    <col min="2" max="2" width="18.140625" style="49" customWidth="1"/>
    <col min="3" max="3" width="71.140625" style="49" customWidth="1"/>
    <col min="4" max="4" width="14.140625" style="49" customWidth="1"/>
    <col min="5" max="16384" width="9.140625" style="49"/>
  </cols>
  <sheetData>
    <row r="2" spans="2:4" ht="15.75" x14ac:dyDescent="0.25">
      <c r="B2" s="144"/>
      <c r="C2" s="144"/>
      <c r="D2" s="144"/>
    </row>
    <row r="3" spans="2:4" x14ac:dyDescent="0.25">
      <c r="B3" s="145" t="s">
        <v>229</v>
      </c>
      <c r="C3" s="146"/>
      <c r="D3" s="147"/>
    </row>
    <row r="4" spans="2:4" ht="25.5" x14ac:dyDescent="0.25">
      <c r="B4" s="43" t="s">
        <v>230</v>
      </c>
      <c r="C4" s="43" t="s">
        <v>231</v>
      </c>
      <c r="D4" s="43" t="s">
        <v>232</v>
      </c>
    </row>
    <row r="5" spans="2:4" x14ac:dyDescent="0.25">
      <c r="B5" s="148" t="s">
        <v>240</v>
      </c>
      <c r="C5" s="149"/>
      <c r="D5" s="150"/>
    </row>
    <row r="6" spans="2:4" x14ac:dyDescent="0.25">
      <c r="B6" s="44">
        <v>1</v>
      </c>
      <c r="C6" s="45" t="s">
        <v>233</v>
      </c>
      <c r="D6" s="46">
        <f>SK!G130</f>
        <v>0</v>
      </c>
    </row>
    <row r="7" spans="2:4" x14ac:dyDescent="0.25">
      <c r="B7" s="44">
        <v>2</v>
      </c>
      <c r="C7" s="45" t="s">
        <v>234</v>
      </c>
      <c r="D7" s="46">
        <f>S!G50</f>
        <v>0</v>
      </c>
    </row>
    <row r="8" spans="2:4" ht="25.5" x14ac:dyDescent="0.25">
      <c r="B8" s="43" t="s">
        <v>235</v>
      </c>
      <c r="C8" s="47" t="s">
        <v>236</v>
      </c>
      <c r="D8" s="46">
        <f>SUM(D6:D7)</f>
        <v>0</v>
      </c>
    </row>
    <row r="10" spans="2:4" x14ac:dyDescent="0.25">
      <c r="B10" s="71"/>
      <c r="C10" s="71"/>
      <c r="D10" s="71"/>
    </row>
    <row r="11" spans="2:4" ht="53.25" customHeight="1" x14ac:dyDescent="0.25">
      <c r="B11" s="151" t="s">
        <v>238</v>
      </c>
      <c r="C11" s="151"/>
      <c r="D11" s="151"/>
    </row>
    <row r="12" spans="2:4" x14ac:dyDescent="0.25">
      <c r="B12" s="151"/>
      <c r="C12" s="151"/>
      <c r="D12" s="151"/>
    </row>
    <row r="13" spans="2:4" x14ac:dyDescent="0.25">
      <c r="B13" s="48"/>
      <c r="C13" s="48"/>
      <c r="D13" s="128" t="s">
        <v>237</v>
      </c>
    </row>
    <row r="14" spans="2:4" x14ac:dyDescent="0.25">
      <c r="B14" s="48"/>
      <c r="C14" s="48"/>
      <c r="D14" s="48"/>
    </row>
    <row r="15" spans="2:4" ht="229.5" customHeight="1" x14ac:dyDescent="0.25">
      <c r="B15" s="142" t="s">
        <v>354</v>
      </c>
      <c r="C15" s="143"/>
      <c r="D15" s="143"/>
    </row>
    <row r="16" spans="2:4" ht="168" customHeight="1" x14ac:dyDescent="0.25">
      <c r="B16" s="142" t="s">
        <v>355</v>
      </c>
      <c r="C16" s="143"/>
      <c r="D16" s="143"/>
    </row>
    <row r="17" spans="2:4" ht="58.5" customHeight="1" x14ac:dyDescent="0.25">
      <c r="B17" s="142" t="s">
        <v>356</v>
      </c>
      <c r="C17" s="143"/>
      <c r="D17" s="143"/>
    </row>
    <row r="18" spans="2:4" ht="65.25" customHeight="1" x14ac:dyDescent="0.25">
      <c r="B18" s="142"/>
      <c r="C18" s="143"/>
      <c r="D18" s="143"/>
    </row>
  </sheetData>
  <mergeCells count="9">
    <mergeCell ref="B17:D17"/>
    <mergeCell ref="B18:D18"/>
    <mergeCell ref="B15:D15"/>
    <mergeCell ref="B2:D2"/>
    <mergeCell ref="B3:D3"/>
    <mergeCell ref="B5:D5"/>
    <mergeCell ref="B11:D11"/>
    <mergeCell ref="B12:D12"/>
    <mergeCell ref="B16:D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b31639d-e105-4f04-a68e-fe2bde81931d">
      <Terms xmlns="http://schemas.microsoft.com/office/infopath/2007/PartnerControls"/>
    </lcf76f155ced4ddcb4097134ff3c332f>
    <Projektai xmlns="fb31639d-e105-4f04-a68e-fe2bde81931d" xsi:nil="true"/>
    <TaxCatchAll xmlns="2945cdf4-c922-4f1d-a4b6-d6a562696c9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7863618CA182F41935014586B480117" ma:contentTypeVersion="16" ma:contentTypeDescription="Kurkite naują dokumentą." ma:contentTypeScope="" ma:versionID="76df676ba4e505ae89097d2bcbdc83fa">
  <xsd:schema xmlns:xsd="http://www.w3.org/2001/XMLSchema" xmlns:xs="http://www.w3.org/2001/XMLSchema" xmlns:p="http://schemas.microsoft.com/office/2006/metadata/properties" xmlns:ns2="fb31639d-e105-4f04-a68e-fe2bde81931d" xmlns:ns3="2945cdf4-c922-4f1d-a4b6-d6a562696c98" targetNamespace="http://schemas.microsoft.com/office/2006/metadata/properties" ma:root="true" ma:fieldsID="60bfdb37e4b454cc2cc687b70d3ba89e" ns2:_="" ns3:_="">
    <xsd:import namespace="fb31639d-e105-4f04-a68e-fe2bde81931d"/>
    <xsd:import namespace="2945cdf4-c922-4f1d-a4b6-d6a562696c98"/>
    <xsd:element name="properties">
      <xsd:complexType>
        <xsd:sequence>
          <xsd:element name="documentManagement">
            <xsd:complexType>
              <xsd:all>
                <xsd:element ref="ns2:Projektai"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31639d-e105-4f04-a68e-fe2bde81931d" elementFormDefault="qualified">
    <xsd:import namespace="http://schemas.microsoft.com/office/2006/documentManagement/types"/>
    <xsd:import namespace="http://schemas.microsoft.com/office/infopath/2007/PartnerControls"/>
    <xsd:element name="Projektai" ma:index="8" nillable="true" ma:displayName="Projektai" ma:format="Dropdown" ma:internalName="Projektai">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13"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E585FE-5FD1-4CFD-88E3-2E8657DF8717}">
  <ds:schemaRefs>
    <ds:schemaRef ds:uri="http://schemas.microsoft.com/office/2006/metadata/properties"/>
    <ds:schemaRef ds:uri="http://schemas.microsoft.com/office/infopath/2007/PartnerControls"/>
    <ds:schemaRef ds:uri="fb31639d-e105-4f04-a68e-fe2bde81931d"/>
    <ds:schemaRef ds:uri="2945cdf4-c922-4f1d-a4b6-d6a562696c98"/>
  </ds:schemaRefs>
</ds:datastoreItem>
</file>

<file path=customXml/itemProps2.xml><?xml version="1.0" encoding="utf-8"?>
<ds:datastoreItem xmlns:ds="http://schemas.openxmlformats.org/officeDocument/2006/customXml" ds:itemID="{4B13BE05-E902-4553-8130-8ABB2ADDC41D}">
  <ds:schemaRefs>
    <ds:schemaRef ds:uri="http://schemas.microsoft.com/sharepoint/v3/contenttype/forms"/>
  </ds:schemaRefs>
</ds:datastoreItem>
</file>

<file path=customXml/itemProps3.xml><?xml version="1.0" encoding="utf-8"?>
<ds:datastoreItem xmlns:ds="http://schemas.openxmlformats.org/officeDocument/2006/customXml" ds:itemID="{45955DDD-E253-4E0E-8BEB-2076EB203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31639d-e105-4f04-a68e-fe2bde81931d"/>
    <ds:schemaRef ds:uri="2945cdf4-c922-4f1d-a4b6-d6a562696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SK</vt:lpstr>
      <vt:lpstr>S</vt:lpstr>
      <vt:lpstr>Santrauka</vt:lpstr>
      <vt:lpstr>S!_Hlk55545567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Kristina Petrauskienė</cp:lastModifiedBy>
  <dcterms:created xsi:type="dcterms:W3CDTF">2020-10-05T14:48:34Z</dcterms:created>
  <dcterms:modified xsi:type="dcterms:W3CDTF">2025-06-05T11:22:05Z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0x01010037863618CA182F41935014586B480117</vt:lpwstr>
  </property>
  <property fmtid="{D5CDD505-2E9C-101B-9397-08002B2CF9AE}" pid="3" name="MediaServiceImageTags">
    <vt:lpwstr/>
  </property>
</Properties>
</file>