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7 - Medicinos inventorius Sup.atv\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6" i="1" l="1"/>
  <c r="F364" i="1"/>
  <c r="G365" i="1" s="1"/>
  <c r="G354" i="1"/>
  <c r="F352" i="1"/>
  <c r="G353" i="1" s="1"/>
  <c r="G342" i="1"/>
  <c r="G341" i="1"/>
  <c r="F340" i="1"/>
  <c r="F341" i="1" s="1"/>
  <c r="F342" i="1" s="1"/>
  <c r="F343" i="1" s="1"/>
  <c r="G330" i="1"/>
  <c r="F328" i="1"/>
  <c r="G329" i="1" s="1"/>
  <c r="G318" i="1"/>
  <c r="F316" i="1"/>
  <c r="G317" i="1" s="1"/>
  <c r="G306" i="1"/>
  <c r="G305" i="1"/>
  <c r="F304" i="1"/>
  <c r="F305" i="1" s="1"/>
  <c r="F306" i="1" s="1"/>
  <c r="F307" i="1" s="1"/>
  <c r="G294" i="1"/>
  <c r="G293" i="1"/>
  <c r="F292" i="1"/>
  <c r="F293" i="1" s="1"/>
  <c r="F294" i="1" s="1"/>
  <c r="F295" i="1" s="1"/>
  <c r="G282" i="1"/>
  <c r="F280" i="1"/>
  <c r="G281" i="1" s="1"/>
  <c r="G270" i="1"/>
  <c r="F268" i="1"/>
  <c r="G269" i="1" s="1"/>
  <c r="G258" i="1"/>
  <c r="G257" i="1"/>
  <c r="F256" i="1"/>
  <c r="F257" i="1" s="1"/>
  <c r="F258" i="1" s="1"/>
  <c r="F259" i="1" s="1"/>
  <c r="G246" i="1"/>
  <c r="G245" i="1"/>
  <c r="F244" i="1"/>
  <c r="F245" i="1" s="1"/>
  <c r="F246" i="1" s="1"/>
  <c r="F247" i="1" s="1"/>
  <c r="G234" i="1"/>
  <c r="F232" i="1"/>
  <c r="G233" i="1" s="1"/>
  <c r="G222" i="1"/>
  <c r="F220" i="1"/>
  <c r="G221" i="1" s="1"/>
  <c r="G210" i="1"/>
  <c r="G209" i="1"/>
  <c r="F208" i="1"/>
  <c r="F209" i="1" s="1"/>
  <c r="F210" i="1" s="1"/>
  <c r="F211" i="1" s="1"/>
  <c r="G198" i="1"/>
  <c r="G197" i="1"/>
  <c r="F196" i="1"/>
  <c r="F197" i="1" s="1"/>
  <c r="F198" i="1" s="1"/>
  <c r="F199" i="1" s="1"/>
  <c r="G186" i="1"/>
  <c r="F184" i="1"/>
  <c r="G185" i="1" s="1"/>
  <c r="G174" i="1"/>
  <c r="F172" i="1"/>
  <c r="G173" i="1" s="1"/>
  <c r="G162" i="1"/>
  <c r="G161" i="1"/>
  <c r="F160" i="1"/>
  <c r="F161" i="1" s="1"/>
  <c r="F162" i="1" s="1"/>
  <c r="F163" i="1" s="1"/>
  <c r="G150" i="1"/>
  <c r="G149" i="1"/>
  <c r="F148" i="1"/>
  <c r="F149" i="1" s="1"/>
  <c r="F150" i="1" s="1"/>
  <c r="F151" i="1" s="1"/>
  <c r="G138" i="1"/>
  <c r="F136" i="1"/>
  <c r="G137" i="1" s="1"/>
  <c r="G126" i="1"/>
  <c r="F124" i="1"/>
  <c r="G125" i="1" s="1"/>
  <c r="G114" i="1"/>
  <c r="G113" i="1"/>
  <c r="F112" i="1"/>
  <c r="F113" i="1" s="1"/>
  <c r="F114" i="1" s="1"/>
  <c r="F115" i="1" s="1"/>
  <c r="F111" i="1"/>
  <c r="G101" i="1"/>
  <c r="F99" i="1"/>
  <c r="G100" i="1" s="1"/>
  <c r="G89" i="1"/>
  <c r="G88" i="1"/>
  <c r="F88" i="1"/>
  <c r="F89" i="1" s="1"/>
  <c r="F90" i="1" s="1"/>
  <c r="F87" i="1"/>
  <c r="G77" i="1"/>
  <c r="F75" i="1"/>
  <c r="G76" i="1" s="1"/>
  <c r="F66" i="1"/>
  <c r="G65" i="1"/>
  <c r="F65" i="1"/>
  <c r="G64" i="1"/>
  <c r="F64" i="1"/>
  <c r="F63" i="1"/>
  <c r="G53" i="1"/>
  <c r="F51" i="1"/>
  <c r="F52" i="1" s="1"/>
  <c r="F53" i="1" s="1"/>
  <c r="F54" i="1" s="1"/>
  <c r="F50" i="1"/>
  <c r="F49" i="1"/>
  <c r="G52" i="1" s="1"/>
  <c r="G39" i="1"/>
  <c r="F37" i="1"/>
  <c r="G38" i="1" s="1"/>
  <c r="G21" i="1"/>
  <c r="F137" i="1" l="1"/>
  <c r="F138" i="1" s="1"/>
  <c r="F139" i="1" s="1"/>
  <c r="F185" i="1"/>
  <c r="F186" i="1" s="1"/>
  <c r="F187" i="1" s="1"/>
  <c r="F233" i="1"/>
  <c r="F234" i="1" s="1"/>
  <c r="F235" i="1" s="1"/>
  <c r="F281" i="1"/>
  <c r="F282" i="1" s="1"/>
  <c r="F283" i="1" s="1"/>
  <c r="F329" i="1"/>
  <c r="F330" i="1" s="1"/>
  <c r="F331" i="1" s="1"/>
  <c r="F76" i="1"/>
  <c r="F77" i="1" s="1"/>
  <c r="F78" i="1" s="1"/>
  <c r="F125" i="1"/>
  <c r="F126" i="1" s="1"/>
  <c r="F127" i="1" s="1"/>
  <c r="F173" i="1"/>
  <c r="F174" i="1" s="1"/>
  <c r="F175" i="1" s="1"/>
  <c r="F221" i="1"/>
  <c r="F222" i="1" s="1"/>
  <c r="F223" i="1" s="1"/>
  <c r="F269" i="1"/>
  <c r="F270" i="1" s="1"/>
  <c r="F271" i="1" s="1"/>
  <c r="F317" i="1"/>
  <c r="F318" i="1" s="1"/>
  <c r="F319" i="1" s="1"/>
  <c r="F365" i="1"/>
  <c r="F366" i="1" s="1"/>
  <c r="F367" i="1" s="1"/>
  <c r="F353" i="1"/>
  <c r="F354" i="1" s="1"/>
  <c r="F355" i="1" s="1"/>
  <c r="F100" i="1"/>
  <c r="F101" i="1" s="1"/>
  <c r="F102" i="1" s="1"/>
  <c r="F38" i="1"/>
  <c r="F39" i="1" s="1"/>
  <c r="F40" i="1" s="1"/>
</calcChain>
</file>

<file path=xl/sharedStrings.xml><?xml version="1.0" encoding="utf-8"?>
<sst xmlns="http://schemas.openxmlformats.org/spreadsheetml/2006/main" count="653" uniqueCount="220">
  <si>
    <t>PIRKIMO SĄLYGŲ PRIEDAS "PASIŪLYMO FORMA"</t>
  </si>
  <si>
    <t>MEDICINOS INVENTORIUS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</si>
  <si>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</si>
  <si>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</si>
  <si>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</si>
  <si>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</si>
  <si>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</si>
  <si>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</si>
  <si>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</si>
  <si>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</si>
  <si>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</si>
  <si>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</si>
  <si>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</si>
  <si>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</si>
  <si>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</si>
  <si>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</si>
  <si>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</si>
  <si>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</si>
  <si>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</si>
  <si>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</si>
  <si>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</si>
  <si>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</si>
  <si>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</si>
  <si>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</si>
  <si>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</si>
  <si>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</si>
  <si>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</si>
  <si>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DĖŽUTĖ VAISTAMS DIENAI</t>
  </si>
  <si>
    <t>Tiekėjo pasiūlymas:</t>
  </si>
  <si>
    <t>Nr.</t>
  </si>
  <si>
    <t>Pavadinimas</t>
  </si>
  <si>
    <t>Kiekis</t>
  </si>
  <si>
    <t>Mato vienetas</t>
  </si>
  <si>
    <t>Kaina be PVM, Eur</t>
  </si>
  <si>
    <t>Suma be PVM, Eur</t>
  </si>
  <si>
    <t>Prekės pavadinimas, modelis, kodas</t>
  </si>
  <si>
    <t>Pakuotės dydis (prekių/vnt. skaičius pakuotėje)</t>
  </si>
  <si>
    <t>Gamintojas, kilmės šalis</t>
  </si>
  <si>
    <t>1.</t>
  </si>
  <si>
    <t>Dėžutė vaistams dienai</t>
  </si>
  <si>
    <t>1.1.</t>
  </si>
  <si>
    <t>vnt.</t>
  </si>
  <si>
    <t>Suma be PVM</t>
  </si>
  <si>
    <t>Taikomas PVM dydis (%)</t>
  </si>
  <si>
    <t>PVM suma</t>
  </si>
  <si>
    <t>Suma su PVM</t>
  </si>
  <si>
    <t>2. DALIS</t>
  </si>
  <si>
    <t>AUSIES PLOVIMO PRIETAISAS IR PRIEMONĖS</t>
  </si>
  <si>
    <t>2.</t>
  </si>
  <si>
    <t>Ausies plovimo prietaisas ir priemonės</t>
  </si>
  <si>
    <t>2.1.</t>
  </si>
  <si>
    <t>Ausies plovimo prietaisas</t>
  </si>
  <si>
    <t>2.2.</t>
  </si>
  <si>
    <t>Antgaliai ausies plovimo prietaisui, vienkartiniai</t>
  </si>
  <si>
    <t>pakuot.</t>
  </si>
  <si>
    <t>2.3.</t>
  </si>
  <si>
    <t xml:space="preserve">Vienkartinės valymo tabletės </t>
  </si>
  <si>
    <t>3. DALIS</t>
  </si>
  <si>
    <t>RĖMELIS BANDOMASIS SU TABO SCHEMA</t>
  </si>
  <si>
    <t>3.</t>
  </si>
  <si>
    <t>Rėmelis bandomasis su Tabo schema</t>
  </si>
  <si>
    <t>3.1.</t>
  </si>
  <si>
    <t>kompl.</t>
  </si>
  <si>
    <t>4. DALIS</t>
  </si>
  <si>
    <t>JUOSTELĖ JUOSMENS APIMTIES MATAVIMO</t>
  </si>
  <si>
    <t>4.</t>
  </si>
  <si>
    <t>Juostelė juosmens apimties matavimo</t>
  </si>
  <si>
    <t>4.1.</t>
  </si>
  <si>
    <t>5. DALIS</t>
  </si>
  <si>
    <t>STOVAS INFUZIJOMS</t>
  </si>
  <si>
    <t>5.</t>
  </si>
  <si>
    <t>Stovas infuzijoms</t>
  </si>
  <si>
    <t>5.1.</t>
  </si>
  <si>
    <t>6. DALIS</t>
  </si>
  <si>
    <t>INFUZINIŲ SKYSČIŲ ŠILDYTUVAS - KREPŠYS</t>
  </si>
  <si>
    <t>6.</t>
  </si>
  <si>
    <t>Infuzinių skysčių šildytuvas - krepšys</t>
  </si>
  <si>
    <t>6.1.</t>
  </si>
  <si>
    <t>7. DALIS</t>
  </si>
  <si>
    <t>PRIEMONĖS INTRAOSALINĖS PRIEIGOS</t>
  </si>
  <si>
    <t>7.</t>
  </si>
  <si>
    <t>Priemonės intraosalinės prieigos</t>
  </si>
  <si>
    <t>7.1.</t>
  </si>
  <si>
    <t>Intraosalinė šaudyklė</t>
  </si>
  <si>
    <t>7.2.</t>
  </si>
  <si>
    <t>Intraosalinių adatų rinkinys</t>
  </si>
  <si>
    <t>8. DALIS</t>
  </si>
  <si>
    <t>KNYGA SPALVŲ SKYRIMUI NUSTATYTI</t>
  </si>
  <si>
    <t>8.</t>
  </si>
  <si>
    <t>Knyga spalvų skyrimui nustatyti</t>
  </si>
  <si>
    <t>8.1.</t>
  </si>
  <si>
    <t>9. DALIS</t>
  </si>
  <si>
    <t>MENTELĖ AKIAI PRIDENGTI</t>
  </si>
  <si>
    <t>9.</t>
  </si>
  <si>
    <t>Mentelė akiai pridengti</t>
  </si>
  <si>
    <t>9.1.</t>
  </si>
  <si>
    <t>10. DALIS</t>
  </si>
  <si>
    <t>NEŠTUVAI KAUŠINIAI</t>
  </si>
  <si>
    <t>10.</t>
  </si>
  <si>
    <t>Neštuvai kaušiniai</t>
  </si>
  <si>
    <t>10.1.</t>
  </si>
  <si>
    <t>11. DALIS</t>
  </si>
  <si>
    <t>MAŽOJI STUBURO FIKSAVIMO LENTA</t>
  </si>
  <si>
    <t>11.</t>
  </si>
  <si>
    <t>Mažoji stuburo fiksavimo lenta</t>
  </si>
  <si>
    <t>11.1.</t>
  </si>
  <si>
    <t>12. DALIS</t>
  </si>
  <si>
    <t>IŠTRAUKIMO ĮRENGINYS </t>
  </si>
  <si>
    <t>12.</t>
  </si>
  <si>
    <t>Ištraukimo įrenginys </t>
  </si>
  <si>
    <t>12.1.</t>
  </si>
  <si>
    <t>Ištraukimo įrenginys</t>
  </si>
  <si>
    <t>13. DALIS</t>
  </si>
  <si>
    <t>MAIŠAS MIRUSIŲJŲ KŪNŲ GABENIMUI</t>
  </si>
  <si>
    <t>13.</t>
  </si>
  <si>
    <t>Maišas mirusiųjų kūnų gabenimui</t>
  </si>
  <si>
    <t>13.1.</t>
  </si>
  <si>
    <t>14. DALIS</t>
  </si>
  <si>
    <t>INKLINOMETRAS, MECHANINIS</t>
  </si>
  <si>
    <t>14.</t>
  </si>
  <si>
    <t>Inklinometras, mechaninis</t>
  </si>
  <si>
    <t>14.1.</t>
  </si>
  <si>
    <t>15. DALIS</t>
  </si>
  <si>
    <t>VONELĖ PARAFINO</t>
  </si>
  <si>
    <t>15.</t>
  </si>
  <si>
    <t>Vonelė parafino</t>
  </si>
  <si>
    <t>15.1.</t>
  </si>
  <si>
    <t>16. DALIS</t>
  </si>
  <si>
    <t>KĖDĖ GYDYTOJO</t>
  </si>
  <si>
    <t>16.</t>
  </si>
  <si>
    <t>Kėdė gydytojo</t>
  </si>
  <si>
    <t>16.1.</t>
  </si>
  <si>
    <t>17. DALIS</t>
  </si>
  <si>
    <t>KĖDĖ BALNO FORMOS</t>
  </si>
  <si>
    <t>17.</t>
  </si>
  <si>
    <t>Kėdė balno formos</t>
  </si>
  <si>
    <t>17.1.</t>
  </si>
  <si>
    <t>18. DALIS</t>
  </si>
  <si>
    <t>LOVA PROCEDŪRINĖ</t>
  </si>
  <si>
    <t>18.</t>
  </si>
  <si>
    <t>Lova procedūrinė</t>
  </si>
  <si>
    <t>18.1.</t>
  </si>
  <si>
    <t>19. DALIS</t>
  </si>
  <si>
    <t>KĖDĖ SUKAMA</t>
  </si>
  <si>
    <t>19.</t>
  </si>
  <si>
    <t>Kėdė sukama</t>
  </si>
  <si>
    <t>19.1.</t>
  </si>
  <si>
    <t>20. DALIS</t>
  </si>
  <si>
    <t xml:space="preserve">OTORINOOFTALMOSKOPAS </t>
  </si>
  <si>
    <t>20.</t>
  </si>
  <si>
    <t xml:space="preserve">Otorinooftalmoskopas </t>
  </si>
  <si>
    <t>20.1.</t>
  </si>
  <si>
    <t>21. DALIS</t>
  </si>
  <si>
    <t xml:space="preserve">AUSŲ VARNELĖS OTOSKOPUI </t>
  </si>
  <si>
    <t>21.</t>
  </si>
  <si>
    <t xml:space="preserve">Ausų varnelės otoskopui </t>
  </si>
  <si>
    <t>21.1.</t>
  </si>
  <si>
    <t>22. DALIS</t>
  </si>
  <si>
    <t xml:space="preserve">TACELĖ KVADRATO FORMOS </t>
  </si>
  <si>
    <t>22.</t>
  </si>
  <si>
    <t xml:space="preserve">Tacelė kvadrato formos </t>
  </si>
  <si>
    <t>22.1.</t>
  </si>
  <si>
    <t>23. DALIS</t>
  </si>
  <si>
    <t>LARINGOSKOPAS, TAKTINIS</t>
  </si>
  <si>
    <t>23.</t>
  </si>
  <si>
    <t>Laringoskopas, taktinis</t>
  </si>
  <si>
    <t>23.1.</t>
  </si>
  <si>
    <t>24. DALIS</t>
  </si>
  <si>
    <t>LEMPA BAKTERICIDINĖ, UŽDARO TIPO</t>
  </si>
  <si>
    <t>24.</t>
  </si>
  <si>
    <t>Lempa baktericidinė, uždaro tipo</t>
  </si>
  <si>
    <t>24.1.</t>
  </si>
  <si>
    <t>25. DALIS</t>
  </si>
  <si>
    <t>VEŽIMĖLIS APARATŪRAI</t>
  </si>
  <si>
    <t>25.</t>
  </si>
  <si>
    <t>Vežimėlis aparatūrai</t>
  </si>
  <si>
    <t>25.1.</t>
  </si>
  <si>
    <t>26. DALIS</t>
  </si>
  <si>
    <t xml:space="preserve">VOLELIS POZICIONAVIMUI </t>
  </si>
  <si>
    <t>26.</t>
  </si>
  <si>
    <t xml:space="preserve">Volelis pozicionavimui </t>
  </si>
  <si>
    <t>26.1.</t>
  </si>
  <si>
    <t>Volelis pozicionavimui</t>
  </si>
  <si>
    <t>27. DALIS</t>
  </si>
  <si>
    <t>TERMOMETRAS, ELEKTRONINIS</t>
  </si>
  <si>
    <t>27.</t>
  </si>
  <si>
    <t>Termometras, elektroninis</t>
  </si>
  <si>
    <t>27.1.</t>
  </si>
  <si>
    <t>28. DALIS</t>
  </si>
  <si>
    <t>NEŠTUVAI, TAKTINIAI</t>
  </si>
  <si>
    <t>28.</t>
  </si>
  <si>
    <t>Neštuvai, taktiniai</t>
  </si>
  <si>
    <t>28.1.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</si>
  <si>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</si>
  <si>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</si>
  <si>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</si>
  <si>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</si>
  <si>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</si>
  <si>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</si>
  <si>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</si>
  <si>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</si>
  <si>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</si>
  <si>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</si>
  <si>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</si>
  <si>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</si>
  <si>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</si>
  <si>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</si>
  <si>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</si>
  <si>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</si>
  <si>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</si>
  <si>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</si>
  <si>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</si>
  <si>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</si>
  <si>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</si>
  <si>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</si>
  <si>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</si>
  <si>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</si>
  <si>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4958 2025-06-02 09:51:07</t>
  </si>
  <si>
    <t>Pirkimo sąlygų 2 priedas</t>
  </si>
  <si>
    <t>Maksimalus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</si>
</sst>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2" borderId="0" xfId="0" applyFont="1" applyFill="1" applyAlignment="1">
      <alignment wrapText="1"/>
    </xf>
    <xf numFmtId="0" fontId="5" fillId="4" borderId="0" xfId="0" applyFont="1" applyFill="1" applyAlignment="1">
      <alignment wrapText="1"/>
    </xf>
    <xf numFmtId="0" fontId="4" fillId="4" borderId="23" xfId="0" applyFont="1" applyFill="1" applyBorder="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0" fontId="5" fillId="2" borderId="0" xfId="0" applyFont="1" applyFill="1" applyAlignment="1">
      <alignment horizontal="center" wrapText="1"/>
    </xf>
    <xf numFmtId="0" fontId="5" fillId="5" borderId="0" xfId="0" applyFont="1" applyFill="1" applyAlignment="1" applyProtection="1">
      <alignment horizontal="center" wrapText="1"/>
      <protection locked="0"/>
    </xf>
    <xf numFmtId="0" fontId="4" fillId="4" borderId="23" xfId="0" applyFont="1" applyFill="1" applyBorder="1" applyAlignment="1">
      <alignment horizontal="center" wrapText="1"/>
    </xf>
    <xf numFmtId="0" fontId="5" fillId="4" borderId="23" xfId="0" applyFont="1" applyFill="1" applyBorder="1" applyAlignment="1">
      <alignment horizontal="center" wrapText="1"/>
    </xf>
    <xf numFmtId="0" fontId="5" fillId="5" borderId="23" xfId="0" applyFont="1" applyFill="1" applyBorder="1" applyAlignment="1" applyProtection="1">
      <alignment horizontal="center" wrapText="1"/>
      <protection locked="0"/>
    </xf>
    <xf numFmtId="0" fontId="5" fillId="2" borderId="0" xfId="0" applyFont="1" applyFill="1" applyAlignment="1">
      <alignment horizontal="center"/>
    </xf>
    <xf numFmtId="0" fontId="4" fillId="4" borderId="23" xfId="0" applyFont="1" applyFill="1" applyBorder="1" applyAlignment="1">
      <alignment horizontal="center"/>
    </xf>
    <xf numFmtId="0" fontId="5" fillId="4" borderId="23" xfId="0" applyFont="1" applyFill="1" applyBorder="1" applyAlignment="1">
      <alignment horizontal="center"/>
    </xf>
    <xf numFmtId="0" fontId="5" fillId="2" borderId="0" xfId="0" applyFont="1" applyFill="1" applyAlignment="1">
      <alignment horizontal="center"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49" fontId="7" fillId="2" borderId="2" xfId="0" applyNumberFormat="1" applyFont="1" applyFill="1" applyBorder="1" applyAlignment="1">
      <alignment horizontal="left" vertical="center" wrapText="1"/>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7"/>
  <sheetViews>
    <sheetView tabSelected="1" topLeftCell="A217" workbookViewId="0">
      <selection activeCell="C225" sqref="C225"/>
    </sheetView>
  </sheetViews>
  <sheetFormatPr defaultColWidth="10.875" defaultRowHeight="15" x14ac:dyDescent="0.25"/>
  <cols>
    <col min="1" max="1" width="9.125" style="14" customWidth="1"/>
    <col min="2" max="2" width="41" style="14" customWidth="1"/>
    <col min="3" max="3" width="10.375" style="35" customWidth="1"/>
    <col min="4" max="4" width="10" style="30" customWidth="1"/>
    <col min="5" max="5" width="16.875" style="14" customWidth="1"/>
    <col min="6" max="6" width="16.75" style="25" customWidth="1"/>
    <col min="7" max="7" width="22.375" style="25" customWidth="1"/>
    <col min="8" max="8" width="18.625" style="25" customWidth="1"/>
    <col min="9" max="15" width="25" style="14" customWidth="1"/>
    <col min="16" max="16" width="10.875" style="14" customWidth="1"/>
    <col min="17" max="16384" width="10.875" style="14"/>
  </cols>
  <sheetData>
    <row r="1" spans="1:7" ht="18" customHeight="1" x14ac:dyDescent="0.25">
      <c r="F1" s="38" t="s">
        <v>218</v>
      </c>
      <c r="G1" s="38"/>
    </row>
    <row r="2" spans="1:7" x14ac:dyDescent="0.25">
      <c r="A2" s="12" t="s">
        <v>0</v>
      </c>
      <c r="B2" s="13"/>
    </row>
    <row r="3" spans="1:7" x14ac:dyDescent="0.25">
      <c r="B3" s="15"/>
    </row>
    <row r="4" spans="1:7" x14ac:dyDescent="0.25">
      <c r="A4" s="12" t="s">
        <v>1</v>
      </c>
      <c r="B4" s="13"/>
    </row>
    <row r="5" spans="1:7" x14ac:dyDescent="0.25">
      <c r="A5" s="13"/>
      <c r="B5" s="13"/>
    </row>
    <row r="6" spans="1:7" x14ac:dyDescent="0.25">
      <c r="A6" s="14" t="s">
        <v>2</v>
      </c>
      <c r="B6" s="12" t="s">
        <v>3</v>
      </c>
    </row>
    <row r="7" spans="1:7" x14ac:dyDescent="0.25">
      <c r="B7" s="13"/>
    </row>
    <row r="8" spans="1:7" x14ac:dyDescent="0.25">
      <c r="A8" s="16" t="s">
        <v>4</v>
      </c>
      <c r="B8" s="17"/>
    </row>
    <row r="9" spans="1:7" x14ac:dyDescent="0.25">
      <c r="A9" s="16" t="s">
        <v>5</v>
      </c>
      <c r="B9" s="17"/>
    </row>
    <row r="10" spans="1:7" x14ac:dyDescent="0.25">
      <c r="A10" s="16" t="s">
        <v>6</v>
      </c>
      <c r="B10" s="17"/>
    </row>
    <row r="12" spans="1:7" ht="15.75" x14ac:dyDescent="0.25">
      <c r="A12" s="43" t="s">
        <v>7</v>
      </c>
      <c r="B12" s="44"/>
      <c r="C12" s="40"/>
      <c r="D12" s="41"/>
      <c r="E12" s="41"/>
      <c r="F12" s="42"/>
    </row>
    <row r="13" spans="1:7" ht="15.95" customHeight="1" x14ac:dyDescent="0.25">
      <c r="A13" s="48" t="s">
        <v>8</v>
      </c>
      <c r="B13" s="49"/>
      <c r="C13" s="40"/>
      <c r="D13" s="41"/>
      <c r="E13" s="41"/>
      <c r="F13" s="42"/>
    </row>
    <row r="14" spans="1:7" ht="15.95" customHeight="1" x14ac:dyDescent="0.25">
      <c r="A14" s="48" t="s">
        <v>9</v>
      </c>
      <c r="B14" s="49"/>
      <c r="C14" s="40"/>
      <c r="D14" s="41"/>
      <c r="E14" s="41"/>
      <c r="F14" s="42"/>
    </row>
    <row r="15" spans="1:7" ht="15.95" customHeight="1" x14ac:dyDescent="0.25">
      <c r="A15" s="43" t="s">
        <v>10</v>
      </c>
      <c r="B15" s="44"/>
      <c r="C15" s="40"/>
      <c r="D15" s="41"/>
      <c r="E15" s="41"/>
      <c r="F15" s="42"/>
    </row>
    <row r="16" spans="1:7" ht="63" customHeight="1" x14ac:dyDescent="0.25">
      <c r="A16" s="52" t="s">
        <v>11</v>
      </c>
      <c r="B16" s="49"/>
      <c r="C16" s="40"/>
      <c r="D16" s="41"/>
      <c r="E16" s="41"/>
      <c r="F16" s="42"/>
    </row>
    <row r="17" spans="1:7" ht="15.95" customHeight="1" x14ac:dyDescent="0.25">
      <c r="A17" s="43" t="s">
        <v>12</v>
      </c>
      <c r="B17" s="44"/>
      <c r="C17" s="40"/>
      <c r="D17" s="41"/>
      <c r="E17" s="41"/>
      <c r="F17" s="42"/>
    </row>
    <row r="18" spans="1:7" ht="15.95" customHeight="1" x14ac:dyDescent="0.25">
      <c r="A18" s="43" t="s">
        <v>13</v>
      </c>
      <c r="B18" s="44"/>
      <c r="C18" s="40"/>
      <c r="D18" s="41"/>
      <c r="E18" s="41"/>
      <c r="F18" s="42"/>
    </row>
    <row r="19" spans="1:7" ht="48" customHeight="1" x14ac:dyDescent="0.25">
      <c r="A19" s="43" t="s">
        <v>14</v>
      </c>
      <c r="B19" s="44"/>
      <c r="C19" s="40"/>
      <c r="D19" s="41"/>
      <c r="E19" s="41"/>
      <c r="F19" s="42"/>
    </row>
    <row r="20" spans="1:7" ht="54.95" customHeight="1" x14ac:dyDescent="0.25">
      <c r="A20" s="43" t="s">
        <v>15</v>
      </c>
      <c r="B20" s="44"/>
      <c r="C20" s="40"/>
      <c r="D20" s="41"/>
      <c r="E20" s="41"/>
      <c r="F20" s="42"/>
    </row>
    <row r="21" spans="1:7" ht="93.75" customHeight="1" x14ac:dyDescent="0.25">
      <c r="A21" s="45" t="s">
        <v>16</v>
      </c>
      <c r="B21" s="46"/>
      <c r="C21" s="50"/>
      <c r="D21" s="51"/>
      <c r="E21" s="51"/>
      <c r="F21" s="51"/>
      <c r="G21" s="26"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53"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47" t="s">
        <v>22</v>
      </c>
      <c r="B28" s="39"/>
      <c r="C28" s="39"/>
      <c r="D28" s="39"/>
      <c r="E28" s="39"/>
      <c r="F28" s="39"/>
    </row>
    <row r="29" spans="1:7" x14ac:dyDescent="0.25">
      <c r="A29" s="39" t="s">
        <v>23</v>
      </c>
      <c r="B29" s="39"/>
      <c r="C29" s="39"/>
      <c r="D29" s="39"/>
      <c r="E29" s="39"/>
      <c r="F29" s="39"/>
    </row>
    <row r="30" spans="1:7" x14ac:dyDescent="0.25">
      <c r="A30" s="18" t="s">
        <v>24</v>
      </c>
      <c r="D30" s="31"/>
    </row>
    <row r="31" spans="1:7" x14ac:dyDescent="0.25">
      <c r="A31" s="18" t="s">
        <v>25</v>
      </c>
    </row>
    <row r="32" spans="1:7" x14ac:dyDescent="0.25">
      <c r="A32" s="12" t="s">
        <v>26</v>
      </c>
      <c r="B32" s="12" t="s">
        <v>27</v>
      </c>
    </row>
    <row r="34" spans="1:9" x14ac:dyDescent="0.25">
      <c r="A34" s="12" t="s">
        <v>28</v>
      </c>
    </row>
    <row r="35" spans="1:9" ht="43.5" x14ac:dyDescent="0.25">
      <c r="A35" s="21" t="s">
        <v>29</v>
      </c>
      <c r="B35" s="21" t="s">
        <v>30</v>
      </c>
      <c r="C35" s="32" t="s">
        <v>219</v>
      </c>
      <c r="D35" s="32" t="s">
        <v>32</v>
      </c>
      <c r="E35" s="21" t="s">
        <v>33</v>
      </c>
      <c r="F35" s="27" t="s">
        <v>34</v>
      </c>
      <c r="G35" s="27" t="s">
        <v>35</v>
      </c>
      <c r="H35" s="27" t="s">
        <v>36</v>
      </c>
      <c r="I35" s="21" t="s">
        <v>37</v>
      </c>
    </row>
    <row r="36" spans="1:9" x14ac:dyDescent="0.25">
      <c r="A36" s="21" t="s">
        <v>38</v>
      </c>
      <c r="B36" s="21" t="s">
        <v>39</v>
      </c>
      <c r="C36" s="37"/>
      <c r="D36" s="33"/>
      <c r="E36" s="22"/>
      <c r="F36" s="28"/>
      <c r="G36" s="28"/>
      <c r="H36" s="28"/>
      <c r="I36" s="22"/>
    </row>
    <row r="37" spans="1:9" x14ac:dyDescent="0.25">
      <c r="A37" s="22" t="s">
        <v>40</v>
      </c>
      <c r="B37" s="22" t="s">
        <v>39</v>
      </c>
      <c r="C37" s="37">
        <v>50</v>
      </c>
      <c r="D37" s="33" t="s">
        <v>41</v>
      </c>
      <c r="E37" s="23"/>
      <c r="F37" s="28" t="str">
        <f>IF(ISBLANK(E37),"", PRODUCT(C37,E37))</f>
        <v/>
      </c>
      <c r="G37" s="29"/>
      <c r="H37" s="29"/>
      <c r="I37" s="24"/>
    </row>
    <row r="38" spans="1:9" ht="30" x14ac:dyDescent="0.25">
      <c r="E38" s="21" t="s">
        <v>42</v>
      </c>
      <c r="F38" s="27" t="str">
        <f>IF(F37="","",ROUND(SUM(F37:F37),2))</f>
        <v/>
      </c>
      <c r="G38" s="26" t="str">
        <f>IF(F37="","Neužpildytos visos objektų kainos","")</f>
        <v>Neužpildytos visos objektų kainos</v>
      </c>
    </row>
    <row r="39" spans="1:9" ht="30" x14ac:dyDescent="0.25">
      <c r="C39" s="36" t="s">
        <v>43</v>
      </c>
      <c r="D39" s="34"/>
      <c r="E39" s="21" t="s">
        <v>44</v>
      </c>
      <c r="F39" s="27" t="str">
        <f>IF(OR(F38="",D39=""),"", ROUND(PRODUCT(D39,F38)/100,2))</f>
        <v/>
      </c>
      <c r="G39" s="26" t="str">
        <f>IF(D39="", "Nurodykite taikomą PVM dydį", "")</f>
        <v>Nurodykite taikomą PVM dydį</v>
      </c>
    </row>
    <row r="40" spans="1:9" x14ac:dyDescent="0.25">
      <c r="E40" s="21" t="s">
        <v>45</v>
      </c>
      <c r="F40" s="27">
        <f>IF(ISBLANK(F39), "", ROUND(SUM(F38:F39),2))</f>
        <v>0</v>
      </c>
    </row>
    <row r="44" spans="1:9" x14ac:dyDescent="0.25">
      <c r="A44" s="12" t="s">
        <v>46</v>
      </c>
      <c r="B44" s="12" t="s">
        <v>47</v>
      </c>
    </row>
    <row r="46" spans="1:9" x14ac:dyDescent="0.25">
      <c r="A46" s="12" t="s">
        <v>28</v>
      </c>
    </row>
    <row r="47" spans="1:9" ht="43.5" x14ac:dyDescent="0.25">
      <c r="A47" s="21" t="s">
        <v>29</v>
      </c>
      <c r="B47" s="21" t="s">
        <v>30</v>
      </c>
      <c r="C47" s="32" t="s">
        <v>219</v>
      </c>
      <c r="D47" s="32" t="s">
        <v>32</v>
      </c>
      <c r="E47" s="21" t="s">
        <v>33</v>
      </c>
      <c r="F47" s="27" t="s">
        <v>34</v>
      </c>
      <c r="G47" s="27" t="s">
        <v>35</v>
      </c>
      <c r="H47" s="27" t="s">
        <v>36</v>
      </c>
      <c r="I47" s="21" t="s">
        <v>37</v>
      </c>
    </row>
    <row r="48" spans="1:9" x14ac:dyDescent="0.25">
      <c r="A48" s="21" t="s">
        <v>48</v>
      </c>
      <c r="B48" s="21" t="s">
        <v>49</v>
      </c>
      <c r="C48" s="37"/>
      <c r="D48" s="33"/>
      <c r="E48" s="22"/>
      <c r="F48" s="28"/>
      <c r="G48" s="28"/>
      <c r="H48" s="28"/>
      <c r="I48" s="22"/>
    </row>
    <row r="49" spans="1:9" x14ac:dyDescent="0.25">
      <c r="A49" s="22" t="s">
        <v>50</v>
      </c>
      <c r="B49" s="22" t="s">
        <v>51</v>
      </c>
      <c r="C49" s="37">
        <v>9</v>
      </c>
      <c r="D49" s="33" t="s">
        <v>41</v>
      </c>
      <c r="E49" s="23"/>
      <c r="F49" s="28" t="str">
        <f>IF(ISBLANK(E49),"", PRODUCT(C49,E49))</f>
        <v/>
      </c>
      <c r="G49" s="29"/>
      <c r="H49" s="29"/>
      <c r="I49" s="24"/>
    </row>
    <row r="50" spans="1:9" x14ac:dyDescent="0.25">
      <c r="A50" s="22" t="s">
        <v>52</v>
      </c>
      <c r="B50" s="22" t="s">
        <v>53</v>
      </c>
      <c r="C50" s="37">
        <v>21</v>
      </c>
      <c r="D50" s="33" t="s">
        <v>54</v>
      </c>
      <c r="E50" s="23"/>
      <c r="F50" s="28" t="str">
        <f>IF(ISBLANK(E50),"", PRODUCT(C50,E50))</f>
        <v/>
      </c>
      <c r="G50" s="29"/>
      <c r="H50" s="29"/>
      <c r="I50" s="24"/>
    </row>
    <row r="51" spans="1:9" x14ac:dyDescent="0.25">
      <c r="A51" s="22" t="s">
        <v>55</v>
      </c>
      <c r="B51" s="22" t="s">
        <v>56</v>
      </c>
      <c r="C51" s="37">
        <v>11</v>
      </c>
      <c r="D51" s="33" t="s">
        <v>54</v>
      </c>
      <c r="E51" s="23"/>
      <c r="F51" s="28" t="str">
        <f>IF(ISBLANK(E51),"", PRODUCT(C51,E51))</f>
        <v/>
      </c>
      <c r="G51" s="29"/>
      <c r="H51" s="29"/>
      <c r="I51" s="24"/>
    </row>
    <row r="52" spans="1:9" ht="30" x14ac:dyDescent="0.25">
      <c r="E52" s="21" t="s">
        <v>42</v>
      </c>
      <c r="F52" s="27" t="str">
        <f>IF((SUMPRODUCT(--(F49:F51=""))&gt;0), "", ROUND(SUM(F49:F51),2))</f>
        <v/>
      </c>
      <c r="G52" s="26" t="str">
        <f>IF((SUMPRODUCT(--(F49:F51=""))&gt;0), "Neužpildytos visų objektų kainos", "")</f>
        <v>Neužpildytos visų objektų kainos</v>
      </c>
    </row>
    <row r="53" spans="1:9" ht="30" x14ac:dyDescent="0.25">
      <c r="C53" s="36" t="s">
        <v>43</v>
      </c>
      <c r="D53" s="34"/>
      <c r="E53" s="21" t="s">
        <v>44</v>
      </c>
      <c r="F53" s="27" t="str">
        <f>IF(OR(F52="",D53=""),"", ROUND(PRODUCT(D53,F52)/100,2))</f>
        <v/>
      </c>
      <c r="G53" s="26" t="str">
        <f>IF(D53="", "Nurodykite taikomą PVM dydį", "")</f>
        <v>Nurodykite taikomą PVM dydį</v>
      </c>
    </row>
    <row r="54" spans="1:9" x14ac:dyDescent="0.25">
      <c r="E54" s="21" t="s">
        <v>45</v>
      </c>
      <c r="F54" s="27">
        <f>IF(ISBLANK(F53), "", ROUND(SUM(F52:F53),2))</f>
        <v>0</v>
      </c>
    </row>
    <row r="58" spans="1:9" x14ac:dyDescent="0.25">
      <c r="A58" s="12" t="s">
        <v>57</v>
      </c>
      <c r="B58" s="12" t="s">
        <v>58</v>
      </c>
    </row>
    <row r="60" spans="1:9" x14ac:dyDescent="0.25">
      <c r="A60" s="12" t="s">
        <v>28</v>
      </c>
    </row>
    <row r="61" spans="1:9" ht="43.5" x14ac:dyDescent="0.25">
      <c r="A61" s="21" t="s">
        <v>29</v>
      </c>
      <c r="B61" s="21" t="s">
        <v>30</v>
      </c>
      <c r="C61" s="32" t="s">
        <v>31</v>
      </c>
      <c r="D61" s="32" t="s">
        <v>32</v>
      </c>
      <c r="E61" s="21" t="s">
        <v>33</v>
      </c>
      <c r="F61" s="27" t="s">
        <v>34</v>
      </c>
      <c r="G61" s="27" t="s">
        <v>35</v>
      </c>
      <c r="H61" s="27" t="s">
        <v>36</v>
      </c>
      <c r="I61" s="21" t="s">
        <v>37</v>
      </c>
    </row>
    <row r="62" spans="1:9" x14ac:dyDescent="0.25">
      <c r="A62" s="21" t="s">
        <v>59</v>
      </c>
      <c r="B62" s="21" t="s">
        <v>60</v>
      </c>
      <c r="C62" s="37"/>
      <c r="D62" s="33"/>
      <c r="E62" s="22"/>
      <c r="F62" s="28"/>
      <c r="G62" s="28"/>
      <c r="H62" s="28"/>
      <c r="I62" s="22"/>
    </row>
    <row r="63" spans="1:9" x14ac:dyDescent="0.25">
      <c r="A63" s="22" t="s">
        <v>61</v>
      </c>
      <c r="B63" s="22" t="s">
        <v>60</v>
      </c>
      <c r="C63" s="37">
        <v>2</v>
      </c>
      <c r="D63" s="33" t="s">
        <v>62</v>
      </c>
      <c r="E63" s="23"/>
      <c r="F63" s="28" t="str">
        <f>IF(ISBLANK(E63),"", PRODUCT(C63,E63))</f>
        <v/>
      </c>
      <c r="G63" s="29"/>
      <c r="H63" s="29"/>
      <c r="I63" s="24"/>
    </row>
    <row r="64" spans="1:9" ht="30" x14ac:dyDescent="0.25">
      <c r="E64" s="21" t="s">
        <v>42</v>
      </c>
      <c r="F64" s="27" t="str">
        <f>IF(F63="","",ROUND(SUM(F63:F63),2))</f>
        <v/>
      </c>
      <c r="G64" s="26" t="str">
        <f>IF(F63="","Neužpildytos visos objektų kainos","")</f>
        <v>Neužpildytos visos objektų kainos</v>
      </c>
    </row>
    <row r="65" spans="1:9" ht="30" x14ac:dyDescent="0.25">
      <c r="C65" s="36" t="s">
        <v>43</v>
      </c>
      <c r="D65" s="34"/>
      <c r="E65" s="21" t="s">
        <v>44</v>
      </c>
      <c r="F65" s="27" t="str">
        <f>IF(OR(F64="",D65=""),"", ROUND(PRODUCT(D65,F64)/100,2))</f>
        <v/>
      </c>
      <c r="G65" s="26" t="str">
        <f>IF(D65="", "Nurodykite taikomą PVM dydį", "")</f>
        <v>Nurodykite taikomą PVM dydį</v>
      </c>
    </row>
    <row r="66" spans="1:9" x14ac:dyDescent="0.25">
      <c r="E66" s="21" t="s">
        <v>45</v>
      </c>
      <c r="F66" s="27">
        <f>IF(ISBLANK(F65), "", ROUND(SUM(F64:F65),2))</f>
        <v>0</v>
      </c>
    </row>
    <row r="70" spans="1:9" x14ac:dyDescent="0.25">
      <c r="A70" s="12" t="s">
        <v>63</v>
      </c>
      <c r="B70" s="12" t="s">
        <v>64</v>
      </c>
    </row>
    <row r="72" spans="1:9" x14ac:dyDescent="0.25">
      <c r="A72" s="12" t="s">
        <v>28</v>
      </c>
    </row>
    <row r="73" spans="1:9" ht="43.5" x14ac:dyDescent="0.25">
      <c r="A73" s="21" t="s">
        <v>29</v>
      </c>
      <c r="B73" s="21" t="s">
        <v>30</v>
      </c>
      <c r="C73" s="32" t="s">
        <v>219</v>
      </c>
      <c r="D73" s="32" t="s">
        <v>32</v>
      </c>
      <c r="E73" s="21" t="s">
        <v>33</v>
      </c>
      <c r="F73" s="27" t="s">
        <v>34</v>
      </c>
      <c r="G73" s="27" t="s">
        <v>35</v>
      </c>
      <c r="H73" s="27" t="s">
        <v>36</v>
      </c>
      <c r="I73" s="21" t="s">
        <v>37</v>
      </c>
    </row>
    <row r="74" spans="1:9" x14ac:dyDescent="0.25">
      <c r="A74" s="21" t="s">
        <v>65</v>
      </c>
      <c r="B74" s="21" t="s">
        <v>66</v>
      </c>
      <c r="C74" s="37"/>
      <c r="D74" s="33"/>
      <c r="E74" s="22"/>
      <c r="F74" s="28"/>
      <c r="G74" s="28"/>
      <c r="H74" s="28"/>
      <c r="I74" s="22"/>
    </row>
    <row r="75" spans="1:9" x14ac:dyDescent="0.25">
      <c r="A75" s="22" t="s">
        <v>67</v>
      </c>
      <c r="B75" s="22" t="s">
        <v>66</v>
      </c>
      <c r="C75" s="37">
        <v>50</v>
      </c>
      <c r="D75" s="33" t="s">
        <v>41</v>
      </c>
      <c r="E75" s="23"/>
      <c r="F75" s="28" t="str">
        <f>IF(ISBLANK(E75),"", PRODUCT(C75,E75))</f>
        <v/>
      </c>
      <c r="G75" s="29"/>
      <c r="H75" s="29"/>
      <c r="I75" s="24"/>
    </row>
    <row r="76" spans="1:9" ht="30" x14ac:dyDescent="0.25">
      <c r="E76" s="21" t="s">
        <v>42</v>
      </c>
      <c r="F76" s="27" t="str">
        <f>IF(F75="","",ROUND(SUM(F75:F75),2))</f>
        <v/>
      </c>
      <c r="G76" s="26" t="str">
        <f>IF(F75="","Neužpildytos visos objektų kainos","")</f>
        <v>Neužpildytos visos objektų kainos</v>
      </c>
    </row>
    <row r="77" spans="1:9" ht="30" x14ac:dyDescent="0.25">
      <c r="C77" s="36" t="s">
        <v>43</v>
      </c>
      <c r="D77" s="34"/>
      <c r="E77" s="21" t="s">
        <v>44</v>
      </c>
      <c r="F77" s="27" t="str">
        <f>IF(OR(F76="",D77=""),"", ROUND(PRODUCT(D77,F76)/100,2))</f>
        <v/>
      </c>
      <c r="G77" s="26" t="str">
        <f>IF(D77="", "Nurodykite taikomą PVM dydį", "")</f>
        <v>Nurodykite taikomą PVM dydį</v>
      </c>
    </row>
    <row r="78" spans="1:9" x14ac:dyDescent="0.25">
      <c r="E78" s="21" t="s">
        <v>45</v>
      </c>
      <c r="F78" s="27">
        <f>IF(ISBLANK(F77), "", ROUND(SUM(F76:F77),2))</f>
        <v>0</v>
      </c>
    </row>
    <row r="82" spans="1:9" x14ac:dyDescent="0.25">
      <c r="A82" s="12" t="s">
        <v>68</v>
      </c>
      <c r="B82" s="12" t="s">
        <v>69</v>
      </c>
    </row>
    <row r="84" spans="1:9" x14ac:dyDescent="0.25">
      <c r="A84" s="12" t="s">
        <v>28</v>
      </c>
    </row>
    <row r="85" spans="1:9" ht="43.5" x14ac:dyDescent="0.25">
      <c r="A85" s="21" t="s">
        <v>29</v>
      </c>
      <c r="B85" s="21" t="s">
        <v>30</v>
      </c>
      <c r="C85" s="32" t="s">
        <v>31</v>
      </c>
      <c r="D85" s="32" t="s">
        <v>32</v>
      </c>
      <c r="E85" s="21" t="s">
        <v>33</v>
      </c>
      <c r="F85" s="27" t="s">
        <v>34</v>
      </c>
      <c r="G85" s="27" t="s">
        <v>35</v>
      </c>
      <c r="H85" s="27" t="s">
        <v>36</v>
      </c>
      <c r="I85" s="21" t="s">
        <v>37</v>
      </c>
    </row>
    <row r="86" spans="1:9" x14ac:dyDescent="0.25">
      <c r="A86" s="21" t="s">
        <v>70</v>
      </c>
      <c r="B86" s="21" t="s">
        <v>71</v>
      </c>
      <c r="C86" s="37"/>
      <c r="D86" s="33"/>
      <c r="E86" s="22"/>
      <c r="F86" s="28"/>
      <c r="G86" s="28"/>
      <c r="H86" s="28"/>
      <c r="I86" s="22"/>
    </row>
    <row r="87" spans="1:9" x14ac:dyDescent="0.25">
      <c r="A87" s="22" t="s">
        <v>72</v>
      </c>
      <c r="B87" s="22" t="s">
        <v>71</v>
      </c>
      <c r="C87" s="37">
        <v>28</v>
      </c>
      <c r="D87" s="33" t="s">
        <v>41</v>
      </c>
      <c r="E87" s="23"/>
      <c r="F87" s="28" t="str">
        <f>IF(ISBLANK(E87),"", PRODUCT(C87,E87))</f>
        <v/>
      </c>
      <c r="G87" s="29"/>
      <c r="H87" s="29"/>
      <c r="I87" s="24"/>
    </row>
    <row r="88" spans="1:9" ht="30" x14ac:dyDescent="0.25">
      <c r="E88" s="21" t="s">
        <v>42</v>
      </c>
      <c r="F88" s="27" t="str">
        <f>IF(F87="","",ROUND(SUM(F87:F87),2))</f>
        <v/>
      </c>
      <c r="G88" s="26" t="str">
        <f>IF(F87="","Neužpildytos visos objektų kainos","")</f>
        <v>Neužpildytos visos objektų kainos</v>
      </c>
    </row>
    <row r="89" spans="1:9" ht="30" x14ac:dyDescent="0.25">
      <c r="C89" s="36" t="s">
        <v>43</v>
      </c>
      <c r="D89" s="34"/>
      <c r="E89" s="21" t="s">
        <v>44</v>
      </c>
      <c r="F89" s="27" t="str">
        <f>IF(OR(F88="",D89=""),"", ROUND(PRODUCT(D89,F88)/100,2))</f>
        <v/>
      </c>
      <c r="G89" s="26" t="str">
        <f>IF(D89="", "Nurodykite taikomą PVM dydį", "")</f>
        <v>Nurodykite taikomą PVM dydį</v>
      </c>
    </row>
    <row r="90" spans="1:9" x14ac:dyDescent="0.25">
      <c r="E90" s="21" t="s">
        <v>45</v>
      </c>
      <c r="F90" s="27">
        <f>IF(ISBLANK(F89), "", ROUND(SUM(F88:F89),2))</f>
        <v>0</v>
      </c>
    </row>
    <row r="94" spans="1:9" x14ac:dyDescent="0.25">
      <c r="A94" s="12" t="s">
        <v>73</v>
      </c>
      <c r="B94" s="12" t="s">
        <v>74</v>
      </c>
    </row>
    <row r="96" spans="1:9" x14ac:dyDescent="0.25">
      <c r="A96" s="12" t="s">
        <v>28</v>
      </c>
    </row>
    <row r="97" spans="1:9" ht="43.5" x14ac:dyDescent="0.25">
      <c r="A97" s="21" t="s">
        <v>29</v>
      </c>
      <c r="B97" s="21" t="s">
        <v>30</v>
      </c>
      <c r="C97" s="32" t="s">
        <v>219</v>
      </c>
      <c r="D97" s="32" t="s">
        <v>32</v>
      </c>
      <c r="E97" s="21" t="s">
        <v>33</v>
      </c>
      <c r="F97" s="27" t="s">
        <v>34</v>
      </c>
      <c r="G97" s="27" t="s">
        <v>35</v>
      </c>
      <c r="H97" s="27" t="s">
        <v>36</v>
      </c>
      <c r="I97" s="21" t="s">
        <v>37</v>
      </c>
    </row>
    <row r="98" spans="1:9" x14ac:dyDescent="0.25">
      <c r="A98" s="21" t="s">
        <v>75</v>
      </c>
      <c r="B98" s="21" t="s">
        <v>76</v>
      </c>
      <c r="C98" s="37"/>
      <c r="D98" s="33"/>
      <c r="E98" s="22"/>
      <c r="F98" s="28"/>
      <c r="G98" s="28"/>
      <c r="H98" s="28"/>
      <c r="I98" s="22"/>
    </row>
    <row r="99" spans="1:9" x14ac:dyDescent="0.25">
      <c r="A99" s="22" t="s">
        <v>77</v>
      </c>
      <c r="B99" s="22" t="s">
        <v>76</v>
      </c>
      <c r="C99" s="37">
        <v>13</v>
      </c>
      <c r="D99" s="33" t="s">
        <v>41</v>
      </c>
      <c r="E99" s="23"/>
      <c r="F99" s="28" t="str">
        <f>IF(ISBLANK(E99),"", PRODUCT(C99,E99))</f>
        <v/>
      </c>
      <c r="G99" s="29"/>
      <c r="H99" s="29"/>
      <c r="I99" s="24"/>
    </row>
    <row r="100" spans="1:9" ht="30" x14ac:dyDescent="0.25">
      <c r="E100" s="21" t="s">
        <v>42</v>
      </c>
      <c r="F100" s="27" t="str">
        <f>IF(F99="","",ROUND(SUM(F99:F99),2))</f>
        <v/>
      </c>
      <c r="G100" s="26" t="str">
        <f>IF(F99="","Neužpildytos visos objektų kainos","")</f>
        <v>Neužpildytos visos objektų kainos</v>
      </c>
    </row>
    <row r="101" spans="1:9" ht="30" x14ac:dyDescent="0.25">
      <c r="C101" s="36" t="s">
        <v>43</v>
      </c>
      <c r="D101" s="34"/>
      <c r="E101" s="21" t="s">
        <v>44</v>
      </c>
      <c r="F101" s="27" t="str">
        <f>IF(OR(F100="",D101=""),"", ROUND(PRODUCT(D101,F100)/100,2))</f>
        <v/>
      </c>
      <c r="G101" s="26" t="str">
        <f>IF(D101="", "Nurodykite taikomą PVM dydį", "")</f>
        <v>Nurodykite taikomą PVM dydį</v>
      </c>
    </row>
    <row r="102" spans="1:9" x14ac:dyDescent="0.25">
      <c r="E102" s="21" t="s">
        <v>45</v>
      </c>
      <c r="F102" s="27">
        <f>IF(ISBLANK(F101), "", ROUND(SUM(F100:F101),2))</f>
        <v>0</v>
      </c>
    </row>
    <row r="106" spans="1:9" x14ac:dyDescent="0.25">
      <c r="A106" s="12" t="s">
        <v>78</v>
      </c>
      <c r="B106" s="12" t="s">
        <v>79</v>
      </c>
    </row>
    <row r="108" spans="1:9" x14ac:dyDescent="0.25">
      <c r="A108" s="12" t="s">
        <v>28</v>
      </c>
    </row>
    <row r="109" spans="1:9" ht="43.5" x14ac:dyDescent="0.25">
      <c r="A109" s="21" t="s">
        <v>29</v>
      </c>
      <c r="B109" s="21" t="s">
        <v>30</v>
      </c>
      <c r="C109" s="32" t="s">
        <v>219</v>
      </c>
      <c r="D109" s="32" t="s">
        <v>32</v>
      </c>
      <c r="E109" s="21" t="s">
        <v>33</v>
      </c>
      <c r="F109" s="27" t="s">
        <v>34</v>
      </c>
      <c r="G109" s="27" t="s">
        <v>35</v>
      </c>
      <c r="H109" s="27" t="s">
        <v>36</v>
      </c>
      <c r="I109" s="21" t="s">
        <v>37</v>
      </c>
    </row>
    <row r="110" spans="1:9" x14ac:dyDescent="0.25">
      <c r="A110" s="21" t="s">
        <v>80</v>
      </c>
      <c r="B110" s="21" t="s">
        <v>81</v>
      </c>
      <c r="C110" s="37"/>
      <c r="D110" s="33"/>
      <c r="E110" s="22"/>
      <c r="F110" s="28"/>
      <c r="G110" s="28"/>
      <c r="H110" s="28"/>
      <c r="I110" s="22"/>
    </row>
    <row r="111" spans="1:9" x14ac:dyDescent="0.25">
      <c r="A111" s="22" t="s">
        <v>82</v>
      </c>
      <c r="B111" s="22" t="s">
        <v>83</v>
      </c>
      <c r="C111" s="37">
        <v>7</v>
      </c>
      <c r="D111" s="33" t="s">
        <v>41</v>
      </c>
      <c r="E111" s="23"/>
      <c r="F111" s="28" t="str">
        <f>IF(ISBLANK(E111),"", PRODUCT(C111,E111))</f>
        <v/>
      </c>
      <c r="G111" s="29"/>
      <c r="H111" s="29"/>
      <c r="I111" s="24"/>
    </row>
    <row r="112" spans="1:9" x14ac:dyDescent="0.25">
      <c r="A112" s="22" t="s">
        <v>84</v>
      </c>
      <c r="B112" s="22" t="s">
        <v>85</v>
      </c>
      <c r="C112" s="37">
        <v>6</v>
      </c>
      <c r="D112" s="33" t="s">
        <v>54</v>
      </c>
      <c r="E112" s="23"/>
      <c r="F112" s="28" t="str">
        <f>IF(ISBLANK(E112),"", PRODUCT(C112,E112))</f>
        <v/>
      </c>
      <c r="G112" s="29"/>
      <c r="H112" s="29"/>
      <c r="I112" s="24"/>
    </row>
    <row r="113" spans="1:9" ht="30" x14ac:dyDescent="0.25">
      <c r="E113" s="21" t="s">
        <v>42</v>
      </c>
      <c r="F113" s="27" t="str">
        <f>IF((SUMPRODUCT(--(F111:F112=""))&gt;0), "", ROUND(SUM(F111:F112),2))</f>
        <v/>
      </c>
      <c r="G113" s="26" t="str">
        <f>IF((SUMPRODUCT(--(F111:F112=""))&gt;0), "Neužpildytos visų objektų kainos", "")</f>
        <v>Neužpildytos visų objektų kainos</v>
      </c>
    </row>
    <row r="114" spans="1:9" ht="30" x14ac:dyDescent="0.25">
      <c r="C114" s="36" t="s">
        <v>43</v>
      </c>
      <c r="D114" s="34"/>
      <c r="E114" s="21" t="s">
        <v>44</v>
      </c>
      <c r="F114" s="27" t="str">
        <f>IF(OR(F113="",D114=""),"", ROUND(PRODUCT(D114,F113)/100,2))</f>
        <v/>
      </c>
      <c r="G114" s="26" t="str">
        <f>IF(D114="", "Nurodykite taikomą PVM dydį", "")</f>
        <v>Nurodykite taikomą PVM dydį</v>
      </c>
    </row>
    <row r="115" spans="1:9" x14ac:dyDescent="0.25">
      <c r="E115" s="21" t="s">
        <v>45</v>
      </c>
      <c r="F115" s="27">
        <f>IF(ISBLANK(F114), "", ROUND(SUM(F113:F114),2))</f>
        <v>0</v>
      </c>
    </row>
    <row r="119" spans="1:9" x14ac:dyDescent="0.25">
      <c r="A119" s="12" t="s">
        <v>86</v>
      </c>
      <c r="B119" s="12" t="s">
        <v>87</v>
      </c>
    </row>
    <row r="121" spans="1:9" x14ac:dyDescent="0.25">
      <c r="A121" s="12" t="s">
        <v>28</v>
      </c>
    </row>
    <row r="122" spans="1:9" ht="43.5" x14ac:dyDescent="0.25">
      <c r="A122" s="21" t="s">
        <v>29</v>
      </c>
      <c r="B122" s="21" t="s">
        <v>30</v>
      </c>
      <c r="C122" s="32" t="s">
        <v>219</v>
      </c>
      <c r="D122" s="32" t="s">
        <v>32</v>
      </c>
      <c r="E122" s="21" t="s">
        <v>33</v>
      </c>
      <c r="F122" s="27" t="s">
        <v>34</v>
      </c>
      <c r="G122" s="27" t="s">
        <v>35</v>
      </c>
      <c r="H122" s="27" t="s">
        <v>36</v>
      </c>
      <c r="I122" s="21" t="s">
        <v>37</v>
      </c>
    </row>
    <row r="123" spans="1:9" x14ac:dyDescent="0.25">
      <c r="A123" s="21" t="s">
        <v>88</v>
      </c>
      <c r="B123" s="21" t="s">
        <v>89</v>
      </c>
      <c r="C123" s="37"/>
      <c r="D123" s="33"/>
      <c r="E123" s="22"/>
      <c r="F123" s="28"/>
      <c r="G123" s="28"/>
      <c r="H123" s="28"/>
      <c r="I123" s="22"/>
    </row>
    <row r="124" spans="1:9" x14ac:dyDescent="0.25">
      <c r="A124" s="22" t="s">
        <v>90</v>
      </c>
      <c r="B124" s="22" t="s">
        <v>89</v>
      </c>
      <c r="C124" s="37">
        <v>4</v>
      </c>
      <c r="D124" s="33" t="s">
        <v>41</v>
      </c>
      <c r="E124" s="23"/>
      <c r="F124" s="28" t="str">
        <f>IF(ISBLANK(E124),"", PRODUCT(C124,E124))</f>
        <v/>
      </c>
      <c r="G124" s="29"/>
      <c r="H124" s="29"/>
      <c r="I124" s="24"/>
    </row>
    <row r="125" spans="1:9" ht="30" x14ac:dyDescent="0.25">
      <c r="E125" s="21" t="s">
        <v>42</v>
      </c>
      <c r="F125" s="27" t="str">
        <f>IF(F124="","",ROUND(SUM(F124:F124),2))</f>
        <v/>
      </c>
      <c r="G125" s="26" t="str">
        <f>IF(F124="","Neužpildytos visos objektų kainos","")</f>
        <v>Neužpildytos visos objektų kainos</v>
      </c>
    </row>
    <row r="126" spans="1:9" ht="30" x14ac:dyDescent="0.25">
      <c r="C126" s="36" t="s">
        <v>43</v>
      </c>
      <c r="D126" s="34"/>
      <c r="E126" s="21" t="s">
        <v>44</v>
      </c>
      <c r="F126" s="27" t="str">
        <f>IF(OR(F125="",D126=""),"", ROUND(PRODUCT(D126,F125)/100,2))</f>
        <v/>
      </c>
      <c r="G126" s="26" t="str">
        <f>IF(D126="", "Nurodykite taikomą PVM dydį", "")</f>
        <v>Nurodykite taikomą PVM dydį</v>
      </c>
    </row>
    <row r="127" spans="1:9" x14ac:dyDescent="0.25">
      <c r="E127" s="21" t="s">
        <v>45</v>
      </c>
      <c r="F127" s="27">
        <f>IF(ISBLANK(F126), "", ROUND(SUM(F125:F126),2))</f>
        <v>0</v>
      </c>
    </row>
    <row r="131" spans="1:9" x14ac:dyDescent="0.25">
      <c r="A131" s="12" t="s">
        <v>91</v>
      </c>
      <c r="B131" s="12" t="s">
        <v>92</v>
      </c>
    </row>
    <row r="133" spans="1:9" x14ac:dyDescent="0.25">
      <c r="A133" s="12" t="s">
        <v>28</v>
      </c>
    </row>
    <row r="134" spans="1:9" ht="43.5" x14ac:dyDescent="0.25">
      <c r="A134" s="21" t="s">
        <v>29</v>
      </c>
      <c r="B134" s="21" t="s">
        <v>30</v>
      </c>
      <c r="C134" s="32" t="s">
        <v>219</v>
      </c>
      <c r="D134" s="32" t="s">
        <v>32</v>
      </c>
      <c r="E134" s="21" t="s">
        <v>33</v>
      </c>
      <c r="F134" s="27" t="s">
        <v>34</v>
      </c>
      <c r="G134" s="27" t="s">
        <v>35</v>
      </c>
      <c r="H134" s="27" t="s">
        <v>36</v>
      </c>
      <c r="I134" s="21" t="s">
        <v>37</v>
      </c>
    </row>
    <row r="135" spans="1:9" x14ac:dyDescent="0.25">
      <c r="A135" s="21" t="s">
        <v>93</v>
      </c>
      <c r="B135" s="21" t="s">
        <v>94</v>
      </c>
      <c r="C135" s="37"/>
      <c r="D135" s="33"/>
      <c r="E135" s="22"/>
      <c r="F135" s="28"/>
      <c r="G135" s="28"/>
      <c r="H135" s="28"/>
      <c r="I135" s="22"/>
    </row>
    <row r="136" spans="1:9" x14ac:dyDescent="0.25">
      <c r="A136" s="22" t="s">
        <v>95</v>
      </c>
      <c r="B136" s="22" t="s">
        <v>94</v>
      </c>
      <c r="C136" s="37">
        <v>5</v>
      </c>
      <c r="D136" s="33" t="s">
        <v>41</v>
      </c>
      <c r="E136" s="23"/>
      <c r="F136" s="28" t="str">
        <f>IF(ISBLANK(E136),"", PRODUCT(C136,E136))</f>
        <v/>
      </c>
      <c r="G136" s="29"/>
      <c r="H136" s="29"/>
      <c r="I136" s="24"/>
    </row>
    <row r="137" spans="1:9" ht="30" x14ac:dyDescent="0.25">
      <c r="E137" s="21" t="s">
        <v>42</v>
      </c>
      <c r="F137" s="27" t="str">
        <f>IF(F136="","",ROUND(SUM(F136:F136),2))</f>
        <v/>
      </c>
      <c r="G137" s="26" t="str">
        <f>IF(F136="","Neužpildytos visos objektų kainos","")</f>
        <v>Neužpildytos visos objektų kainos</v>
      </c>
    </row>
    <row r="138" spans="1:9" ht="30" x14ac:dyDescent="0.25">
      <c r="C138" s="36" t="s">
        <v>43</v>
      </c>
      <c r="D138" s="34"/>
      <c r="E138" s="21" t="s">
        <v>44</v>
      </c>
      <c r="F138" s="27" t="str">
        <f>IF(OR(F137="",D138=""),"", ROUND(PRODUCT(D138,F137)/100,2))</f>
        <v/>
      </c>
      <c r="G138" s="26" t="str">
        <f>IF(D138="", "Nurodykite taikomą PVM dydį", "")</f>
        <v>Nurodykite taikomą PVM dydį</v>
      </c>
    </row>
    <row r="139" spans="1:9" x14ac:dyDescent="0.25">
      <c r="E139" s="21" t="s">
        <v>45</v>
      </c>
      <c r="F139" s="27">
        <f>IF(ISBLANK(F138), "", ROUND(SUM(F137:F138),2))</f>
        <v>0</v>
      </c>
    </row>
    <row r="143" spans="1:9" x14ac:dyDescent="0.25">
      <c r="A143" s="12" t="s">
        <v>96</v>
      </c>
      <c r="B143" s="12" t="s">
        <v>97</v>
      </c>
    </row>
    <row r="145" spans="1:9" x14ac:dyDescent="0.25">
      <c r="A145" s="12" t="s">
        <v>28</v>
      </c>
    </row>
    <row r="146" spans="1:9" ht="43.5" x14ac:dyDescent="0.25">
      <c r="A146" s="21" t="s">
        <v>29</v>
      </c>
      <c r="B146" s="21" t="s">
        <v>30</v>
      </c>
      <c r="C146" s="32" t="s">
        <v>219</v>
      </c>
      <c r="D146" s="32" t="s">
        <v>32</v>
      </c>
      <c r="E146" s="21" t="s">
        <v>33</v>
      </c>
      <c r="F146" s="27" t="s">
        <v>34</v>
      </c>
      <c r="G146" s="27" t="s">
        <v>35</v>
      </c>
      <c r="H146" s="27" t="s">
        <v>36</v>
      </c>
      <c r="I146" s="21" t="s">
        <v>37</v>
      </c>
    </row>
    <row r="147" spans="1:9" x14ac:dyDescent="0.25">
      <c r="A147" s="21" t="s">
        <v>98</v>
      </c>
      <c r="B147" s="21" t="s">
        <v>99</v>
      </c>
      <c r="C147" s="37"/>
      <c r="D147" s="33"/>
      <c r="E147" s="22"/>
      <c r="F147" s="28"/>
      <c r="G147" s="28"/>
      <c r="H147" s="28"/>
      <c r="I147" s="22"/>
    </row>
    <row r="148" spans="1:9" x14ac:dyDescent="0.25">
      <c r="A148" s="22" t="s">
        <v>100</v>
      </c>
      <c r="B148" s="22" t="s">
        <v>99</v>
      </c>
      <c r="C148" s="37">
        <v>5</v>
      </c>
      <c r="D148" s="33" t="s">
        <v>41</v>
      </c>
      <c r="E148" s="23"/>
      <c r="F148" s="28" t="str">
        <f>IF(ISBLANK(E148),"", PRODUCT(C148,E148))</f>
        <v/>
      </c>
      <c r="G148" s="29"/>
      <c r="H148" s="29"/>
      <c r="I148" s="24"/>
    </row>
    <row r="149" spans="1:9" ht="30" x14ac:dyDescent="0.25">
      <c r="E149" s="21" t="s">
        <v>42</v>
      </c>
      <c r="F149" s="27" t="str">
        <f>IF(F148="","",ROUND(SUM(F148:F148),2))</f>
        <v/>
      </c>
      <c r="G149" s="26" t="str">
        <f>IF(F148="","Neužpildytos visos objektų kainos","")</f>
        <v>Neužpildytos visos objektų kainos</v>
      </c>
    </row>
    <row r="150" spans="1:9" ht="30" x14ac:dyDescent="0.25">
      <c r="C150" s="36" t="s">
        <v>43</v>
      </c>
      <c r="D150" s="34"/>
      <c r="E150" s="21" t="s">
        <v>44</v>
      </c>
      <c r="F150" s="27" t="str">
        <f>IF(OR(F149="",D150=""),"", ROUND(PRODUCT(D150,F149)/100,2))</f>
        <v/>
      </c>
      <c r="G150" s="26" t="str">
        <f>IF(D150="", "Nurodykite taikomą PVM dydį", "")</f>
        <v>Nurodykite taikomą PVM dydį</v>
      </c>
    </row>
    <row r="151" spans="1:9" x14ac:dyDescent="0.25">
      <c r="E151" s="21" t="s">
        <v>45</v>
      </c>
      <c r="F151" s="27">
        <f>IF(ISBLANK(F150), "", ROUND(SUM(F149:F150),2))</f>
        <v>0</v>
      </c>
    </row>
    <row r="155" spans="1:9" x14ac:dyDescent="0.25">
      <c r="A155" s="12" t="s">
        <v>101</v>
      </c>
      <c r="B155" s="12" t="s">
        <v>102</v>
      </c>
    </row>
    <row r="157" spans="1:9" x14ac:dyDescent="0.25">
      <c r="A157" s="12" t="s">
        <v>28</v>
      </c>
    </row>
    <row r="158" spans="1:9" ht="43.5" x14ac:dyDescent="0.25">
      <c r="A158" s="21" t="s">
        <v>29</v>
      </c>
      <c r="B158" s="21" t="s">
        <v>30</v>
      </c>
      <c r="C158" s="32" t="s">
        <v>219</v>
      </c>
      <c r="D158" s="32" t="s">
        <v>32</v>
      </c>
      <c r="E158" s="21" t="s">
        <v>33</v>
      </c>
      <c r="F158" s="27" t="s">
        <v>34</v>
      </c>
      <c r="G158" s="27" t="s">
        <v>35</v>
      </c>
      <c r="H158" s="27" t="s">
        <v>36</v>
      </c>
      <c r="I158" s="21" t="s">
        <v>37</v>
      </c>
    </row>
    <row r="159" spans="1:9" x14ac:dyDescent="0.25">
      <c r="A159" s="21" t="s">
        <v>103</v>
      </c>
      <c r="B159" s="21" t="s">
        <v>104</v>
      </c>
      <c r="C159" s="37"/>
      <c r="D159" s="33"/>
      <c r="E159" s="22"/>
      <c r="F159" s="28"/>
      <c r="G159" s="28"/>
      <c r="H159" s="28"/>
      <c r="I159" s="22"/>
    </row>
    <row r="160" spans="1:9" x14ac:dyDescent="0.25">
      <c r="A160" s="22" t="s">
        <v>105</v>
      </c>
      <c r="B160" s="22" t="s">
        <v>104</v>
      </c>
      <c r="C160" s="37">
        <v>4</v>
      </c>
      <c r="D160" s="33" t="s">
        <v>41</v>
      </c>
      <c r="E160" s="23"/>
      <c r="F160" s="28" t="str">
        <f>IF(ISBLANK(E160),"", PRODUCT(C160,E160))</f>
        <v/>
      </c>
      <c r="G160" s="29"/>
      <c r="H160" s="29"/>
      <c r="I160" s="24"/>
    </row>
    <row r="161" spans="1:9" ht="30" x14ac:dyDescent="0.25">
      <c r="E161" s="21" t="s">
        <v>42</v>
      </c>
      <c r="F161" s="27" t="str">
        <f>IF(F160="","",ROUND(SUM(F160:F160),2))</f>
        <v/>
      </c>
      <c r="G161" s="26" t="str">
        <f>IF(F160="","Neužpildytos visos objektų kainos","")</f>
        <v>Neužpildytos visos objektų kainos</v>
      </c>
    </row>
    <row r="162" spans="1:9" ht="30" x14ac:dyDescent="0.25">
      <c r="C162" s="36" t="s">
        <v>43</v>
      </c>
      <c r="D162" s="34"/>
      <c r="E162" s="21" t="s">
        <v>44</v>
      </c>
      <c r="F162" s="27" t="str">
        <f>IF(OR(F161="",D162=""),"", ROUND(PRODUCT(D162,F161)/100,2))</f>
        <v/>
      </c>
      <c r="G162" s="26" t="str">
        <f>IF(D162="", "Nurodykite taikomą PVM dydį", "")</f>
        <v>Nurodykite taikomą PVM dydį</v>
      </c>
    </row>
    <row r="163" spans="1:9" x14ac:dyDescent="0.25">
      <c r="E163" s="21" t="s">
        <v>45</v>
      </c>
      <c r="F163" s="27">
        <f>IF(ISBLANK(F162), "", ROUND(SUM(F161:F162),2))</f>
        <v>0</v>
      </c>
    </row>
    <row r="167" spans="1:9" x14ac:dyDescent="0.25">
      <c r="A167" s="12" t="s">
        <v>106</v>
      </c>
      <c r="B167" s="12" t="s">
        <v>107</v>
      </c>
    </row>
    <row r="169" spans="1:9" x14ac:dyDescent="0.25">
      <c r="A169" s="12" t="s">
        <v>28</v>
      </c>
    </row>
    <row r="170" spans="1:9" ht="43.5" x14ac:dyDescent="0.25">
      <c r="A170" s="21" t="s">
        <v>29</v>
      </c>
      <c r="B170" s="21" t="s">
        <v>30</v>
      </c>
      <c r="C170" s="32" t="s">
        <v>219</v>
      </c>
      <c r="D170" s="32" t="s">
        <v>32</v>
      </c>
      <c r="E170" s="21" t="s">
        <v>33</v>
      </c>
      <c r="F170" s="27" t="s">
        <v>34</v>
      </c>
      <c r="G170" s="27" t="s">
        <v>35</v>
      </c>
      <c r="H170" s="27" t="s">
        <v>36</v>
      </c>
      <c r="I170" s="21" t="s">
        <v>37</v>
      </c>
    </row>
    <row r="171" spans="1:9" x14ac:dyDescent="0.25">
      <c r="A171" s="21" t="s">
        <v>108</v>
      </c>
      <c r="B171" s="21" t="s">
        <v>109</v>
      </c>
      <c r="C171" s="37"/>
      <c r="D171" s="33"/>
      <c r="E171" s="22"/>
      <c r="F171" s="28"/>
      <c r="G171" s="28"/>
      <c r="H171" s="28"/>
      <c r="I171" s="22"/>
    </row>
    <row r="172" spans="1:9" x14ac:dyDescent="0.25">
      <c r="A172" s="22" t="s">
        <v>110</v>
      </c>
      <c r="B172" s="22" t="s">
        <v>111</v>
      </c>
      <c r="C172" s="37">
        <v>3</v>
      </c>
      <c r="D172" s="33" t="s">
        <v>41</v>
      </c>
      <c r="E172" s="23"/>
      <c r="F172" s="28" t="str">
        <f>IF(ISBLANK(E172),"", PRODUCT(C172,E172))</f>
        <v/>
      </c>
      <c r="G172" s="29"/>
      <c r="H172" s="29"/>
      <c r="I172" s="24"/>
    </row>
    <row r="173" spans="1:9" ht="30" x14ac:dyDescent="0.25">
      <c r="E173" s="21" t="s">
        <v>42</v>
      </c>
      <c r="F173" s="27" t="str">
        <f>IF(F172="","",ROUND(SUM(F172:F172),2))</f>
        <v/>
      </c>
      <c r="G173" s="26" t="str">
        <f>IF(F172="","Neužpildytos visos objektų kainos","")</f>
        <v>Neužpildytos visos objektų kainos</v>
      </c>
    </row>
    <row r="174" spans="1:9" ht="30" x14ac:dyDescent="0.25">
      <c r="C174" s="36" t="s">
        <v>43</v>
      </c>
      <c r="D174" s="34"/>
      <c r="E174" s="21" t="s">
        <v>44</v>
      </c>
      <c r="F174" s="27" t="str">
        <f>IF(OR(F173="",D174=""),"", ROUND(PRODUCT(D174,F173)/100,2))</f>
        <v/>
      </c>
      <c r="G174" s="26" t="str">
        <f>IF(D174="", "Nurodykite taikomą PVM dydį", "")</f>
        <v>Nurodykite taikomą PVM dydį</v>
      </c>
    </row>
    <row r="175" spans="1:9" x14ac:dyDescent="0.25">
      <c r="E175" s="21" t="s">
        <v>45</v>
      </c>
      <c r="F175" s="27">
        <f>IF(ISBLANK(F174), "", ROUND(SUM(F173:F174),2))</f>
        <v>0</v>
      </c>
    </row>
    <row r="179" spans="1:9" x14ac:dyDescent="0.25">
      <c r="A179" s="12" t="s">
        <v>112</v>
      </c>
      <c r="B179" s="12" t="s">
        <v>113</v>
      </c>
    </row>
    <row r="181" spans="1:9" x14ac:dyDescent="0.25">
      <c r="A181" s="12" t="s">
        <v>28</v>
      </c>
    </row>
    <row r="182" spans="1:9" ht="43.5" x14ac:dyDescent="0.25">
      <c r="A182" s="21" t="s">
        <v>29</v>
      </c>
      <c r="B182" s="21" t="s">
        <v>30</v>
      </c>
      <c r="C182" s="32" t="s">
        <v>219</v>
      </c>
      <c r="D182" s="32" t="s">
        <v>32</v>
      </c>
      <c r="E182" s="21" t="s">
        <v>33</v>
      </c>
      <c r="F182" s="27" t="s">
        <v>34</v>
      </c>
      <c r="G182" s="27" t="s">
        <v>35</v>
      </c>
      <c r="H182" s="27" t="s">
        <v>36</v>
      </c>
      <c r="I182" s="21" t="s">
        <v>37</v>
      </c>
    </row>
    <row r="183" spans="1:9" x14ac:dyDescent="0.25">
      <c r="A183" s="21" t="s">
        <v>114</v>
      </c>
      <c r="B183" s="21" t="s">
        <v>115</v>
      </c>
      <c r="C183" s="37"/>
      <c r="D183" s="33"/>
      <c r="E183" s="22"/>
      <c r="F183" s="28"/>
      <c r="G183" s="28"/>
      <c r="H183" s="28"/>
      <c r="I183" s="22"/>
    </row>
    <row r="184" spans="1:9" x14ac:dyDescent="0.25">
      <c r="A184" s="22" t="s">
        <v>116</v>
      </c>
      <c r="B184" s="22" t="s">
        <v>115</v>
      </c>
      <c r="C184" s="37">
        <v>40</v>
      </c>
      <c r="D184" s="33" t="s">
        <v>41</v>
      </c>
      <c r="E184" s="23"/>
      <c r="F184" s="28" t="str">
        <f>IF(ISBLANK(E184),"", PRODUCT(C184,E184))</f>
        <v/>
      </c>
      <c r="G184" s="29"/>
      <c r="H184" s="29"/>
      <c r="I184" s="24"/>
    </row>
    <row r="185" spans="1:9" ht="30" x14ac:dyDescent="0.25">
      <c r="E185" s="21" t="s">
        <v>42</v>
      </c>
      <c r="F185" s="27" t="str">
        <f>IF(F184="","",ROUND(SUM(F184:F184),2))</f>
        <v/>
      </c>
      <c r="G185" s="26" t="str">
        <f>IF(F184="","Neužpildytos visos objektų kainos","")</f>
        <v>Neužpildytos visos objektų kainos</v>
      </c>
    </row>
    <row r="186" spans="1:9" ht="30" x14ac:dyDescent="0.25">
      <c r="C186" s="36" t="s">
        <v>43</v>
      </c>
      <c r="D186" s="34"/>
      <c r="E186" s="21" t="s">
        <v>44</v>
      </c>
      <c r="F186" s="27" t="str">
        <f>IF(OR(F185="",D186=""),"", ROUND(PRODUCT(D186,F185)/100,2))</f>
        <v/>
      </c>
      <c r="G186" s="26" t="str">
        <f>IF(D186="", "Nurodykite taikomą PVM dydį", "")</f>
        <v>Nurodykite taikomą PVM dydį</v>
      </c>
    </row>
    <row r="187" spans="1:9" x14ac:dyDescent="0.25">
      <c r="E187" s="21" t="s">
        <v>45</v>
      </c>
      <c r="F187" s="27">
        <f>IF(ISBLANK(F186), "", ROUND(SUM(F185:F186),2))</f>
        <v>0</v>
      </c>
    </row>
    <row r="191" spans="1:9" x14ac:dyDescent="0.25">
      <c r="A191" s="12" t="s">
        <v>117</v>
      </c>
      <c r="B191" s="12" t="s">
        <v>118</v>
      </c>
    </row>
    <row r="193" spans="1:9" x14ac:dyDescent="0.25">
      <c r="A193" s="12" t="s">
        <v>28</v>
      </c>
    </row>
    <row r="194" spans="1:9" ht="43.5" x14ac:dyDescent="0.25">
      <c r="A194" s="21" t="s">
        <v>29</v>
      </c>
      <c r="B194" s="21" t="s">
        <v>30</v>
      </c>
      <c r="C194" s="32" t="s">
        <v>219</v>
      </c>
      <c r="D194" s="32" t="s">
        <v>32</v>
      </c>
      <c r="E194" s="21" t="s">
        <v>33</v>
      </c>
      <c r="F194" s="27" t="s">
        <v>34</v>
      </c>
      <c r="G194" s="27" t="s">
        <v>35</v>
      </c>
      <c r="H194" s="27" t="s">
        <v>36</v>
      </c>
      <c r="I194" s="21" t="s">
        <v>37</v>
      </c>
    </row>
    <row r="195" spans="1:9" x14ac:dyDescent="0.25">
      <c r="A195" s="21" t="s">
        <v>119</v>
      </c>
      <c r="B195" s="21" t="s">
        <v>120</v>
      </c>
      <c r="C195" s="37"/>
      <c r="D195" s="33"/>
      <c r="E195" s="22"/>
      <c r="F195" s="28"/>
      <c r="G195" s="28"/>
      <c r="H195" s="28"/>
      <c r="I195" s="22"/>
    </row>
    <row r="196" spans="1:9" x14ac:dyDescent="0.25">
      <c r="A196" s="22" t="s">
        <v>121</v>
      </c>
      <c r="B196" s="22" t="s">
        <v>120</v>
      </c>
      <c r="C196" s="37">
        <v>3</v>
      </c>
      <c r="D196" s="33" t="s">
        <v>41</v>
      </c>
      <c r="E196" s="23"/>
      <c r="F196" s="28" t="str">
        <f>IF(ISBLANK(E196),"", PRODUCT(C196,E196))</f>
        <v/>
      </c>
      <c r="G196" s="29"/>
      <c r="H196" s="29"/>
      <c r="I196" s="24"/>
    </row>
    <row r="197" spans="1:9" ht="30" x14ac:dyDescent="0.25">
      <c r="E197" s="21" t="s">
        <v>42</v>
      </c>
      <c r="F197" s="27" t="str">
        <f>IF(F196="","",ROUND(SUM(F196:F196),2))</f>
        <v/>
      </c>
      <c r="G197" s="26" t="str">
        <f>IF(F196="","Neužpildytos visos objektų kainos","")</f>
        <v>Neužpildytos visos objektų kainos</v>
      </c>
    </row>
    <row r="198" spans="1:9" ht="30" x14ac:dyDescent="0.25">
      <c r="C198" s="36" t="s">
        <v>43</v>
      </c>
      <c r="D198" s="34"/>
      <c r="E198" s="21" t="s">
        <v>44</v>
      </c>
      <c r="F198" s="27" t="str">
        <f>IF(OR(F197="",D198=""),"", ROUND(PRODUCT(D198,F197)/100,2))</f>
        <v/>
      </c>
      <c r="G198" s="26" t="str">
        <f>IF(D198="", "Nurodykite taikomą PVM dydį", "")</f>
        <v>Nurodykite taikomą PVM dydį</v>
      </c>
    </row>
    <row r="199" spans="1:9" x14ac:dyDescent="0.25">
      <c r="E199" s="21" t="s">
        <v>45</v>
      </c>
      <c r="F199" s="27">
        <f>IF(ISBLANK(F198), "", ROUND(SUM(F197:F198),2))</f>
        <v>0</v>
      </c>
    </row>
    <row r="203" spans="1:9" x14ac:dyDescent="0.25">
      <c r="A203" s="12" t="s">
        <v>122</v>
      </c>
      <c r="B203" s="12" t="s">
        <v>123</v>
      </c>
    </row>
    <row r="205" spans="1:9" x14ac:dyDescent="0.25">
      <c r="A205" s="12" t="s">
        <v>28</v>
      </c>
    </row>
    <row r="206" spans="1:9" ht="43.5" x14ac:dyDescent="0.25">
      <c r="A206" s="21" t="s">
        <v>29</v>
      </c>
      <c r="B206" s="21" t="s">
        <v>30</v>
      </c>
      <c r="C206" s="32" t="s">
        <v>219</v>
      </c>
      <c r="D206" s="32" t="s">
        <v>32</v>
      </c>
      <c r="E206" s="21" t="s">
        <v>33</v>
      </c>
      <c r="F206" s="27" t="s">
        <v>34</v>
      </c>
      <c r="G206" s="27" t="s">
        <v>35</v>
      </c>
      <c r="H206" s="27" t="s">
        <v>36</v>
      </c>
      <c r="I206" s="21" t="s">
        <v>37</v>
      </c>
    </row>
    <row r="207" spans="1:9" x14ac:dyDescent="0.25">
      <c r="A207" s="21" t="s">
        <v>124</v>
      </c>
      <c r="B207" s="21" t="s">
        <v>125</v>
      </c>
      <c r="C207" s="37"/>
      <c r="D207" s="33"/>
      <c r="E207" s="22"/>
      <c r="F207" s="28"/>
      <c r="G207" s="28"/>
      <c r="H207" s="28"/>
      <c r="I207" s="22"/>
    </row>
    <row r="208" spans="1:9" x14ac:dyDescent="0.25">
      <c r="A208" s="22" t="s">
        <v>126</v>
      </c>
      <c r="B208" s="22" t="s">
        <v>125</v>
      </c>
      <c r="C208" s="37">
        <v>1</v>
      </c>
      <c r="D208" s="33" t="s">
        <v>41</v>
      </c>
      <c r="E208" s="23"/>
      <c r="F208" s="28" t="str">
        <f>IF(ISBLANK(E208),"", PRODUCT(C208,E208))</f>
        <v/>
      </c>
      <c r="G208" s="29"/>
      <c r="H208" s="29"/>
      <c r="I208" s="24"/>
    </row>
    <row r="209" spans="1:9" ht="30" x14ac:dyDescent="0.25">
      <c r="E209" s="21" t="s">
        <v>42</v>
      </c>
      <c r="F209" s="27" t="str">
        <f>IF(F208="","",ROUND(SUM(F208:F208),2))</f>
        <v/>
      </c>
      <c r="G209" s="26" t="str">
        <f>IF(F208="","Neužpildytos visos objektų kainos","")</f>
        <v>Neužpildytos visos objektų kainos</v>
      </c>
    </row>
    <row r="210" spans="1:9" ht="30" x14ac:dyDescent="0.25">
      <c r="C210" s="36" t="s">
        <v>43</v>
      </c>
      <c r="D210" s="34"/>
      <c r="E210" s="21" t="s">
        <v>44</v>
      </c>
      <c r="F210" s="27" t="str">
        <f>IF(OR(F209="",D210=""),"", ROUND(PRODUCT(D210,F209)/100,2))</f>
        <v/>
      </c>
      <c r="G210" s="26" t="str">
        <f>IF(D210="", "Nurodykite taikomą PVM dydį", "")</f>
        <v>Nurodykite taikomą PVM dydį</v>
      </c>
    </row>
    <row r="211" spans="1:9" x14ac:dyDescent="0.25">
      <c r="E211" s="21" t="s">
        <v>45</v>
      </c>
      <c r="F211" s="27">
        <f>IF(ISBLANK(F210), "", ROUND(SUM(F209:F210),2))</f>
        <v>0</v>
      </c>
    </row>
    <row r="215" spans="1:9" x14ac:dyDescent="0.25">
      <c r="A215" s="12" t="s">
        <v>127</v>
      </c>
      <c r="B215" s="12" t="s">
        <v>128</v>
      </c>
    </row>
    <row r="217" spans="1:9" x14ac:dyDescent="0.25">
      <c r="A217" s="12" t="s">
        <v>28</v>
      </c>
    </row>
    <row r="218" spans="1:9" ht="43.5" x14ac:dyDescent="0.25">
      <c r="A218" s="21" t="s">
        <v>29</v>
      </c>
      <c r="B218" s="21" t="s">
        <v>30</v>
      </c>
      <c r="C218" s="32" t="s">
        <v>219</v>
      </c>
      <c r="D218" s="32" t="s">
        <v>32</v>
      </c>
      <c r="E218" s="21" t="s">
        <v>33</v>
      </c>
      <c r="F218" s="27" t="s">
        <v>34</v>
      </c>
      <c r="G218" s="27" t="s">
        <v>35</v>
      </c>
      <c r="H218" s="27" t="s">
        <v>36</v>
      </c>
      <c r="I218" s="21" t="s">
        <v>37</v>
      </c>
    </row>
    <row r="219" spans="1:9" x14ac:dyDescent="0.25">
      <c r="A219" s="21" t="s">
        <v>129</v>
      </c>
      <c r="B219" s="21" t="s">
        <v>130</v>
      </c>
      <c r="C219" s="37"/>
      <c r="D219" s="33"/>
      <c r="E219" s="22"/>
      <c r="F219" s="28"/>
      <c r="G219" s="28"/>
      <c r="H219" s="28"/>
      <c r="I219" s="22"/>
    </row>
    <row r="220" spans="1:9" x14ac:dyDescent="0.25">
      <c r="A220" s="22" t="s">
        <v>131</v>
      </c>
      <c r="B220" s="22" t="s">
        <v>130</v>
      </c>
      <c r="C220" s="37">
        <v>9</v>
      </c>
      <c r="D220" s="33" t="s">
        <v>41</v>
      </c>
      <c r="E220" s="23"/>
      <c r="F220" s="28" t="str">
        <f>IF(ISBLANK(E220),"", PRODUCT(C220,E220))</f>
        <v/>
      </c>
      <c r="G220" s="29"/>
      <c r="H220" s="29"/>
      <c r="I220" s="24"/>
    </row>
    <row r="221" spans="1:9" ht="30" x14ac:dyDescent="0.25">
      <c r="E221" s="21" t="s">
        <v>42</v>
      </c>
      <c r="F221" s="27" t="str">
        <f>IF(F220="","",ROUND(SUM(F220:F220),2))</f>
        <v/>
      </c>
      <c r="G221" s="26" t="str">
        <f>IF(F220="","Neužpildytos visos objektų kainos","")</f>
        <v>Neužpildytos visos objektų kainos</v>
      </c>
    </row>
    <row r="222" spans="1:9" ht="30" x14ac:dyDescent="0.25">
      <c r="C222" s="36" t="s">
        <v>43</v>
      </c>
      <c r="D222" s="34"/>
      <c r="E222" s="21" t="s">
        <v>44</v>
      </c>
      <c r="F222" s="27" t="str">
        <f>IF(OR(F221="",D222=""),"", ROUND(PRODUCT(D222,F221)/100,2))</f>
        <v/>
      </c>
      <c r="G222" s="26" t="str">
        <f>IF(D222="", "Nurodykite taikomą PVM dydį", "")</f>
        <v>Nurodykite taikomą PVM dydį</v>
      </c>
    </row>
    <row r="223" spans="1:9" x14ac:dyDescent="0.25">
      <c r="E223" s="21" t="s">
        <v>45</v>
      </c>
      <c r="F223" s="27">
        <f>IF(ISBLANK(F222), "", ROUND(SUM(F221:F222),2))</f>
        <v>0</v>
      </c>
    </row>
    <row r="227" spans="1:9" x14ac:dyDescent="0.25">
      <c r="A227" s="12" t="s">
        <v>132</v>
      </c>
      <c r="B227" s="12" t="s">
        <v>133</v>
      </c>
    </row>
    <row r="229" spans="1:9" x14ac:dyDescent="0.25">
      <c r="A229" s="12" t="s">
        <v>28</v>
      </c>
    </row>
    <row r="230" spans="1:9" ht="43.5" x14ac:dyDescent="0.25">
      <c r="A230" s="21" t="s">
        <v>29</v>
      </c>
      <c r="B230" s="21" t="s">
        <v>30</v>
      </c>
      <c r="C230" s="32" t="s">
        <v>31</v>
      </c>
      <c r="D230" s="32" t="s">
        <v>32</v>
      </c>
      <c r="E230" s="21" t="s">
        <v>33</v>
      </c>
      <c r="F230" s="27" t="s">
        <v>34</v>
      </c>
      <c r="G230" s="27" t="s">
        <v>35</v>
      </c>
      <c r="H230" s="27" t="s">
        <v>36</v>
      </c>
      <c r="I230" s="21" t="s">
        <v>37</v>
      </c>
    </row>
    <row r="231" spans="1:9" x14ac:dyDescent="0.25">
      <c r="A231" s="21" t="s">
        <v>134</v>
      </c>
      <c r="B231" s="21" t="s">
        <v>135</v>
      </c>
      <c r="C231" s="37"/>
      <c r="D231" s="33"/>
      <c r="E231" s="22"/>
      <c r="F231" s="28"/>
      <c r="G231" s="28"/>
      <c r="H231" s="28"/>
      <c r="I231" s="22"/>
    </row>
    <row r="232" spans="1:9" x14ac:dyDescent="0.25">
      <c r="A232" s="22" t="s">
        <v>136</v>
      </c>
      <c r="B232" s="22" t="s">
        <v>135</v>
      </c>
      <c r="C232" s="37">
        <v>1</v>
      </c>
      <c r="D232" s="33" t="s">
        <v>41</v>
      </c>
      <c r="E232" s="23"/>
      <c r="F232" s="28" t="str">
        <f>IF(ISBLANK(E232),"", PRODUCT(C232,E232))</f>
        <v/>
      </c>
      <c r="G232" s="29"/>
      <c r="H232" s="29"/>
      <c r="I232" s="24"/>
    </row>
    <row r="233" spans="1:9" ht="30" x14ac:dyDescent="0.25">
      <c r="E233" s="21" t="s">
        <v>42</v>
      </c>
      <c r="F233" s="27" t="str">
        <f>IF(F232="","",ROUND(SUM(F232:F232),2))</f>
        <v/>
      </c>
      <c r="G233" s="26" t="str">
        <f>IF(F232="","Neužpildytos visos objektų kainos","")</f>
        <v>Neužpildytos visos objektų kainos</v>
      </c>
    </row>
    <row r="234" spans="1:9" ht="30" x14ac:dyDescent="0.25">
      <c r="C234" s="36" t="s">
        <v>43</v>
      </c>
      <c r="D234" s="34"/>
      <c r="E234" s="21" t="s">
        <v>44</v>
      </c>
      <c r="F234" s="27" t="str">
        <f>IF(OR(F233="",D234=""),"", ROUND(PRODUCT(D234,F233)/100,2))</f>
        <v/>
      </c>
      <c r="G234" s="26" t="str">
        <f>IF(D234="", "Nurodykite taikomą PVM dydį", "")</f>
        <v>Nurodykite taikomą PVM dydį</v>
      </c>
    </row>
    <row r="235" spans="1:9" x14ac:dyDescent="0.25">
      <c r="E235" s="21" t="s">
        <v>45</v>
      </c>
      <c r="F235" s="27">
        <f>IF(ISBLANK(F234), "", ROUND(SUM(F233:F234),2))</f>
        <v>0</v>
      </c>
    </row>
    <row r="239" spans="1:9" x14ac:dyDescent="0.25">
      <c r="A239" s="12" t="s">
        <v>137</v>
      </c>
      <c r="B239" s="12" t="s">
        <v>138</v>
      </c>
    </row>
    <row r="241" spans="1:9" x14ac:dyDescent="0.25">
      <c r="A241" s="12" t="s">
        <v>28</v>
      </c>
    </row>
    <row r="242" spans="1:9" ht="43.5" x14ac:dyDescent="0.25">
      <c r="A242" s="21" t="s">
        <v>29</v>
      </c>
      <c r="B242" s="21" t="s">
        <v>30</v>
      </c>
      <c r="C242" s="32" t="s">
        <v>219</v>
      </c>
      <c r="D242" s="32" t="s">
        <v>32</v>
      </c>
      <c r="E242" s="21" t="s">
        <v>33</v>
      </c>
      <c r="F242" s="27" t="s">
        <v>34</v>
      </c>
      <c r="G242" s="27" t="s">
        <v>35</v>
      </c>
      <c r="H242" s="27" t="s">
        <v>36</v>
      </c>
      <c r="I242" s="21" t="s">
        <v>37</v>
      </c>
    </row>
    <row r="243" spans="1:9" x14ac:dyDescent="0.25">
      <c r="A243" s="21" t="s">
        <v>139</v>
      </c>
      <c r="B243" s="21" t="s">
        <v>140</v>
      </c>
      <c r="C243" s="37"/>
      <c r="D243" s="33"/>
      <c r="E243" s="22"/>
      <c r="F243" s="28"/>
      <c r="G243" s="28"/>
      <c r="H243" s="28"/>
      <c r="I243" s="22"/>
    </row>
    <row r="244" spans="1:9" x14ac:dyDescent="0.25">
      <c r="A244" s="22" t="s">
        <v>141</v>
      </c>
      <c r="B244" s="22" t="s">
        <v>140</v>
      </c>
      <c r="C244" s="37">
        <v>4</v>
      </c>
      <c r="D244" s="33" t="s">
        <v>41</v>
      </c>
      <c r="E244" s="23"/>
      <c r="F244" s="28" t="str">
        <f>IF(ISBLANK(E244),"", PRODUCT(C244,E244))</f>
        <v/>
      </c>
      <c r="G244" s="29"/>
      <c r="H244" s="29"/>
      <c r="I244" s="24"/>
    </row>
    <row r="245" spans="1:9" ht="30" x14ac:dyDescent="0.25">
      <c r="E245" s="21" t="s">
        <v>42</v>
      </c>
      <c r="F245" s="27" t="str">
        <f>IF(F244="","",ROUND(SUM(F244:F244),2))</f>
        <v/>
      </c>
      <c r="G245" s="26" t="str">
        <f>IF(F244="","Neužpildytos visos objektų kainos","")</f>
        <v>Neužpildytos visos objektų kainos</v>
      </c>
    </row>
    <row r="246" spans="1:9" ht="30" x14ac:dyDescent="0.25">
      <c r="C246" s="36" t="s">
        <v>43</v>
      </c>
      <c r="D246" s="34"/>
      <c r="E246" s="21" t="s">
        <v>44</v>
      </c>
      <c r="F246" s="27" t="str">
        <f>IF(OR(F245="",D246=""),"", ROUND(PRODUCT(D246,F245)/100,2))</f>
        <v/>
      </c>
      <c r="G246" s="26" t="str">
        <f>IF(D246="", "Nurodykite taikomą PVM dydį", "")</f>
        <v>Nurodykite taikomą PVM dydį</v>
      </c>
    </row>
    <row r="247" spans="1:9" x14ac:dyDescent="0.25">
      <c r="E247" s="21" t="s">
        <v>45</v>
      </c>
      <c r="F247" s="27">
        <f>IF(ISBLANK(F246), "", ROUND(SUM(F245:F246),2))</f>
        <v>0</v>
      </c>
    </row>
    <row r="251" spans="1:9" x14ac:dyDescent="0.25">
      <c r="A251" s="12" t="s">
        <v>142</v>
      </c>
      <c r="B251" s="12" t="s">
        <v>143</v>
      </c>
    </row>
    <row r="253" spans="1:9" x14ac:dyDescent="0.25">
      <c r="A253" s="12" t="s">
        <v>28</v>
      </c>
    </row>
    <row r="254" spans="1:9" ht="43.5" x14ac:dyDescent="0.25">
      <c r="A254" s="21" t="s">
        <v>29</v>
      </c>
      <c r="B254" s="21" t="s">
        <v>30</v>
      </c>
      <c r="C254" s="32" t="s">
        <v>219</v>
      </c>
      <c r="D254" s="32" t="s">
        <v>32</v>
      </c>
      <c r="E254" s="21" t="s">
        <v>33</v>
      </c>
      <c r="F254" s="27" t="s">
        <v>34</v>
      </c>
      <c r="G254" s="27" t="s">
        <v>35</v>
      </c>
      <c r="H254" s="27" t="s">
        <v>36</v>
      </c>
      <c r="I254" s="21" t="s">
        <v>37</v>
      </c>
    </row>
    <row r="255" spans="1:9" x14ac:dyDescent="0.25">
      <c r="A255" s="21" t="s">
        <v>144</v>
      </c>
      <c r="B255" s="21" t="s">
        <v>145</v>
      </c>
      <c r="C255" s="37"/>
      <c r="D255" s="33"/>
      <c r="E255" s="22"/>
      <c r="F255" s="28"/>
      <c r="G255" s="28"/>
      <c r="H255" s="28"/>
      <c r="I255" s="22"/>
    </row>
    <row r="256" spans="1:9" x14ac:dyDescent="0.25">
      <c r="A256" s="22" t="s">
        <v>146</v>
      </c>
      <c r="B256" s="22" t="s">
        <v>145</v>
      </c>
      <c r="C256" s="37">
        <v>15</v>
      </c>
      <c r="D256" s="33" t="s">
        <v>41</v>
      </c>
      <c r="E256" s="23"/>
      <c r="F256" s="28" t="str">
        <f>IF(ISBLANK(E256),"", PRODUCT(C256,E256))</f>
        <v/>
      </c>
      <c r="G256" s="29"/>
      <c r="H256" s="29"/>
      <c r="I256" s="24"/>
    </row>
    <row r="257" spans="1:9" ht="30" x14ac:dyDescent="0.25">
      <c r="E257" s="21" t="s">
        <v>42</v>
      </c>
      <c r="F257" s="27" t="str">
        <f>IF(F256="","",ROUND(SUM(F256:F256),2))</f>
        <v/>
      </c>
      <c r="G257" s="26" t="str">
        <f>IF(F256="","Neužpildytos visos objektų kainos","")</f>
        <v>Neužpildytos visos objektų kainos</v>
      </c>
    </row>
    <row r="258" spans="1:9" ht="30" x14ac:dyDescent="0.25">
      <c r="C258" s="36" t="s">
        <v>43</v>
      </c>
      <c r="D258" s="34"/>
      <c r="E258" s="21" t="s">
        <v>44</v>
      </c>
      <c r="F258" s="27" t="str">
        <f>IF(OR(F257="",D258=""),"", ROUND(PRODUCT(D258,F257)/100,2))</f>
        <v/>
      </c>
      <c r="G258" s="26" t="str">
        <f>IF(D258="", "Nurodykite taikomą PVM dydį", "")</f>
        <v>Nurodykite taikomą PVM dydį</v>
      </c>
    </row>
    <row r="259" spans="1:9" x14ac:dyDescent="0.25">
      <c r="E259" s="21" t="s">
        <v>45</v>
      </c>
      <c r="F259" s="27">
        <f>IF(ISBLANK(F258), "", ROUND(SUM(F257:F258),2))</f>
        <v>0</v>
      </c>
    </row>
    <row r="263" spans="1:9" x14ac:dyDescent="0.25">
      <c r="A263" s="12" t="s">
        <v>147</v>
      </c>
      <c r="B263" s="12" t="s">
        <v>148</v>
      </c>
    </row>
    <row r="265" spans="1:9" x14ac:dyDescent="0.25">
      <c r="A265" s="12" t="s">
        <v>28</v>
      </c>
    </row>
    <row r="266" spans="1:9" ht="43.5" x14ac:dyDescent="0.25">
      <c r="A266" s="21" t="s">
        <v>29</v>
      </c>
      <c r="B266" s="21" t="s">
        <v>30</v>
      </c>
      <c r="C266" s="32" t="s">
        <v>219</v>
      </c>
      <c r="D266" s="32" t="s">
        <v>32</v>
      </c>
      <c r="E266" s="21" t="s">
        <v>33</v>
      </c>
      <c r="F266" s="27" t="s">
        <v>34</v>
      </c>
      <c r="G266" s="27" t="s">
        <v>35</v>
      </c>
      <c r="H266" s="27" t="s">
        <v>36</v>
      </c>
      <c r="I266" s="21" t="s">
        <v>37</v>
      </c>
    </row>
    <row r="267" spans="1:9" x14ac:dyDescent="0.25">
      <c r="A267" s="21" t="s">
        <v>149</v>
      </c>
      <c r="B267" s="21" t="s">
        <v>150</v>
      </c>
      <c r="C267" s="37"/>
      <c r="D267" s="33"/>
      <c r="E267" s="22"/>
      <c r="F267" s="28"/>
      <c r="G267" s="28"/>
      <c r="H267" s="28"/>
      <c r="I267" s="22"/>
    </row>
    <row r="268" spans="1:9" x14ac:dyDescent="0.25">
      <c r="A268" s="22" t="s">
        <v>151</v>
      </c>
      <c r="B268" s="22" t="s">
        <v>150</v>
      </c>
      <c r="C268" s="37">
        <v>20</v>
      </c>
      <c r="D268" s="33" t="s">
        <v>62</v>
      </c>
      <c r="E268" s="23"/>
      <c r="F268" s="28" t="str">
        <f>IF(ISBLANK(E268),"", PRODUCT(C268,E268))</f>
        <v/>
      </c>
      <c r="G268" s="29"/>
      <c r="H268" s="29"/>
      <c r="I268" s="24"/>
    </row>
    <row r="269" spans="1:9" ht="30" x14ac:dyDescent="0.25">
      <c r="E269" s="21" t="s">
        <v>42</v>
      </c>
      <c r="F269" s="27" t="str">
        <f>IF(F268="","",ROUND(SUM(F268:F268),2))</f>
        <v/>
      </c>
      <c r="G269" s="26" t="str">
        <f>IF(F268="","Neužpildytos visos objektų kainos","")</f>
        <v>Neužpildytos visos objektų kainos</v>
      </c>
    </row>
    <row r="270" spans="1:9" ht="30" x14ac:dyDescent="0.25">
      <c r="C270" s="36" t="s">
        <v>43</v>
      </c>
      <c r="D270" s="34"/>
      <c r="E270" s="21" t="s">
        <v>44</v>
      </c>
      <c r="F270" s="27" t="str">
        <f>IF(OR(F269="",D270=""),"", ROUND(PRODUCT(D270,F269)/100,2))</f>
        <v/>
      </c>
      <c r="G270" s="26" t="str">
        <f>IF(D270="", "Nurodykite taikomą PVM dydį", "")</f>
        <v>Nurodykite taikomą PVM dydį</v>
      </c>
    </row>
    <row r="271" spans="1:9" x14ac:dyDescent="0.25">
      <c r="E271" s="21" t="s">
        <v>45</v>
      </c>
      <c r="F271" s="27">
        <f>IF(ISBLANK(F270), "", ROUND(SUM(F269:F270),2))</f>
        <v>0</v>
      </c>
    </row>
    <row r="275" spans="1:9" x14ac:dyDescent="0.25">
      <c r="A275" s="12" t="s">
        <v>152</v>
      </c>
      <c r="B275" s="12" t="s">
        <v>153</v>
      </c>
    </row>
    <row r="277" spans="1:9" x14ac:dyDescent="0.25">
      <c r="A277" s="12" t="s">
        <v>28</v>
      </c>
    </row>
    <row r="278" spans="1:9" ht="43.5" x14ac:dyDescent="0.25">
      <c r="A278" s="21" t="s">
        <v>29</v>
      </c>
      <c r="B278" s="21" t="s">
        <v>30</v>
      </c>
      <c r="C278" s="32" t="s">
        <v>219</v>
      </c>
      <c r="D278" s="32" t="s">
        <v>32</v>
      </c>
      <c r="E278" s="21" t="s">
        <v>33</v>
      </c>
      <c r="F278" s="27" t="s">
        <v>34</v>
      </c>
      <c r="G278" s="27" t="s">
        <v>35</v>
      </c>
      <c r="H278" s="27" t="s">
        <v>36</v>
      </c>
      <c r="I278" s="21" t="s">
        <v>37</v>
      </c>
    </row>
    <row r="279" spans="1:9" x14ac:dyDescent="0.25">
      <c r="A279" s="21" t="s">
        <v>154</v>
      </c>
      <c r="B279" s="21" t="s">
        <v>155</v>
      </c>
      <c r="C279" s="37"/>
      <c r="D279" s="33"/>
      <c r="E279" s="22"/>
      <c r="F279" s="28"/>
      <c r="G279" s="28"/>
      <c r="H279" s="28"/>
      <c r="I279" s="22"/>
    </row>
    <row r="280" spans="1:9" x14ac:dyDescent="0.25">
      <c r="A280" s="22" t="s">
        <v>156</v>
      </c>
      <c r="B280" s="22" t="s">
        <v>155</v>
      </c>
      <c r="C280" s="37">
        <v>80</v>
      </c>
      <c r="D280" s="33" t="s">
        <v>54</v>
      </c>
      <c r="E280" s="23"/>
      <c r="F280" s="28" t="str">
        <f>IF(ISBLANK(E280),"", PRODUCT(C280,E280))</f>
        <v/>
      </c>
      <c r="G280" s="29"/>
      <c r="H280" s="29"/>
      <c r="I280" s="24"/>
    </row>
    <row r="281" spans="1:9" ht="30" x14ac:dyDescent="0.25">
      <c r="E281" s="21" t="s">
        <v>42</v>
      </c>
      <c r="F281" s="27" t="str">
        <f>IF(F280="","",ROUND(SUM(F280:F280),2))</f>
        <v/>
      </c>
      <c r="G281" s="26" t="str">
        <f>IF(F280="","Neužpildytos visos objektų kainos","")</f>
        <v>Neužpildytos visos objektų kainos</v>
      </c>
    </row>
    <row r="282" spans="1:9" ht="30" x14ac:dyDescent="0.25">
      <c r="C282" s="36" t="s">
        <v>43</v>
      </c>
      <c r="D282" s="34"/>
      <c r="E282" s="21" t="s">
        <v>44</v>
      </c>
      <c r="F282" s="27" t="str">
        <f>IF(OR(F281="",D282=""),"", ROUND(PRODUCT(D282,F281)/100,2))</f>
        <v/>
      </c>
      <c r="G282" s="26" t="str">
        <f>IF(D282="", "Nurodykite taikomą PVM dydį", "")</f>
        <v>Nurodykite taikomą PVM dydį</v>
      </c>
    </row>
    <row r="283" spans="1:9" x14ac:dyDescent="0.25">
      <c r="E283" s="21" t="s">
        <v>45</v>
      </c>
      <c r="F283" s="27">
        <f>IF(ISBLANK(F282), "", ROUND(SUM(F281:F282),2))</f>
        <v>0</v>
      </c>
    </row>
    <row r="287" spans="1:9" x14ac:dyDescent="0.25">
      <c r="A287" s="12" t="s">
        <v>157</v>
      </c>
      <c r="B287" s="12" t="s">
        <v>158</v>
      </c>
    </row>
    <row r="289" spans="1:9" x14ac:dyDescent="0.25">
      <c r="A289" s="12" t="s">
        <v>28</v>
      </c>
    </row>
    <row r="290" spans="1:9" ht="43.5" x14ac:dyDescent="0.25">
      <c r="A290" s="21" t="s">
        <v>29</v>
      </c>
      <c r="B290" s="21" t="s">
        <v>30</v>
      </c>
      <c r="C290" s="32" t="s">
        <v>219</v>
      </c>
      <c r="D290" s="32" t="s">
        <v>32</v>
      </c>
      <c r="E290" s="21" t="s">
        <v>33</v>
      </c>
      <c r="F290" s="27" t="s">
        <v>34</v>
      </c>
      <c r="G290" s="27" t="s">
        <v>35</v>
      </c>
      <c r="H290" s="27" t="s">
        <v>36</v>
      </c>
      <c r="I290" s="21" t="s">
        <v>37</v>
      </c>
    </row>
    <row r="291" spans="1:9" x14ac:dyDescent="0.25">
      <c r="A291" s="21" t="s">
        <v>159</v>
      </c>
      <c r="B291" s="21" t="s">
        <v>160</v>
      </c>
      <c r="C291" s="37"/>
      <c r="D291" s="33"/>
      <c r="E291" s="22"/>
      <c r="F291" s="28"/>
      <c r="G291" s="28"/>
      <c r="H291" s="28"/>
      <c r="I291" s="22"/>
    </row>
    <row r="292" spans="1:9" x14ac:dyDescent="0.25">
      <c r="A292" s="22" t="s">
        <v>161</v>
      </c>
      <c r="B292" s="22" t="s">
        <v>160</v>
      </c>
      <c r="C292" s="37">
        <v>6</v>
      </c>
      <c r="D292" s="33" t="s">
        <v>41</v>
      </c>
      <c r="E292" s="23"/>
      <c r="F292" s="28" t="str">
        <f>IF(ISBLANK(E292),"", PRODUCT(C292,E292))</f>
        <v/>
      </c>
      <c r="G292" s="29"/>
      <c r="H292" s="29"/>
      <c r="I292" s="24"/>
    </row>
    <row r="293" spans="1:9" ht="30" x14ac:dyDescent="0.25">
      <c r="E293" s="21" t="s">
        <v>42</v>
      </c>
      <c r="F293" s="27" t="str">
        <f>IF(F292="","",ROUND(SUM(F292:F292),2))</f>
        <v/>
      </c>
      <c r="G293" s="26" t="str">
        <f>IF(F292="","Neužpildytos visos objektų kainos","")</f>
        <v>Neužpildytos visos objektų kainos</v>
      </c>
    </row>
    <row r="294" spans="1:9" ht="30" x14ac:dyDescent="0.25">
      <c r="C294" s="36" t="s">
        <v>43</v>
      </c>
      <c r="D294" s="34"/>
      <c r="E294" s="21" t="s">
        <v>44</v>
      </c>
      <c r="F294" s="27" t="str">
        <f>IF(OR(F293="",D294=""),"", ROUND(PRODUCT(D294,F293)/100,2))</f>
        <v/>
      </c>
      <c r="G294" s="26" t="str">
        <f>IF(D294="", "Nurodykite taikomą PVM dydį", "")</f>
        <v>Nurodykite taikomą PVM dydį</v>
      </c>
    </row>
    <row r="295" spans="1:9" x14ac:dyDescent="0.25">
      <c r="E295" s="21" t="s">
        <v>45</v>
      </c>
      <c r="F295" s="27">
        <f>IF(ISBLANK(F294), "", ROUND(SUM(F293:F294),2))</f>
        <v>0</v>
      </c>
    </row>
    <row r="299" spans="1:9" x14ac:dyDescent="0.25">
      <c r="A299" s="12" t="s">
        <v>162</v>
      </c>
      <c r="B299" s="12" t="s">
        <v>163</v>
      </c>
    </row>
    <row r="301" spans="1:9" x14ac:dyDescent="0.25">
      <c r="A301" s="12" t="s">
        <v>28</v>
      </c>
    </row>
    <row r="302" spans="1:9" ht="43.5" x14ac:dyDescent="0.25">
      <c r="A302" s="21" t="s">
        <v>29</v>
      </c>
      <c r="B302" s="21" t="s">
        <v>30</v>
      </c>
      <c r="C302" s="32" t="s">
        <v>219</v>
      </c>
      <c r="D302" s="32" t="s">
        <v>32</v>
      </c>
      <c r="E302" s="21" t="s">
        <v>33</v>
      </c>
      <c r="F302" s="27" t="s">
        <v>34</v>
      </c>
      <c r="G302" s="27" t="s">
        <v>35</v>
      </c>
      <c r="H302" s="27" t="s">
        <v>36</v>
      </c>
      <c r="I302" s="21" t="s">
        <v>37</v>
      </c>
    </row>
    <row r="303" spans="1:9" x14ac:dyDescent="0.25">
      <c r="A303" s="21" t="s">
        <v>164</v>
      </c>
      <c r="B303" s="21" t="s">
        <v>165</v>
      </c>
      <c r="C303" s="37"/>
      <c r="D303" s="33"/>
      <c r="E303" s="22"/>
      <c r="F303" s="28"/>
      <c r="G303" s="28"/>
      <c r="H303" s="28"/>
      <c r="I303" s="22"/>
    </row>
    <row r="304" spans="1:9" x14ac:dyDescent="0.25">
      <c r="A304" s="22" t="s">
        <v>166</v>
      </c>
      <c r="B304" s="22" t="s">
        <v>165</v>
      </c>
      <c r="C304" s="37">
        <v>100</v>
      </c>
      <c r="D304" s="33" t="s">
        <v>41</v>
      </c>
      <c r="E304" s="23"/>
      <c r="F304" s="28" t="str">
        <f>IF(ISBLANK(E304),"", PRODUCT(C304,E304))</f>
        <v/>
      </c>
      <c r="G304" s="29"/>
      <c r="H304" s="29"/>
      <c r="I304" s="24"/>
    </row>
    <row r="305" spans="1:9" ht="30" x14ac:dyDescent="0.25">
      <c r="E305" s="21" t="s">
        <v>42</v>
      </c>
      <c r="F305" s="27" t="str">
        <f>IF(F304="","",ROUND(SUM(F304:F304),2))</f>
        <v/>
      </c>
      <c r="G305" s="26" t="str">
        <f>IF(F304="","Neužpildytos visos objektų kainos","")</f>
        <v>Neužpildytos visos objektų kainos</v>
      </c>
    </row>
    <row r="306" spans="1:9" ht="30" x14ac:dyDescent="0.25">
      <c r="C306" s="36" t="s">
        <v>43</v>
      </c>
      <c r="D306" s="34"/>
      <c r="E306" s="21" t="s">
        <v>44</v>
      </c>
      <c r="F306" s="27" t="str">
        <f>IF(OR(F305="",D306=""),"", ROUND(PRODUCT(D306,F305)/100,2))</f>
        <v/>
      </c>
      <c r="G306" s="26" t="str">
        <f>IF(D306="", "Nurodykite taikomą PVM dydį", "")</f>
        <v>Nurodykite taikomą PVM dydį</v>
      </c>
    </row>
    <row r="307" spans="1:9" x14ac:dyDescent="0.25">
      <c r="E307" s="21" t="s">
        <v>45</v>
      </c>
      <c r="F307" s="27">
        <f>IF(ISBLANK(F306), "", ROUND(SUM(F305:F306),2))</f>
        <v>0</v>
      </c>
    </row>
    <row r="311" spans="1:9" x14ac:dyDescent="0.25">
      <c r="A311" s="12" t="s">
        <v>167</v>
      </c>
      <c r="B311" s="12" t="s">
        <v>168</v>
      </c>
    </row>
    <row r="313" spans="1:9" x14ac:dyDescent="0.25">
      <c r="A313" s="12" t="s">
        <v>28</v>
      </c>
    </row>
    <row r="314" spans="1:9" ht="43.5" x14ac:dyDescent="0.25">
      <c r="A314" s="21" t="s">
        <v>29</v>
      </c>
      <c r="B314" s="21" t="s">
        <v>30</v>
      </c>
      <c r="C314" s="32" t="s">
        <v>219</v>
      </c>
      <c r="D314" s="32" t="s">
        <v>32</v>
      </c>
      <c r="E314" s="21" t="s">
        <v>33</v>
      </c>
      <c r="F314" s="27" t="s">
        <v>34</v>
      </c>
      <c r="G314" s="27" t="s">
        <v>35</v>
      </c>
      <c r="H314" s="27" t="s">
        <v>36</v>
      </c>
      <c r="I314" s="21" t="s">
        <v>37</v>
      </c>
    </row>
    <row r="315" spans="1:9" x14ac:dyDescent="0.25">
      <c r="A315" s="21" t="s">
        <v>169</v>
      </c>
      <c r="B315" s="21" t="s">
        <v>170</v>
      </c>
      <c r="C315" s="37"/>
      <c r="D315" s="33"/>
      <c r="E315" s="22"/>
      <c r="F315" s="28"/>
      <c r="G315" s="28"/>
      <c r="H315" s="28"/>
      <c r="I315" s="22"/>
    </row>
    <row r="316" spans="1:9" x14ac:dyDescent="0.25">
      <c r="A316" s="22" t="s">
        <v>171</v>
      </c>
      <c r="B316" s="22" t="s">
        <v>170</v>
      </c>
      <c r="C316" s="37">
        <v>13</v>
      </c>
      <c r="D316" s="33" t="s">
        <v>41</v>
      </c>
      <c r="E316" s="23"/>
      <c r="F316" s="28" t="str">
        <f>IF(ISBLANK(E316),"", PRODUCT(C316,E316))</f>
        <v/>
      </c>
      <c r="G316" s="29"/>
      <c r="H316" s="29"/>
      <c r="I316" s="24"/>
    </row>
    <row r="317" spans="1:9" ht="30" x14ac:dyDescent="0.25">
      <c r="E317" s="21" t="s">
        <v>42</v>
      </c>
      <c r="F317" s="27" t="str">
        <f>IF(F316="","",ROUND(SUM(F316:F316),2))</f>
        <v/>
      </c>
      <c r="G317" s="26" t="str">
        <f>IF(F316="","Neužpildytos visos objektų kainos","")</f>
        <v>Neužpildytos visos objektų kainos</v>
      </c>
    </row>
    <row r="318" spans="1:9" ht="30" x14ac:dyDescent="0.25">
      <c r="C318" s="36" t="s">
        <v>43</v>
      </c>
      <c r="D318" s="34"/>
      <c r="E318" s="21" t="s">
        <v>44</v>
      </c>
      <c r="F318" s="27" t="str">
        <f>IF(OR(F317="",D318=""),"", ROUND(PRODUCT(D318,F317)/100,2))</f>
        <v/>
      </c>
      <c r="G318" s="26" t="str">
        <f>IF(D318="", "Nurodykite taikomą PVM dydį", "")</f>
        <v>Nurodykite taikomą PVM dydį</v>
      </c>
    </row>
    <row r="319" spans="1:9" x14ac:dyDescent="0.25">
      <c r="E319" s="21" t="s">
        <v>45</v>
      </c>
      <c r="F319" s="27">
        <f>IF(ISBLANK(F318), "", ROUND(SUM(F317:F318),2))</f>
        <v>0</v>
      </c>
    </row>
    <row r="323" spans="1:9" x14ac:dyDescent="0.25">
      <c r="A323" s="12" t="s">
        <v>172</v>
      </c>
      <c r="B323" s="12" t="s">
        <v>173</v>
      </c>
    </row>
    <row r="325" spans="1:9" x14ac:dyDescent="0.25">
      <c r="A325" s="12" t="s">
        <v>28</v>
      </c>
    </row>
    <row r="326" spans="1:9" ht="43.5" x14ac:dyDescent="0.25">
      <c r="A326" s="21" t="s">
        <v>29</v>
      </c>
      <c r="B326" s="21" t="s">
        <v>30</v>
      </c>
      <c r="C326" s="32" t="s">
        <v>219</v>
      </c>
      <c r="D326" s="32" t="s">
        <v>32</v>
      </c>
      <c r="E326" s="21" t="s">
        <v>33</v>
      </c>
      <c r="F326" s="27" t="s">
        <v>34</v>
      </c>
      <c r="G326" s="27" t="s">
        <v>35</v>
      </c>
      <c r="H326" s="27" t="s">
        <v>36</v>
      </c>
      <c r="I326" s="21" t="s">
        <v>37</v>
      </c>
    </row>
    <row r="327" spans="1:9" x14ac:dyDescent="0.25">
      <c r="A327" s="21" t="s">
        <v>174</v>
      </c>
      <c r="B327" s="21" t="s">
        <v>175</v>
      </c>
      <c r="C327" s="37"/>
      <c r="D327" s="33"/>
      <c r="E327" s="22"/>
      <c r="F327" s="28"/>
      <c r="G327" s="28"/>
      <c r="H327" s="28"/>
      <c r="I327" s="22"/>
    </row>
    <row r="328" spans="1:9" x14ac:dyDescent="0.25">
      <c r="A328" s="22" t="s">
        <v>176</v>
      </c>
      <c r="B328" s="22" t="s">
        <v>175</v>
      </c>
      <c r="C328" s="37">
        <v>4</v>
      </c>
      <c r="D328" s="33" t="s">
        <v>41</v>
      </c>
      <c r="E328" s="23"/>
      <c r="F328" s="28" t="str">
        <f>IF(ISBLANK(E328),"", PRODUCT(C328,E328))</f>
        <v/>
      </c>
      <c r="G328" s="29"/>
      <c r="H328" s="29"/>
      <c r="I328" s="24"/>
    </row>
    <row r="329" spans="1:9" ht="30" x14ac:dyDescent="0.25">
      <c r="E329" s="21" t="s">
        <v>42</v>
      </c>
      <c r="F329" s="27" t="str">
        <f>IF(F328="","",ROUND(SUM(F328:F328),2))</f>
        <v/>
      </c>
      <c r="G329" s="26" t="str">
        <f>IF(F328="","Neužpildytos visos objektų kainos","")</f>
        <v>Neužpildytos visos objektų kainos</v>
      </c>
    </row>
    <row r="330" spans="1:9" ht="30" x14ac:dyDescent="0.25">
      <c r="C330" s="36" t="s">
        <v>43</v>
      </c>
      <c r="D330" s="34"/>
      <c r="E330" s="21" t="s">
        <v>44</v>
      </c>
      <c r="F330" s="27" t="str">
        <f>IF(OR(F329="",D330=""),"", ROUND(PRODUCT(D330,F329)/100,2))</f>
        <v/>
      </c>
      <c r="G330" s="26" t="str">
        <f>IF(D330="", "Nurodykite taikomą PVM dydį", "")</f>
        <v>Nurodykite taikomą PVM dydį</v>
      </c>
    </row>
    <row r="331" spans="1:9" x14ac:dyDescent="0.25">
      <c r="E331" s="21" t="s">
        <v>45</v>
      </c>
      <c r="F331" s="27">
        <f>IF(ISBLANK(F330), "", ROUND(SUM(F329:F330),2))</f>
        <v>0</v>
      </c>
    </row>
    <row r="335" spans="1:9" x14ac:dyDescent="0.25">
      <c r="A335" s="12" t="s">
        <v>177</v>
      </c>
      <c r="B335" s="12" t="s">
        <v>178</v>
      </c>
    </row>
    <row r="337" spans="1:9" x14ac:dyDescent="0.25">
      <c r="A337" s="12" t="s">
        <v>28</v>
      </c>
    </row>
    <row r="338" spans="1:9" ht="43.5" x14ac:dyDescent="0.25">
      <c r="A338" s="21" t="s">
        <v>29</v>
      </c>
      <c r="B338" s="21" t="s">
        <v>30</v>
      </c>
      <c r="C338" s="32" t="s">
        <v>219</v>
      </c>
      <c r="D338" s="32" t="s">
        <v>32</v>
      </c>
      <c r="E338" s="21" t="s">
        <v>33</v>
      </c>
      <c r="F338" s="27" t="s">
        <v>34</v>
      </c>
      <c r="G338" s="27" t="s">
        <v>35</v>
      </c>
      <c r="H338" s="27" t="s">
        <v>36</v>
      </c>
      <c r="I338" s="21" t="s">
        <v>37</v>
      </c>
    </row>
    <row r="339" spans="1:9" x14ac:dyDescent="0.25">
      <c r="A339" s="21" t="s">
        <v>179</v>
      </c>
      <c r="B339" s="21" t="s">
        <v>180</v>
      </c>
      <c r="C339" s="37"/>
      <c r="D339" s="33"/>
      <c r="E339" s="22"/>
      <c r="F339" s="28"/>
      <c r="G339" s="28"/>
      <c r="H339" s="28"/>
      <c r="I339" s="22"/>
    </row>
    <row r="340" spans="1:9" x14ac:dyDescent="0.25">
      <c r="A340" s="22" t="s">
        <v>181</v>
      </c>
      <c r="B340" s="22" t="s">
        <v>182</v>
      </c>
      <c r="C340" s="37">
        <v>3</v>
      </c>
      <c r="D340" s="33" t="s">
        <v>41</v>
      </c>
      <c r="E340" s="23"/>
      <c r="F340" s="28" t="str">
        <f>IF(ISBLANK(E340),"", PRODUCT(C340,E340))</f>
        <v/>
      </c>
      <c r="G340" s="29"/>
      <c r="H340" s="29"/>
      <c r="I340" s="24"/>
    </row>
    <row r="341" spans="1:9" ht="30" x14ac:dyDescent="0.25">
      <c r="E341" s="21" t="s">
        <v>42</v>
      </c>
      <c r="F341" s="27" t="str">
        <f>IF(F340="","",ROUND(SUM(F340:F340),2))</f>
        <v/>
      </c>
      <c r="G341" s="26" t="str">
        <f>IF(F340="","Neužpildytos visos objektų kainos","")</f>
        <v>Neužpildytos visos objektų kainos</v>
      </c>
    </row>
    <row r="342" spans="1:9" ht="30" x14ac:dyDescent="0.25">
      <c r="C342" s="36" t="s">
        <v>43</v>
      </c>
      <c r="D342" s="34"/>
      <c r="E342" s="21" t="s">
        <v>44</v>
      </c>
      <c r="F342" s="27" t="str">
        <f>IF(OR(F341="",D342=""),"", ROUND(PRODUCT(D342,F341)/100,2))</f>
        <v/>
      </c>
      <c r="G342" s="26" t="str">
        <f>IF(D342="", "Nurodykite taikomą PVM dydį", "")</f>
        <v>Nurodykite taikomą PVM dydį</v>
      </c>
    </row>
    <row r="343" spans="1:9" x14ac:dyDescent="0.25">
      <c r="E343" s="21" t="s">
        <v>45</v>
      </c>
      <c r="F343" s="27">
        <f>IF(ISBLANK(F342), "", ROUND(SUM(F341:F342),2))</f>
        <v>0</v>
      </c>
    </row>
    <row r="347" spans="1:9" x14ac:dyDescent="0.25">
      <c r="A347" s="12" t="s">
        <v>183</v>
      </c>
      <c r="B347" s="12" t="s">
        <v>184</v>
      </c>
    </row>
    <row r="349" spans="1:9" x14ac:dyDescent="0.25">
      <c r="A349" s="12" t="s">
        <v>28</v>
      </c>
    </row>
    <row r="350" spans="1:9" ht="43.5" x14ac:dyDescent="0.25">
      <c r="A350" s="21" t="s">
        <v>29</v>
      </c>
      <c r="B350" s="21" t="s">
        <v>30</v>
      </c>
      <c r="C350" s="32" t="s">
        <v>219</v>
      </c>
      <c r="D350" s="32" t="s">
        <v>32</v>
      </c>
      <c r="E350" s="21" t="s">
        <v>33</v>
      </c>
      <c r="F350" s="27" t="s">
        <v>34</v>
      </c>
      <c r="G350" s="27" t="s">
        <v>35</v>
      </c>
      <c r="H350" s="27" t="s">
        <v>36</v>
      </c>
      <c r="I350" s="21" t="s">
        <v>37</v>
      </c>
    </row>
    <row r="351" spans="1:9" x14ac:dyDescent="0.25">
      <c r="A351" s="21" t="s">
        <v>185</v>
      </c>
      <c r="B351" s="21" t="s">
        <v>186</v>
      </c>
      <c r="C351" s="37"/>
      <c r="D351" s="33"/>
      <c r="E351" s="22"/>
      <c r="F351" s="28"/>
      <c r="G351" s="28"/>
      <c r="H351" s="28"/>
      <c r="I351" s="22"/>
    </row>
    <row r="352" spans="1:9" x14ac:dyDescent="0.25">
      <c r="A352" s="22" t="s">
        <v>187</v>
      </c>
      <c r="B352" s="22" t="s">
        <v>186</v>
      </c>
      <c r="C352" s="37">
        <v>174</v>
      </c>
      <c r="D352" s="33" t="s">
        <v>41</v>
      </c>
      <c r="E352" s="23"/>
      <c r="F352" s="28" t="str">
        <f>IF(ISBLANK(E352),"", PRODUCT(C352,E352))</f>
        <v/>
      </c>
      <c r="G352" s="29"/>
      <c r="H352" s="29"/>
      <c r="I352" s="24"/>
    </row>
    <row r="353" spans="1:9" ht="30" x14ac:dyDescent="0.25">
      <c r="E353" s="21" t="s">
        <v>42</v>
      </c>
      <c r="F353" s="27" t="str">
        <f>IF(F352="","",ROUND(SUM(F352:F352),2))</f>
        <v/>
      </c>
      <c r="G353" s="26" t="str">
        <f>IF(F352="","Neužpildytos visos objektų kainos","")</f>
        <v>Neužpildytos visos objektų kainos</v>
      </c>
    </row>
    <row r="354" spans="1:9" ht="30" x14ac:dyDescent="0.25">
      <c r="C354" s="36" t="s">
        <v>43</v>
      </c>
      <c r="D354" s="34"/>
      <c r="E354" s="21" t="s">
        <v>44</v>
      </c>
      <c r="F354" s="27" t="str">
        <f>IF(OR(F353="",D354=""),"", ROUND(PRODUCT(D354,F353)/100,2))</f>
        <v/>
      </c>
      <c r="G354" s="26" t="str">
        <f>IF(D354="", "Nurodykite taikomą PVM dydį", "")</f>
        <v>Nurodykite taikomą PVM dydį</v>
      </c>
    </row>
    <row r="355" spans="1:9" x14ac:dyDescent="0.25">
      <c r="E355" s="21" t="s">
        <v>45</v>
      </c>
      <c r="F355" s="27">
        <f>IF(ISBLANK(F354), "", ROUND(SUM(F353:F354),2))</f>
        <v>0</v>
      </c>
    </row>
    <row r="359" spans="1:9" x14ac:dyDescent="0.25">
      <c r="A359" s="12" t="s">
        <v>188</v>
      </c>
      <c r="B359" s="12" t="s">
        <v>189</v>
      </c>
    </row>
    <row r="361" spans="1:9" x14ac:dyDescent="0.25">
      <c r="A361" s="12" t="s">
        <v>28</v>
      </c>
    </row>
    <row r="362" spans="1:9" ht="43.5" x14ac:dyDescent="0.25">
      <c r="A362" s="21" t="s">
        <v>29</v>
      </c>
      <c r="B362" s="21" t="s">
        <v>30</v>
      </c>
      <c r="C362" s="32" t="s">
        <v>219</v>
      </c>
      <c r="D362" s="32" t="s">
        <v>32</v>
      </c>
      <c r="E362" s="21" t="s">
        <v>33</v>
      </c>
      <c r="F362" s="27" t="s">
        <v>34</v>
      </c>
      <c r="G362" s="27" t="s">
        <v>35</v>
      </c>
      <c r="H362" s="27" t="s">
        <v>36</v>
      </c>
      <c r="I362" s="21" t="s">
        <v>37</v>
      </c>
    </row>
    <row r="363" spans="1:9" x14ac:dyDescent="0.25">
      <c r="A363" s="21" t="s">
        <v>190</v>
      </c>
      <c r="B363" s="21" t="s">
        <v>191</v>
      </c>
      <c r="C363" s="37"/>
      <c r="D363" s="33"/>
      <c r="E363" s="22"/>
      <c r="F363" s="28"/>
      <c r="G363" s="28"/>
      <c r="H363" s="28"/>
      <c r="I363" s="22"/>
    </row>
    <row r="364" spans="1:9" x14ac:dyDescent="0.25">
      <c r="A364" s="22" t="s">
        <v>192</v>
      </c>
      <c r="B364" s="22" t="s">
        <v>191</v>
      </c>
      <c r="C364" s="37">
        <v>2</v>
      </c>
      <c r="D364" s="33" t="s">
        <v>41</v>
      </c>
      <c r="E364" s="23"/>
      <c r="F364" s="28" t="str">
        <f>IF(ISBLANK(E364),"", PRODUCT(C364,E364))</f>
        <v/>
      </c>
      <c r="G364" s="29"/>
      <c r="H364" s="29"/>
      <c r="I364" s="24"/>
    </row>
    <row r="365" spans="1:9" ht="30" x14ac:dyDescent="0.25">
      <c r="E365" s="21" t="s">
        <v>42</v>
      </c>
      <c r="F365" s="27" t="str">
        <f>IF(F364="","",ROUND(SUM(F364:F364),2))</f>
        <v/>
      </c>
      <c r="G365" s="26" t="str">
        <f>IF(F364="","Neužpildytos visos objektų kainos","")</f>
        <v>Neužpildytos visos objektų kainos</v>
      </c>
    </row>
    <row r="366" spans="1:9" ht="30" x14ac:dyDescent="0.25">
      <c r="C366" s="36" t="s">
        <v>43</v>
      </c>
      <c r="D366" s="34"/>
      <c r="E366" s="21" t="s">
        <v>44</v>
      </c>
      <c r="F366" s="27" t="str">
        <f>IF(OR(F365="",D366=""),"", ROUND(PRODUCT(D366,F365)/100,2))</f>
        <v/>
      </c>
      <c r="G366" s="26" t="str">
        <f>IF(D366="", "Nurodykite taikomą PVM dydį", "")</f>
        <v>Nurodykite taikomą PVM dydį</v>
      </c>
    </row>
    <row r="367" spans="1:9" x14ac:dyDescent="0.25">
      <c r="E367" s="21" t="s">
        <v>45</v>
      </c>
      <c r="F367" s="27">
        <f>IF(ISBLANK(F366), "", ROUND(SUM(F365:F366),2))</f>
        <v>0</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F1:G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54" t="s">
        <v>193</v>
      </c>
      <c r="B2" s="55"/>
      <c r="C2" s="55"/>
      <c r="D2" s="55"/>
      <c r="E2" s="55"/>
      <c r="F2" s="55"/>
      <c r="G2" s="55"/>
      <c r="H2" s="55"/>
      <c r="I2" s="55"/>
      <c r="J2" s="55"/>
      <c r="K2" s="55"/>
    </row>
    <row r="3" spans="1:11" x14ac:dyDescent="0.25">
      <c r="A3" s="55"/>
      <c r="B3" s="55"/>
      <c r="C3" s="55"/>
      <c r="D3" s="55"/>
      <c r="E3" s="55"/>
      <c r="F3" s="55"/>
      <c r="G3" s="55"/>
      <c r="H3" s="55"/>
      <c r="I3" s="55"/>
      <c r="J3" s="55"/>
      <c r="K3" s="55"/>
    </row>
    <row r="4" spans="1:11" ht="15.95" customHeight="1" thickBot="1" x14ac:dyDescent="0.3">
      <c r="A4" s="1"/>
      <c r="B4" s="1"/>
      <c r="C4" s="1"/>
      <c r="D4" s="1"/>
      <c r="E4" s="1"/>
      <c r="F4" s="1"/>
      <c r="G4" s="1"/>
      <c r="H4" s="1"/>
      <c r="I4" s="1"/>
      <c r="J4" s="1"/>
    </row>
    <row r="5" spans="1:11" ht="48" customHeight="1" x14ac:dyDescent="0.25">
      <c r="A5" s="83" t="s">
        <v>194</v>
      </c>
      <c r="B5" s="67"/>
      <c r="C5" s="65" t="s">
        <v>195</v>
      </c>
      <c r="D5" s="66"/>
      <c r="E5" s="67"/>
      <c r="F5" s="65" t="s">
        <v>196</v>
      </c>
      <c r="G5" s="66"/>
      <c r="H5" s="67"/>
      <c r="I5" s="65" t="s">
        <v>197</v>
      </c>
      <c r="J5" s="67"/>
      <c r="K5" s="2" t="s">
        <v>198</v>
      </c>
    </row>
    <row r="6" spans="1:11" ht="48.95" customHeight="1" x14ac:dyDescent="0.25">
      <c r="A6" s="59"/>
      <c r="B6" s="58"/>
      <c r="C6" s="60"/>
      <c r="D6" s="57"/>
      <c r="E6" s="58"/>
      <c r="F6" s="60"/>
      <c r="G6" s="57"/>
      <c r="H6" s="58"/>
      <c r="I6" s="60"/>
      <c r="J6" s="58"/>
      <c r="K6" s="7"/>
    </row>
    <row r="7" spans="1:11" ht="48.95" customHeight="1" x14ac:dyDescent="0.25">
      <c r="A7" s="59"/>
      <c r="B7" s="58"/>
      <c r="C7" s="60"/>
      <c r="D7" s="57"/>
      <c r="E7" s="58"/>
      <c r="F7" s="60"/>
      <c r="G7" s="57"/>
      <c r="H7" s="58"/>
      <c r="I7" s="60"/>
      <c r="J7" s="58"/>
      <c r="K7" s="7"/>
    </row>
    <row r="8" spans="1:11" ht="48.95" customHeight="1" x14ac:dyDescent="0.25">
      <c r="A8" s="59"/>
      <c r="B8" s="58"/>
      <c r="C8" s="60"/>
      <c r="D8" s="57"/>
      <c r="E8" s="58"/>
      <c r="F8" s="60"/>
      <c r="G8" s="57"/>
      <c r="H8" s="58"/>
      <c r="I8" s="60"/>
      <c r="J8" s="58"/>
      <c r="K8" s="7"/>
    </row>
    <row r="9" spans="1:11" ht="48.95" customHeight="1" x14ac:dyDescent="0.25">
      <c r="A9" s="59"/>
      <c r="B9" s="58"/>
      <c r="C9" s="60"/>
      <c r="D9" s="57"/>
      <c r="E9" s="58"/>
      <c r="F9" s="60"/>
      <c r="G9" s="57"/>
      <c r="H9" s="58"/>
      <c r="I9" s="60"/>
      <c r="J9" s="58"/>
      <c r="K9" s="7"/>
    </row>
    <row r="10" spans="1:11" ht="48.95" customHeight="1" x14ac:dyDescent="0.25">
      <c r="A10" s="59"/>
      <c r="B10" s="58"/>
      <c r="C10" s="60"/>
      <c r="D10" s="57"/>
      <c r="E10" s="58"/>
      <c r="F10" s="60"/>
      <c r="G10" s="57"/>
      <c r="H10" s="58"/>
      <c r="I10" s="60"/>
      <c r="J10" s="58"/>
      <c r="K10" s="7"/>
    </row>
    <row r="11" spans="1:11" ht="48.95" customHeight="1" x14ac:dyDescent="0.25">
      <c r="A11" s="59"/>
      <c r="B11" s="58"/>
      <c r="C11" s="60"/>
      <c r="D11" s="57"/>
      <c r="E11" s="58"/>
      <c r="F11" s="60"/>
      <c r="G11" s="57"/>
      <c r="H11" s="58"/>
      <c r="I11" s="60"/>
      <c r="J11" s="58"/>
      <c r="K11" s="7"/>
    </row>
    <row r="12" spans="1:11" ht="48.95" customHeight="1" x14ac:dyDescent="0.25">
      <c r="A12" s="59"/>
      <c r="B12" s="58"/>
      <c r="C12" s="60"/>
      <c r="D12" s="57"/>
      <c r="E12" s="58"/>
      <c r="F12" s="60"/>
      <c r="G12" s="57"/>
      <c r="H12" s="58"/>
      <c r="I12" s="60"/>
      <c r="J12" s="58"/>
      <c r="K12" s="7"/>
    </row>
    <row r="13" spans="1:11" ht="48.95" customHeight="1" x14ac:dyDescent="0.25">
      <c r="A13" s="59"/>
      <c r="B13" s="58"/>
      <c r="C13" s="60"/>
      <c r="D13" s="57"/>
      <c r="E13" s="58"/>
      <c r="F13" s="60"/>
      <c r="G13" s="57"/>
      <c r="H13" s="58"/>
      <c r="I13" s="60"/>
      <c r="J13" s="58"/>
      <c r="K13" s="7"/>
    </row>
    <row r="14" spans="1:11" ht="48.95" customHeight="1" x14ac:dyDescent="0.25">
      <c r="A14" s="59"/>
      <c r="B14" s="58"/>
      <c r="C14" s="60"/>
      <c r="D14" s="57"/>
      <c r="E14" s="58"/>
      <c r="F14" s="60"/>
      <c r="G14" s="57"/>
      <c r="H14" s="58"/>
      <c r="I14" s="60"/>
      <c r="J14" s="58"/>
      <c r="K14" s="7"/>
    </row>
    <row r="15" spans="1:11" ht="48" customHeight="1" thickBot="1" x14ac:dyDescent="0.3">
      <c r="A15" s="85"/>
      <c r="B15" s="73"/>
      <c r="C15" s="78"/>
      <c r="D15" s="72"/>
      <c r="E15" s="73"/>
      <c r="F15" s="78"/>
      <c r="G15" s="72"/>
      <c r="H15" s="73"/>
      <c r="I15" s="78"/>
      <c r="J15" s="73"/>
      <c r="K15" s="8"/>
    </row>
    <row r="16" spans="1:11" ht="18.95" customHeight="1" x14ac:dyDescent="0.25">
      <c r="A16" s="3"/>
      <c r="B16" s="3"/>
      <c r="C16" s="3"/>
      <c r="D16" s="3"/>
      <c r="E16" s="3"/>
      <c r="F16" s="3"/>
      <c r="G16" s="3"/>
      <c r="H16" s="3"/>
      <c r="I16" s="3"/>
      <c r="J16" s="3"/>
      <c r="K16" s="4"/>
    </row>
    <row r="17" spans="1:11" ht="48.95" customHeight="1" x14ac:dyDescent="0.25">
      <c r="A17" s="82" t="s">
        <v>199</v>
      </c>
      <c r="B17" s="55"/>
      <c r="C17" s="55"/>
      <c r="D17" s="55"/>
      <c r="E17" s="55"/>
      <c r="F17" s="55"/>
      <c r="G17" s="55"/>
      <c r="H17" s="55"/>
      <c r="I17" s="55"/>
      <c r="J17" s="55"/>
      <c r="K17" s="55"/>
    </row>
    <row r="18" spans="1:11" ht="15.95" customHeight="1" thickBot="1" x14ac:dyDescent="0.3">
      <c r="A18" s="3"/>
      <c r="B18" s="3"/>
      <c r="C18" s="3"/>
      <c r="D18" s="3"/>
      <c r="E18" s="3"/>
      <c r="F18" s="3"/>
      <c r="G18" s="3"/>
      <c r="H18" s="3"/>
      <c r="I18" s="3"/>
      <c r="J18" s="3"/>
      <c r="K18" s="4"/>
    </row>
    <row r="19" spans="1:11" ht="48.95" customHeight="1" x14ac:dyDescent="0.25">
      <c r="A19" s="83" t="s">
        <v>30</v>
      </c>
      <c r="B19" s="67"/>
      <c r="C19" s="65" t="s">
        <v>195</v>
      </c>
      <c r="D19" s="66"/>
      <c r="E19" s="67"/>
      <c r="F19" s="65" t="s">
        <v>200</v>
      </c>
      <c r="G19" s="66"/>
      <c r="H19" s="67"/>
      <c r="I19" s="84" t="s">
        <v>197</v>
      </c>
      <c r="J19" s="81"/>
      <c r="K19" s="4"/>
    </row>
    <row r="20" spans="1:11" ht="48.95" customHeight="1" x14ac:dyDescent="0.25">
      <c r="A20" s="59"/>
      <c r="B20" s="58"/>
      <c r="C20" s="60"/>
      <c r="D20" s="57"/>
      <c r="E20" s="58"/>
      <c r="F20" s="60"/>
      <c r="G20" s="57"/>
      <c r="H20" s="58"/>
      <c r="I20" s="64"/>
      <c r="J20" s="63"/>
      <c r="K20" s="4"/>
    </row>
    <row r="21" spans="1:11" ht="48.95" customHeight="1" x14ac:dyDescent="0.25">
      <c r="A21" s="59"/>
      <c r="B21" s="58"/>
      <c r="C21" s="60"/>
      <c r="D21" s="57"/>
      <c r="E21" s="58"/>
      <c r="F21" s="60"/>
      <c r="G21" s="57"/>
      <c r="H21" s="58"/>
      <c r="I21" s="64"/>
      <c r="J21" s="63"/>
      <c r="K21" s="4"/>
    </row>
    <row r="22" spans="1:11" ht="48.95" customHeight="1" x14ac:dyDescent="0.25">
      <c r="A22" s="59"/>
      <c r="B22" s="58"/>
      <c r="C22" s="60"/>
      <c r="D22" s="57"/>
      <c r="E22" s="58"/>
      <c r="F22" s="60"/>
      <c r="G22" s="57"/>
      <c r="H22" s="58"/>
      <c r="I22" s="64"/>
      <c r="J22" s="63"/>
      <c r="K22" s="4"/>
    </row>
    <row r="23" spans="1:11" ht="48.95" customHeight="1" x14ac:dyDescent="0.25">
      <c r="A23" s="59"/>
      <c r="B23" s="58"/>
      <c r="C23" s="60"/>
      <c r="D23" s="57"/>
      <c r="E23" s="58"/>
      <c r="F23" s="60"/>
      <c r="G23" s="57"/>
      <c r="H23" s="58"/>
      <c r="I23" s="64"/>
      <c r="J23" s="63"/>
      <c r="K23" s="4"/>
    </row>
    <row r="24" spans="1:11" ht="48.95" customHeight="1" x14ac:dyDescent="0.25">
      <c r="A24" s="59"/>
      <c r="B24" s="58"/>
      <c r="C24" s="60"/>
      <c r="D24" s="57"/>
      <c r="E24" s="58"/>
      <c r="F24" s="60"/>
      <c r="G24" s="57"/>
      <c r="H24" s="58"/>
      <c r="I24" s="64"/>
      <c r="J24" s="63"/>
      <c r="K24" s="4"/>
    </row>
    <row r="25" spans="1:11" ht="48.95" customHeight="1" x14ac:dyDescent="0.25">
      <c r="A25" s="59"/>
      <c r="B25" s="58"/>
      <c r="C25" s="60"/>
      <c r="D25" s="57"/>
      <c r="E25" s="58"/>
      <c r="F25" s="60"/>
      <c r="G25" s="57"/>
      <c r="H25" s="58"/>
      <c r="I25" s="64"/>
      <c r="J25" s="63"/>
      <c r="K25" s="4"/>
    </row>
    <row r="26" spans="1:11" ht="48.95" customHeight="1" x14ac:dyDescent="0.25">
      <c r="A26" s="59"/>
      <c r="B26" s="58"/>
      <c r="C26" s="60"/>
      <c r="D26" s="57"/>
      <c r="E26" s="58"/>
      <c r="F26" s="60"/>
      <c r="G26" s="57"/>
      <c r="H26" s="58"/>
      <c r="I26" s="64"/>
      <c r="J26" s="63"/>
      <c r="K26" s="4"/>
    </row>
    <row r="27" spans="1:11" ht="48.95" customHeight="1" x14ac:dyDescent="0.25">
      <c r="A27" s="59"/>
      <c r="B27" s="58"/>
      <c r="C27" s="60"/>
      <c r="D27" s="57"/>
      <c r="E27" s="58"/>
      <c r="F27" s="60"/>
      <c r="G27" s="57"/>
      <c r="H27" s="58"/>
      <c r="I27" s="64"/>
      <c r="J27" s="63"/>
      <c r="K27" s="4"/>
    </row>
    <row r="28" spans="1:11" ht="48.95" customHeight="1" x14ac:dyDescent="0.25">
      <c r="A28" s="59"/>
      <c r="B28" s="58"/>
      <c r="C28" s="60"/>
      <c r="D28" s="57"/>
      <c r="E28" s="58"/>
      <c r="F28" s="60"/>
      <c r="G28" s="57"/>
      <c r="H28" s="58"/>
      <c r="I28" s="64"/>
      <c r="J28" s="63"/>
      <c r="K28" s="4"/>
    </row>
    <row r="29" spans="1:11" ht="48.95" customHeight="1" x14ac:dyDescent="0.25">
      <c r="A29" s="59"/>
      <c r="B29" s="58"/>
      <c r="C29" s="60"/>
      <c r="D29" s="57"/>
      <c r="E29" s="58"/>
      <c r="F29" s="60"/>
      <c r="G29" s="57"/>
      <c r="H29" s="58"/>
      <c r="I29" s="64"/>
      <c r="J29" s="63"/>
      <c r="K29" s="4"/>
    </row>
    <row r="31" spans="1:11" ht="33" customHeight="1" x14ac:dyDescent="0.25">
      <c r="A31" s="70"/>
      <c r="B31" s="55"/>
      <c r="C31" s="55"/>
      <c r="D31" s="55"/>
      <c r="E31" s="55"/>
      <c r="F31" s="55"/>
      <c r="G31" s="55"/>
      <c r="H31" s="55"/>
      <c r="I31" s="55"/>
      <c r="J31" s="55"/>
    </row>
    <row r="33" spans="1:10" ht="15.95" customHeight="1" x14ac:dyDescent="0.25">
      <c r="A33" s="69" t="s">
        <v>201</v>
      </c>
      <c r="B33" s="55"/>
      <c r="C33" s="55"/>
      <c r="D33" s="55"/>
      <c r="E33" s="55"/>
      <c r="F33" s="55"/>
      <c r="G33" s="55"/>
      <c r="H33" s="55"/>
      <c r="I33" s="55"/>
      <c r="J33" s="55"/>
    </row>
    <row r="34" spans="1:10" ht="15.95" customHeight="1" thickBot="1" x14ac:dyDescent="0.3"/>
    <row r="35" spans="1:10" ht="15.95" customHeight="1" x14ac:dyDescent="0.25">
      <c r="A35" s="6" t="s">
        <v>29</v>
      </c>
      <c r="B35" s="79" t="s">
        <v>202</v>
      </c>
      <c r="C35" s="66"/>
      <c r="D35" s="66"/>
      <c r="E35" s="66"/>
      <c r="F35" s="66"/>
      <c r="G35" s="67"/>
      <c r="H35" s="80" t="s">
        <v>203</v>
      </c>
      <c r="I35" s="66"/>
      <c r="J35" s="81"/>
    </row>
    <row r="36" spans="1:10" ht="48" customHeight="1" x14ac:dyDescent="0.25">
      <c r="A36" s="9" t="s">
        <v>204</v>
      </c>
      <c r="B36" s="61" t="s">
        <v>205</v>
      </c>
      <c r="C36" s="57"/>
      <c r="D36" s="57"/>
      <c r="E36" s="57"/>
      <c r="F36" s="57"/>
      <c r="G36" s="58"/>
      <c r="H36" s="62"/>
      <c r="I36" s="57"/>
      <c r="J36" s="63"/>
    </row>
    <row r="37" spans="1:10" ht="48" customHeight="1" x14ac:dyDescent="0.25">
      <c r="A37" s="9" t="s">
        <v>206</v>
      </c>
      <c r="B37" s="61" t="s">
        <v>207</v>
      </c>
      <c r="C37" s="57"/>
      <c r="D37" s="57"/>
      <c r="E37" s="57"/>
      <c r="F37" s="57"/>
      <c r="G37" s="58"/>
      <c r="H37" s="62"/>
      <c r="I37" s="57"/>
      <c r="J37" s="63"/>
    </row>
    <row r="38" spans="1:10" ht="48" customHeight="1" x14ac:dyDescent="0.25">
      <c r="A38" s="9" t="s">
        <v>208</v>
      </c>
      <c r="B38" s="61" t="s">
        <v>209</v>
      </c>
      <c r="C38" s="57"/>
      <c r="D38" s="57"/>
      <c r="E38" s="57"/>
      <c r="F38" s="57"/>
      <c r="G38" s="58"/>
      <c r="H38" s="62"/>
      <c r="I38" s="57"/>
      <c r="J38" s="63"/>
    </row>
    <row r="39" spans="1:10" ht="48" customHeight="1" x14ac:dyDescent="0.25">
      <c r="A39" s="9" t="s">
        <v>210</v>
      </c>
      <c r="B39" s="61" t="s">
        <v>211</v>
      </c>
      <c r="C39" s="57"/>
      <c r="D39" s="57"/>
      <c r="E39" s="57"/>
      <c r="F39" s="57"/>
      <c r="G39" s="58"/>
      <c r="H39" s="62"/>
      <c r="I39" s="57"/>
      <c r="J39" s="63"/>
    </row>
    <row r="40" spans="1:10" ht="48" customHeight="1" x14ac:dyDescent="0.25">
      <c r="A40" s="9" t="s">
        <v>212</v>
      </c>
      <c r="B40" s="61" t="s">
        <v>213</v>
      </c>
      <c r="C40" s="57"/>
      <c r="D40" s="57"/>
      <c r="E40" s="57"/>
      <c r="F40" s="57"/>
      <c r="G40" s="58"/>
      <c r="H40" s="62"/>
      <c r="I40" s="57"/>
      <c r="J40" s="63"/>
    </row>
    <row r="41" spans="1:10" ht="48" customHeight="1" x14ac:dyDescent="0.25">
      <c r="A41" s="10"/>
      <c r="B41" s="56"/>
      <c r="C41" s="57"/>
      <c r="D41" s="57"/>
      <c r="E41" s="57"/>
      <c r="F41" s="57"/>
      <c r="G41" s="58"/>
      <c r="H41" s="62"/>
      <c r="I41" s="57"/>
      <c r="J41" s="63"/>
    </row>
    <row r="42" spans="1:10" ht="48" customHeight="1" x14ac:dyDescent="0.25">
      <c r="A42" s="10"/>
      <c r="B42" s="56"/>
      <c r="C42" s="57"/>
      <c r="D42" s="57"/>
      <c r="E42" s="57"/>
      <c r="F42" s="57"/>
      <c r="G42" s="58"/>
      <c r="H42" s="62"/>
      <c r="I42" s="57"/>
      <c r="J42" s="63"/>
    </row>
    <row r="43" spans="1:10" ht="48" customHeight="1" x14ac:dyDescent="0.25">
      <c r="A43" s="10"/>
      <c r="B43" s="56"/>
      <c r="C43" s="57"/>
      <c r="D43" s="57"/>
      <c r="E43" s="57"/>
      <c r="F43" s="57"/>
      <c r="G43" s="58"/>
      <c r="H43" s="62"/>
      <c r="I43" s="57"/>
      <c r="J43" s="63"/>
    </row>
    <row r="44" spans="1:10" ht="48" customHeight="1" x14ac:dyDescent="0.25">
      <c r="A44" s="10"/>
      <c r="B44" s="56"/>
      <c r="C44" s="57"/>
      <c r="D44" s="57"/>
      <c r="E44" s="57"/>
      <c r="F44" s="57"/>
      <c r="G44" s="58"/>
      <c r="H44" s="62"/>
      <c r="I44" s="57"/>
      <c r="J44" s="63"/>
    </row>
    <row r="45" spans="1:10" ht="48" customHeight="1" x14ac:dyDescent="0.25">
      <c r="A45" s="10"/>
      <c r="B45" s="56"/>
      <c r="C45" s="57"/>
      <c r="D45" s="57"/>
      <c r="E45" s="57"/>
      <c r="F45" s="57"/>
      <c r="G45" s="58"/>
      <c r="H45" s="62"/>
      <c r="I45" s="57"/>
      <c r="J45" s="63"/>
    </row>
    <row r="46" spans="1:10" ht="48.95" customHeight="1" thickBot="1" x14ac:dyDescent="0.3">
      <c r="A46" s="11"/>
      <c r="B46" s="71"/>
      <c r="C46" s="72"/>
      <c r="D46" s="72"/>
      <c r="E46" s="72"/>
      <c r="F46" s="72"/>
      <c r="G46" s="73"/>
      <c r="H46" s="74"/>
      <c r="I46" s="75"/>
      <c r="J46" s="76"/>
    </row>
    <row r="48" spans="1:10" ht="102" customHeight="1" x14ac:dyDescent="0.25">
      <c r="A48" s="70" t="s">
        <v>214</v>
      </c>
      <c r="B48" s="55"/>
      <c r="C48" s="55"/>
      <c r="D48" s="55"/>
      <c r="E48" s="55"/>
      <c r="F48" s="55"/>
      <c r="G48" s="55"/>
      <c r="H48" s="55"/>
      <c r="I48" s="55"/>
      <c r="J48" s="55"/>
    </row>
    <row r="51" spans="1:10" x14ac:dyDescent="0.25">
      <c r="A51" s="77" t="s">
        <v>215</v>
      </c>
      <c r="B51" s="55"/>
      <c r="C51" s="55"/>
      <c r="D51" s="55"/>
      <c r="E51" s="68"/>
      <c r="F51" s="55"/>
      <c r="G51" s="55"/>
      <c r="H51" s="55"/>
      <c r="I51" s="55"/>
      <c r="J51" s="55"/>
    </row>
    <row r="53" spans="1:10" x14ac:dyDescent="0.25">
      <c r="A53" s="77" t="s">
        <v>216</v>
      </c>
      <c r="B53" s="55"/>
      <c r="C53" s="55"/>
      <c r="D53" s="55"/>
      <c r="E53" s="68"/>
      <c r="F53" s="55"/>
      <c r="G53" s="55"/>
      <c r="H53" s="55"/>
      <c r="I53" s="55"/>
      <c r="J53" s="55"/>
    </row>
    <row r="100" spans="1:1" ht="15.75" x14ac:dyDescent="0.25">
      <c r="A100" t="s">
        <v>217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2025-06-02T06:54:59Z</cp:lastPrinted>
  <dcterms:created xsi:type="dcterms:W3CDTF">2023-04-04T12:16:45Z</dcterms:created>
  <dcterms:modified xsi:type="dcterms:W3CDTF">2025-06-11T11:28:40Z</dcterms:modified>
</cp:coreProperties>
</file>