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1. ATVIRI  TARPTAUTINIAI konkursai\Konsoliduotas_3 pirkimai\CVP IS\"/>
    </mc:Choice>
  </mc:AlternateContent>
  <xr:revisionPtr revIDLastSave="0" documentId="13_ncr:1_{9781596C-E804-448A-AC42-0CCED3A6A2E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92" i="1" l="1"/>
  <c r="F191" i="1"/>
  <c r="F192" i="1" s="1"/>
  <c r="F193" i="1" s="1"/>
  <c r="F182" i="1"/>
  <c r="G191" i="1" s="1"/>
  <c r="G172" i="1"/>
  <c r="F165" i="1"/>
  <c r="G171" i="1" s="1"/>
  <c r="G155" i="1"/>
  <c r="G154" i="1"/>
  <c r="F154" i="1"/>
  <c r="F155" i="1" s="1"/>
  <c r="F156" i="1" s="1"/>
  <c r="F147" i="1"/>
  <c r="G137" i="1"/>
  <c r="F128" i="1"/>
  <c r="F118" i="1"/>
  <c r="G136" i="1" s="1"/>
  <c r="G108" i="1"/>
  <c r="G107" i="1"/>
  <c r="F101" i="1"/>
  <c r="F107" i="1" s="1"/>
  <c r="F108" i="1" s="1"/>
  <c r="F109" i="1" s="1"/>
  <c r="G91" i="1"/>
  <c r="F83" i="1"/>
  <c r="F90" i="1" s="1"/>
  <c r="F91" i="1" s="1"/>
  <c r="F92" i="1" s="1"/>
  <c r="F76" i="1"/>
  <c r="F69" i="1"/>
  <c r="G90" i="1" s="1"/>
  <c r="G59" i="1"/>
  <c r="F37" i="1"/>
  <c r="G58" i="1" s="1"/>
  <c r="G21" i="1"/>
  <c r="F58" i="1" l="1"/>
  <c r="F59" i="1" s="1"/>
  <c r="F60" i="1" s="1"/>
  <c r="F136" i="1"/>
  <c r="F137" i="1" s="1"/>
  <c r="F138" i="1" s="1"/>
  <c r="F171" i="1"/>
  <c r="F172" i="1" s="1"/>
  <c r="F173" i="1" s="1"/>
</calcChain>
</file>

<file path=xl/sharedStrings.xml><?xml version="1.0" encoding="utf-8"?>
<sst xmlns="http://schemas.openxmlformats.org/spreadsheetml/2006/main" count="365" uniqueCount="259">
  <si>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</si>
  <si>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</si>
  <si>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</si>
  <si>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</si>
  <si>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</si>
  <si>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</si>
  <si>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</si>
  <si>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</si>
  <si>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</si>
  <si>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</si>
  <si>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</si>
  <si>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</si>
  <si>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</si>
  <si>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</si>
  <si>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</si>
  <si>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</si>
  <si>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</si>
  <si>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</si>
  <si>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</si>
  <si>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</si>
  <si>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</si>
  <si>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</si>
  <si>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</si>
  <si>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</si>
  <si>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</si>
  <si>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VIENKARTINIS VIRŠGERKLINIS VAMZDELIS (GELINĖ LARINGINĖ KAUKĖ)</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</si>
  <si>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</si>
  <si>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</si>
  <si>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</si>
  <si>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</si>
  <si>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</si>
  <si>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</si>
  <si>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</si>
  <si>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</si>
  <si>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</si>
  <si>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</si>
  <si>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t>
  </si>
  <si>
    <t>Vienkartinis viršgerklinis vamzdelis (gelinė laringinė kaukė)</t>
  </si>
  <si>
    <t>1.1.</t>
  </si>
  <si>
    <t>vnt</t>
  </si>
  <si>
    <t>1.1.1.</t>
  </si>
  <si>
    <t>Sterilūs</t>
  </si>
  <si>
    <t>1.1.2.</t>
  </si>
  <si>
    <t>Vienkartiniai.</t>
  </si>
  <si>
    <t>1.1.3.</t>
  </si>
  <si>
    <t>Supakuoti po 1 vnt.</t>
  </si>
  <si>
    <t>1.1.4.</t>
  </si>
  <si>
    <t>Minkštas.</t>
  </si>
  <si>
    <t>1.1.5.</t>
  </si>
  <si>
    <t>Permatomas.</t>
  </si>
  <si>
    <t>1.1.6.</t>
  </si>
  <si>
    <t>Pagamintas iš medicininio termoplastinio elastomero medžiagos, panašios į gelį.</t>
  </si>
  <si>
    <t>1.1.7.</t>
  </si>
  <si>
    <t>Vamzdeliai įvairių dydžių (2,3,4,5).</t>
  </si>
  <si>
    <t>1.1.8.</t>
  </si>
  <si>
    <t>Su anga atsiurbimui.</t>
  </si>
  <si>
    <t>1.1.9.</t>
  </si>
  <si>
    <t>Vamzdelio dalis yra standesnė nei minkšta išgaubtoji dalis.</t>
  </si>
  <si>
    <t>1.1.10.</t>
  </si>
  <si>
    <t>Turi tvirtą jungtį tinkančią standartinėms jungtims ir paciento jungtelėms.</t>
  </si>
  <si>
    <t>1.1.11.</t>
  </si>
  <si>
    <t>Minkšta neišpučiama manžetė gerai priglunda prie periryklinių struktūrų, atspindėdama vedeginių raukšlių, kriaušinės duobės, periskydinės , perižiedinės, užpakalinių kremzlių ir tarpų formą.</t>
  </si>
  <si>
    <t>1.1.12.</t>
  </si>
  <si>
    <t>Skrandžio kanalas eina išilgai viršgerklinio vamzdelio - siurbimui, pravesti nosinį skrandžio zondą ir pan.</t>
  </si>
  <si>
    <t>1.1.13.</t>
  </si>
  <si>
    <t>Dirbtinis antgerklis ir apsauginė briauna.</t>
  </si>
  <si>
    <t>1.1.14.</t>
  </si>
  <si>
    <t>Integruotas sukandimo blokatorius.</t>
  </si>
  <si>
    <t>1.1.15.</t>
  </si>
  <si>
    <t>Užrašai ant vamzdelio neišsitrinantys ir ryškūs.</t>
  </si>
  <si>
    <t>1.1.16.</t>
  </si>
  <si>
    <t>Vartotojui reikalinga informacija yra matomoje kvėpavimo vamzdelio dalyje.</t>
  </si>
  <si>
    <t>1.1.17.</t>
  </si>
  <si>
    <t>Tvirtas prigludęs įpakavimas apsaugo viršgerklinį vamzdelį ir palaiko optimalią kvepavimo vamzdelio formą.</t>
  </si>
  <si>
    <t>1.1.18.</t>
  </si>
  <si>
    <t>Integruotas burnos ermės stabilizatorius.</t>
  </si>
  <si>
    <t>1.1.19.</t>
  </si>
  <si>
    <t>Kaukės viršutinė dalis turi tvirtą 15 mm jungtį.</t>
  </si>
  <si>
    <t>1.1.20.</t>
  </si>
  <si>
    <t>Kaukės forma neleidžia pasisukti gerklės ertmėje, antgerklio blokatorius užkerta kelią antgerklio nukritimui ir oro takų blokavimui.</t>
  </si>
  <si>
    <t>Suma be PVM</t>
  </si>
  <si>
    <t>Taikomas PVM dydis (%)</t>
  </si>
  <si>
    <t>PVM suma</t>
  </si>
  <si>
    <t>Suma su PVM</t>
  </si>
  <si>
    <t>2. DALIS</t>
  </si>
  <si>
    <t>TITANINĖS KABUTĖS SU UŽRAKINIMU KASETĖSE</t>
  </si>
  <si>
    <t>2.</t>
  </si>
  <si>
    <t>Titaninės kabutės su užrakinimu kasetėse</t>
  </si>
  <si>
    <t>2.1.</t>
  </si>
  <si>
    <t>2.1.1.</t>
  </si>
  <si>
    <t>Vidutinio-didelio dydžio (ML)</t>
  </si>
  <si>
    <t>2.1.2.</t>
  </si>
  <si>
    <t>Dvigubo užspaudimo su dviem lygiagrečiai einančiomis kojelėmis ir tarpu tarp jų</t>
  </si>
  <si>
    <t>2.1.3.</t>
  </si>
  <si>
    <t>Distaliniame gale yra kabutę užrakinantis dantukas</t>
  </si>
  <si>
    <t>2.1.4.</t>
  </si>
  <si>
    <t>Vidinis paviršius su nelygumais</t>
  </si>
  <si>
    <t>2.1.5.</t>
  </si>
  <si>
    <t>2.1.6.</t>
  </si>
  <si>
    <t>2.2.</t>
  </si>
  <si>
    <t>2.2.1.</t>
  </si>
  <si>
    <t>Didelio dydžio (L)</t>
  </si>
  <si>
    <t>2.2.2.</t>
  </si>
  <si>
    <t>2.2.3.</t>
  </si>
  <si>
    <t>2.2.4.</t>
  </si>
  <si>
    <t>2.2.5.</t>
  </si>
  <si>
    <t>2.2.6.</t>
  </si>
  <si>
    <t>2.3.</t>
  </si>
  <si>
    <t>2.3.1.</t>
  </si>
  <si>
    <t>Labai didelio dydžio (XL arba XXL)</t>
  </si>
  <si>
    <t>2.3.2.</t>
  </si>
  <si>
    <t>2.3.3.</t>
  </si>
  <si>
    <t>2.3.4.</t>
  </si>
  <si>
    <t>2.3.5.</t>
  </si>
  <si>
    <t>2.3.6.</t>
  </si>
  <si>
    <t>3. DALIS</t>
  </si>
  <si>
    <t>CIRKULIARŪS SIUVIMO APARATAI</t>
  </si>
  <si>
    <t>3.</t>
  </si>
  <si>
    <t>Cirkuliarūs siuvimo aparatai</t>
  </si>
  <si>
    <t>3.1.</t>
  </si>
  <si>
    <t>Cirkuliarus organų siuvimo aparatas</t>
  </si>
  <si>
    <t>vnt.</t>
  </si>
  <si>
    <t>3.1.1.</t>
  </si>
  <si>
    <t>Galimi dydžiai: 21, 24, 29 bei 32 mm (aparatai tiekiami ta pačia kaina, nepriklausomai nuo parametro pasirinkimo)</t>
  </si>
  <si>
    <t>3.1.2.</t>
  </si>
  <si>
    <t>Vienkartinis cirkuliarus mechaninės siūlės aparatas, lenktas, sterilus</t>
  </si>
  <si>
    <t>3.1.3.</t>
  </si>
  <si>
    <t>Uždarytos kabutės aukštis gali būti nuo 1,5 iki 2,2 mm, atidarytos kabutės aukštis gali būti nuo 4,5 iki 5,0 mm</t>
  </si>
  <si>
    <t>3.1.4.</t>
  </si>
  <si>
    <t>Prieš atidarant instrumentą priekalas pasisuka 90 laipsnių kampu</t>
  </si>
  <si>
    <t>3.1.5.</t>
  </si>
  <si>
    <t>Įdiegta apsauga nuo atsitiktinio panaudojimo</t>
  </si>
  <si>
    <t>4. DALIS</t>
  </si>
  <si>
    <t>ENDOSKOPINIAI LINIJINIAI SIUVIMO-PJOVIMO APARATAI</t>
  </si>
  <si>
    <t>4.</t>
  </si>
  <si>
    <t>Endoskopiniai linijiniai siuvimo-pjovimo aparatai</t>
  </si>
  <si>
    <t>4.1.</t>
  </si>
  <si>
    <t>Endoskopinio linijinio siuvimo-pjovimo aparato rankena</t>
  </si>
  <si>
    <t>4.1.1.</t>
  </si>
  <si>
    <t>Rotuojamas 360°</t>
  </si>
  <si>
    <t>4.1.2.</t>
  </si>
  <si>
    <t>Artikuliuojamas iki 45° kampu, su laisvu artikuliacijos pozicijos pasirinkimu</t>
  </si>
  <si>
    <t>4.1.3.</t>
  </si>
  <si>
    <t>Turi audinių griebimo funkciją</t>
  </si>
  <si>
    <t>4.1.4.</t>
  </si>
  <si>
    <t>Rankenos stiebas lengvai įvedamas per 12 mm trokarą</t>
  </si>
  <si>
    <t>4.1.5.</t>
  </si>
  <si>
    <t>Galima iššauti iki 25 vienkartinių kasečių</t>
  </si>
  <si>
    <t>4.1.6.</t>
  </si>
  <si>
    <t>Suderinama su siūlomomis kasetėmis</t>
  </si>
  <si>
    <t>4.1.7.</t>
  </si>
  <si>
    <t>Užtaisoma pasirinktinai vienkartinėmis steriliomis 30 mm, 45 mm ir 60 mm ilgio kasetėmis</t>
  </si>
  <si>
    <t>4.1.8.</t>
  </si>
  <si>
    <t>Automatinis saugumo mechanizmas neleidžia iššauti panaudotos kasetės</t>
  </si>
  <si>
    <t>4.1.9.</t>
  </si>
  <si>
    <t>Galimas daugkartinis instrumento uždarymas ir atidarymas prieš iššaunant</t>
  </si>
  <si>
    <t>4.2.</t>
  </si>
  <si>
    <t>Kasetės endoskopiniam linijiniam siuvimo-pjovimo aparatui</t>
  </si>
  <si>
    <t>4.2.1.</t>
  </si>
  <si>
    <t>Kasetės ilgis 30, 45 ir/arba 60 mm.</t>
  </si>
  <si>
    <t>4.2.2.</t>
  </si>
  <si>
    <t>Trys skirtingo aukščio kabučių eilės už peilio ribos</t>
  </si>
  <si>
    <t>4.2.3.</t>
  </si>
  <si>
    <t>6 kabučių eilės – po tris skirtingo aukščio kabučių eiles kiekvienoje peilio pusėje</t>
  </si>
  <si>
    <t>4.2.4.</t>
  </si>
  <si>
    <t>Nerūdijančio plieno peilis integruotas į kasetę. </t>
  </si>
  <si>
    <t>4.2.5.</t>
  </si>
  <si>
    <t>Fiksuotas priekalas</t>
  </si>
  <si>
    <t>4.2.6.</t>
  </si>
  <si>
    <t>Skirta pjauti ir siūti pasirinktinai: 0.88-1.5 mm storio audiniams, 1.5-2.25 mm storio audiniams arba 2.25-3.00 mm storio audiniams (tiekiama ta pačia kaina, nepriklausomai nuo parametro pasirinkimo)</t>
  </si>
  <si>
    <t>4.2.7.</t>
  </si>
  <si>
    <t>Suformuojama tiksli “B” raidės formos kabutė. </t>
  </si>
  <si>
    <t>5. DALIS</t>
  </si>
  <si>
    <t>IŠVARŽŲ TINKLELIŲ PRIŠAUDYTOJAI</t>
  </si>
  <si>
    <t>5.</t>
  </si>
  <si>
    <t>Išvaržų tinklelių prišaudytojai</t>
  </si>
  <si>
    <t>5.1.</t>
  </si>
  <si>
    <t>5.1.1.</t>
  </si>
  <si>
    <t>Instrumentas, skirtas išvaržų tinkleliui prišaudyti laparoskopiniu būdu</t>
  </si>
  <si>
    <t>5.1.2.</t>
  </si>
  <si>
    <t>5 mm skersmens ir 340 mm ±5 mm ilgio</t>
  </si>
  <si>
    <t>5.1.3.</t>
  </si>
  <si>
    <t>Rankena pistoleto tipo</t>
  </si>
  <si>
    <t>5.1.4.</t>
  </si>
  <si>
    <t>Polidioksanono arba lygiavertės besirezorbuojančios medžiagos kabutės ar sraigtelis įsiskverbiantis min 4,9mm, rezorbacijos trukmė – 12 mėnesių.</t>
  </si>
  <si>
    <t>5.1.5.</t>
  </si>
  <si>
    <t xml:space="preserve"> Instrumentas turi indikaciją, rodančią, kuomet lieka 5, 2 kabutės/sraigteliai ir kuomet aparatas yra visiškai tuščias</t>
  </si>
  <si>
    <t>5.1.6.</t>
  </si>
  <si>
    <t>Apsauga nuo atsitiktinio panaudoto aparato iššovimo.</t>
  </si>
  <si>
    <t>6. DALIS</t>
  </si>
  <si>
    <t>VIENKARTINIAI KABUČIŲ APLIKATORIAI</t>
  </si>
  <si>
    <t>6.</t>
  </si>
  <si>
    <t>Vienkartiniai kabučių aplikatoriai</t>
  </si>
  <si>
    <t>6.1.</t>
  </si>
  <si>
    <t>Vienkartiniai kabučių aplikatoriai atviroms operacijoms</t>
  </si>
  <si>
    <t>6.1.1.</t>
  </si>
  <si>
    <t>Vienkartiniai kabučių aplikatoriai pasirinktinai: M ir M/L dydžių (aplikatoriai tiekiami ta pačia kaina, nepriklausomai nuo parametro pasirinkimo)</t>
  </si>
  <si>
    <t>6.1.2.</t>
  </si>
  <si>
    <t>Priekinė aparato dalis permatoma, galima vizualinė kabučių kontrolė</t>
  </si>
  <si>
    <t>6.1.3.</t>
  </si>
  <si>
    <t>Titaninės kabutės, 20 vnt. instrumente</t>
  </si>
  <si>
    <t>6.1.4.</t>
  </si>
  <si>
    <t>Instrumento žiotys palinkusios 30 laipsnių kampu</t>
  </si>
  <si>
    <t>6.1.5.</t>
  </si>
  <si>
    <t>Kabutės žiotys yra 4,3 mm, uždaros kabutės ilgis yra 6,0 mm</t>
  </si>
  <si>
    <t>7. DALIS</t>
  </si>
  <si>
    <t>LAPAROSKOPINĖ AUDINIŲ ŠALINIMO SISTEMA</t>
  </si>
  <si>
    <t>7.</t>
  </si>
  <si>
    <t>Laparoskopinė audinių šalinimo sistema</t>
  </si>
  <si>
    <t>7.1.</t>
  </si>
  <si>
    <t>Laporaskopinių audinių šalinimo maišeliai</t>
  </si>
  <si>
    <t>7.1.1.</t>
  </si>
  <si>
    <t>Tinka visoms laparoskopinėms procedūroms, nereikalauja papildomo troakaro</t>
  </si>
  <si>
    <t>7.1.2.</t>
  </si>
  <si>
    <t>Galimi dydžiai pasirinktinai: 1500±5 ml, 1200±5 ml, 800±5 ml, 400±5 ml ir 200±5 ml (tiekiami ta pačia kaina, nepriklausomai nuo parametro pasirinkimo)</t>
  </si>
  <si>
    <t>7.1.3.</t>
  </si>
  <si>
    <t>Maišelis permatomas, nepraleidžiantis skysčių, suvyniotas įvedimo kaniulės (introdiuserio) viduje</t>
  </si>
  <si>
    <t>7.1.4.</t>
  </si>
  <si>
    <t>Automatiškai atsidaro įvedus pro troakarą</t>
  </si>
  <si>
    <t>7.1.5.</t>
  </si>
  <si>
    <t>Su nitinolio viela, kuri išlaiko maišelį atsidariusį be papildomos manipuliacijos</t>
  </si>
  <si>
    <t>7.1.6.</t>
  </si>
  <si>
    <t>Galimas pakartotinis maišelio atidarymas ir uždarymas</t>
  </si>
  <si>
    <t>7.1.7.</t>
  </si>
  <si>
    <t>Spalvinė koduotė skirtingiems dydžiams</t>
  </si>
  <si>
    <t>7.1.8.</t>
  </si>
  <si>
    <t>Lengvai įvedamas per 10 mm troakarą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</si>
  <si>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</si>
  <si>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</si>
  <si>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</si>
  <si>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</si>
  <si>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</si>
  <si>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</si>
  <si>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</si>
  <si>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</si>
  <si>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</si>
  <si>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</si>
  <si>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</si>
  <si>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</si>
  <si>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</si>
  <si>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</si>
  <si>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</si>
  <si>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</si>
  <si>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</si>
  <si>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</si>
  <si>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</si>
  <si>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</si>
  <si>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</si>
  <si>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</si>
  <si>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3466-1-3463-3462-1 2025-06-17 11:47:55</t>
  </si>
  <si>
    <r>
      <t xml:space="preserve">Titaninių kabučių </t>
    </r>
    <r>
      <rPr>
        <b/>
        <sz val="11"/>
        <color theme="1"/>
        <rFont val="Calibri"/>
        <family val="2"/>
        <charset val="186"/>
        <scheme val="minor"/>
      </rPr>
      <t>kasetės</t>
    </r>
    <r>
      <rPr>
        <sz val="11"/>
        <color theme="1"/>
        <rFont val="Calibri"/>
        <family val="2"/>
        <scheme val="minor"/>
      </rPr>
      <t xml:space="preserve"> vidutinio-didelio dydžio (ML)</t>
    </r>
  </si>
  <si>
    <r>
      <t xml:space="preserve">Titaninių kabučių </t>
    </r>
    <r>
      <rPr>
        <b/>
        <sz val="11"/>
        <color theme="1"/>
        <rFont val="Calibri"/>
        <family val="2"/>
        <charset val="186"/>
        <scheme val="minor"/>
      </rPr>
      <t>kasetės</t>
    </r>
    <r>
      <rPr>
        <sz val="11"/>
        <color theme="1"/>
        <rFont val="Calibri"/>
        <family val="2"/>
        <scheme val="minor"/>
      </rPr>
      <t xml:space="preserve"> didelio dydžio (L)</t>
    </r>
  </si>
  <si>
    <r>
      <t xml:space="preserve">Titaninių kabučių </t>
    </r>
    <r>
      <rPr>
        <b/>
        <sz val="11"/>
        <color theme="1"/>
        <rFont val="Calibri"/>
        <family val="2"/>
        <charset val="186"/>
        <scheme val="minor"/>
      </rPr>
      <t>kasetės</t>
    </r>
    <r>
      <rPr>
        <sz val="11"/>
        <color theme="1"/>
        <rFont val="Calibri"/>
        <family val="2"/>
        <scheme val="minor"/>
      </rPr>
      <t xml:space="preserve"> labai didelio dydžio (XL arba XXL)</t>
    </r>
  </si>
  <si>
    <r>
      <t xml:space="preserve">Vienoje sterilioje </t>
    </r>
    <r>
      <rPr>
        <b/>
        <sz val="11"/>
        <color theme="1"/>
        <rFont val="Calibri"/>
        <family val="2"/>
        <charset val="186"/>
        <scheme val="minor"/>
      </rPr>
      <t>kasetėje 6 kabutės</t>
    </r>
  </si>
  <si>
    <r>
      <t>Vienoje sterilioje</t>
    </r>
    <r>
      <rPr>
        <b/>
        <sz val="11"/>
        <color theme="1"/>
        <rFont val="Calibri"/>
        <family val="2"/>
        <charset val="186"/>
        <scheme val="minor"/>
      </rPr>
      <t xml:space="preserve"> kasetėje 6 kabutės</t>
    </r>
  </si>
  <si>
    <r>
      <t xml:space="preserve">Sutarties laikotarpiui tiekėjas įspareigoja neatlygintinai </t>
    </r>
    <r>
      <rPr>
        <b/>
        <sz val="11"/>
        <color theme="1"/>
        <rFont val="Calibri"/>
        <family val="2"/>
        <charset val="186"/>
        <scheme val="minor"/>
      </rPr>
      <t>panaudai pateikti ne mažiau nei 2 vnt. kabutėms tinkamus klipsatorius</t>
    </r>
    <r>
      <rPr>
        <sz val="11"/>
        <color theme="1"/>
        <rFont val="Calibri"/>
        <family val="2"/>
        <scheme val="minor"/>
      </rPr>
      <t xml:space="preserve"> </t>
    </r>
  </si>
  <si>
    <r>
      <t xml:space="preserve">Sutarties laikotarpiui tiekėjas įspareigoja neatlygintinai </t>
    </r>
    <r>
      <rPr>
        <b/>
        <sz val="11"/>
        <color theme="1"/>
        <rFont val="Calibri"/>
        <family val="2"/>
        <charset val="186"/>
        <scheme val="minor"/>
      </rPr>
      <t>panaudai pateikti ne mažiau nei 3 vnt. kabutėms tinkamus klipsatorius</t>
    </r>
    <r>
      <rPr>
        <sz val="11"/>
        <color theme="1"/>
        <rFont val="Calibri"/>
        <family val="2"/>
        <scheme val="minor"/>
      </rPr>
      <t xml:space="preserve"> </t>
    </r>
  </si>
  <si>
    <t>PIRKIMO SĄLYGŲ PRIEDAS "PASIŪLYMO FORMA IR TECHNINĖ SPECIFIKACIJA"</t>
  </si>
  <si>
    <t>VIRŠGERKLINIAI VAMZDELIAI SUAUGUSIEMS IR VIENKARTINĖS CHIRURGINĖS PRIEMONĖS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</si>
</sst>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vertical="top"/>
    </xf>
    <xf numFmtId="0" fontId="1" fillId="4" borderId="0" xfId="0" applyFont="1" applyFill="1" applyAlignment="1">
      <alignment vertical="top"/>
    </xf>
    <xf numFmtId="0" fontId="2" fillId="4" borderId="0" xfId="0" applyFont="1" applyFill="1" applyAlignment="1">
      <alignment vertical="top"/>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93"/>
  <sheetViews>
    <sheetView tabSelected="1" workbookViewId="0"/>
  </sheetViews>
  <sheetFormatPr defaultColWidth="10.875" defaultRowHeight="15" x14ac:dyDescent="0.25"/>
  <cols>
    <col min="1" max="1" width="9.125" style="1" customWidth="1"/>
    <col min="2" max="2" width="37.625" style="1" customWidth="1"/>
    <col min="3" max="3" width="9.25" style="1" customWidth="1"/>
    <col min="4" max="4" width="10.875" style="1" customWidth="1"/>
    <col min="5" max="5" width="12.75" style="1" customWidth="1"/>
    <col min="6" max="6" width="13.125" style="1" customWidth="1"/>
    <col min="7" max="7" width="20.5" style="1" customWidth="1"/>
    <col min="8" max="8" width="35.875" style="1" customWidth="1"/>
    <col min="9" max="9" width="24" style="1" customWidth="1"/>
    <col min="10" max="15" width="25" style="1" customWidth="1"/>
    <col min="16" max="16" width="10.875" style="1" customWidth="1"/>
    <col min="17" max="16384" width="10.875" style="1"/>
  </cols>
  <sheetData>
    <row r="2" spans="1:6" x14ac:dyDescent="0.25">
      <c r="A2" s="12" t="s">
        <v>257</v>
      </c>
      <c r="B2" s="2"/>
    </row>
    <row r="3" spans="1:6" x14ac:dyDescent="0.25">
      <c r="B3" s="3"/>
    </row>
    <row r="4" spans="1:6" x14ac:dyDescent="0.25">
      <c r="A4" s="12" t="s">
        <v>258</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24" t="s">
        <v>5</v>
      </c>
      <c r="B12" s="25"/>
      <c r="C12" s="21"/>
      <c r="D12" s="22"/>
      <c r="E12" s="22"/>
      <c r="F12" s="23"/>
    </row>
    <row r="13" spans="1:6" ht="15.95" customHeight="1" x14ac:dyDescent="0.25">
      <c r="A13" s="33" t="s">
        <v>6</v>
      </c>
      <c r="B13" s="28"/>
      <c r="C13" s="21"/>
      <c r="D13" s="22"/>
      <c r="E13" s="22"/>
      <c r="F13" s="23"/>
    </row>
    <row r="14" spans="1:6" ht="15.95" customHeight="1" x14ac:dyDescent="0.25">
      <c r="A14" s="33" t="s">
        <v>7</v>
      </c>
      <c r="B14" s="28"/>
      <c r="C14" s="21"/>
      <c r="D14" s="22"/>
      <c r="E14" s="22"/>
      <c r="F14" s="23"/>
    </row>
    <row r="15" spans="1:6" ht="15.95" customHeight="1" x14ac:dyDescent="0.25">
      <c r="A15" s="24" t="s">
        <v>8</v>
      </c>
      <c r="B15" s="25"/>
      <c r="C15" s="21"/>
      <c r="D15" s="22"/>
      <c r="E15" s="22"/>
      <c r="F15" s="23"/>
    </row>
    <row r="16" spans="1:6" ht="63" customHeight="1" x14ac:dyDescent="0.25">
      <c r="A16" s="27" t="s">
        <v>9</v>
      </c>
      <c r="B16" s="28"/>
      <c r="C16" s="21"/>
      <c r="D16" s="22"/>
      <c r="E16" s="22"/>
      <c r="F16" s="23"/>
    </row>
    <row r="17" spans="1:7" ht="15.95" customHeight="1" x14ac:dyDescent="0.25">
      <c r="A17" s="24" t="s">
        <v>10</v>
      </c>
      <c r="B17" s="25"/>
      <c r="C17" s="21"/>
      <c r="D17" s="22"/>
      <c r="E17" s="22"/>
      <c r="F17" s="23"/>
    </row>
    <row r="18" spans="1:7" ht="36.75" customHeight="1" x14ac:dyDescent="0.25">
      <c r="A18" s="24" t="s">
        <v>11</v>
      </c>
      <c r="B18" s="25"/>
      <c r="C18" s="21"/>
      <c r="D18" s="22"/>
      <c r="E18" s="22"/>
      <c r="F18" s="23"/>
    </row>
    <row r="19" spans="1:7" ht="48" customHeight="1" x14ac:dyDescent="0.25">
      <c r="A19" s="24" t="s">
        <v>12</v>
      </c>
      <c r="B19" s="25"/>
      <c r="C19" s="21"/>
      <c r="D19" s="22"/>
      <c r="E19" s="22"/>
      <c r="F19" s="23"/>
    </row>
    <row r="20" spans="1:7" ht="54.95" customHeight="1" x14ac:dyDescent="0.25">
      <c r="A20" s="24" t="s">
        <v>13</v>
      </c>
      <c r="B20" s="25"/>
      <c r="C20" s="21"/>
      <c r="D20" s="22"/>
      <c r="E20" s="22"/>
      <c r="F20" s="23"/>
    </row>
    <row r="21" spans="1:7" ht="111.75" customHeight="1" x14ac:dyDescent="0.25">
      <c r="A21" s="30" t="s">
        <v>14</v>
      </c>
      <c r="B21" s="31"/>
      <c r="C21" s="34"/>
      <c r="D21" s="35"/>
      <c r="E21" s="35"/>
      <c r="F21" s="3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29" t="s">
        <v>15</v>
      </c>
      <c r="B23" s="26"/>
      <c r="C23" s="26"/>
      <c r="D23" s="26"/>
      <c r="E23" s="26"/>
      <c r="F23" s="26"/>
    </row>
    <row r="24" spans="1:7" x14ac:dyDescent="0.25">
      <c r="A24" s="26" t="s">
        <v>16</v>
      </c>
      <c r="B24" s="26"/>
      <c r="C24" s="26"/>
      <c r="D24" s="26"/>
      <c r="E24" s="26"/>
      <c r="F24" s="26"/>
    </row>
    <row r="25" spans="1:7" x14ac:dyDescent="0.25">
      <c r="A25" s="26" t="s">
        <v>17</v>
      </c>
      <c r="B25" s="26"/>
      <c r="C25" s="26"/>
      <c r="D25" s="26"/>
      <c r="E25" s="26"/>
      <c r="F25" s="26"/>
    </row>
    <row r="26" spans="1:7" x14ac:dyDescent="0.25">
      <c r="A26" s="26" t="s">
        <v>18</v>
      </c>
      <c r="B26" s="26"/>
      <c r="C26" s="26"/>
      <c r="D26" s="26"/>
      <c r="E26" s="26"/>
      <c r="F26" s="26"/>
    </row>
    <row r="27" spans="1:7" x14ac:dyDescent="0.25">
      <c r="A27" s="26" t="s">
        <v>19</v>
      </c>
      <c r="B27" s="26"/>
      <c r="C27" s="26"/>
      <c r="D27" s="26"/>
      <c r="E27" s="26"/>
      <c r="F27" s="26"/>
    </row>
    <row r="28" spans="1:7" ht="32.1" customHeight="1" x14ac:dyDescent="0.25">
      <c r="A28" s="32" t="s">
        <v>20</v>
      </c>
      <c r="B28" s="26"/>
      <c r="C28" s="26"/>
      <c r="D28" s="26"/>
      <c r="E28" s="26"/>
      <c r="F28" s="26"/>
    </row>
    <row r="29" spans="1:7" x14ac:dyDescent="0.25">
      <c r="A29" s="26" t="s">
        <v>21</v>
      </c>
      <c r="B29" s="26"/>
      <c r="C29" s="26"/>
      <c r="D29" s="26"/>
      <c r="E29" s="26"/>
      <c r="F29" s="26"/>
    </row>
    <row r="30" spans="1:7" ht="34.5" customHeight="1" x14ac:dyDescent="0.25">
      <c r="A30" s="77" t="s">
        <v>22</v>
      </c>
      <c r="B30" s="77"/>
      <c r="C30" s="77"/>
      <c r="D30" s="15"/>
    </row>
    <row r="31" spans="1:7" x14ac:dyDescent="0.25">
      <c r="A31" s="14" t="s">
        <v>23</v>
      </c>
    </row>
    <row r="32" spans="1:7" x14ac:dyDescent="0.25">
      <c r="A32" s="12" t="s">
        <v>24</v>
      </c>
      <c r="B32" s="12" t="s">
        <v>25</v>
      </c>
    </row>
    <row r="34" spans="1:9" x14ac:dyDescent="0.25">
      <c r="A34" s="12" t="s">
        <v>26</v>
      </c>
    </row>
    <row r="35" spans="1:9" s="72" customFormat="1" ht="45" x14ac:dyDescent="0.25">
      <c r="A35" s="71" t="s">
        <v>27</v>
      </c>
      <c r="B35" s="71" t="s">
        <v>28</v>
      </c>
      <c r="C35" s="71" t="s">
        <v>29</v>
      </c>
      <c r="D35" s="71" t="s">
        <v>30</v>
      </c>
      <c r="E35" s="71" t="s">
        <v>31</v>
      </c>
      <c r="F35" s="71" t="s">
        <v>32</v>
      </c>
      <c r="G35" s="71" t="s">
        <v>33</v>
      </c>
      <c r="H35" s="71" t="s">
        <v>34</v>
      </c>
      <c r="I35" s="71" t="s">
        <v>35</v>
      </c>
    </row>
    <row r="36" spans="1:9" s="67" customFormat="1" ht="30" x14ac:dyDescent="0.25">
      <c r="A36" s="66" t="s">
        <v>36</v>
      </c>
      <c r="B36" s="66" t="s">
        <v>37</v>
      </c>
      <c r="C36" s="73"/>
      <c r="D36" s="73"/>
      <c r="E36" s="68"/>
      <c r="F36" s="68"/>
      <c r="G36" s="68"/>
      <c r="H36" s="68"/>
      <c r="I36" s="68"/>
    </row>
    <row r="37" spans="1:9" s="67" customFormat="1" ht="54.75" customHeight="1" x14ac:dyDescent="0.25">
      <c r="A37" s="68" t="s">
        <v>38</v>
      </c>
      <c r="B37" s="68" t="s">
        <v>37</v>
      </c>
      <c r="C37" s="73">
        <v>7500</v>
      </c>
      <c r="D37" s="73" t="s">
        <v>39</v>
      </c>
      <c r="E37" s="69"/>
      <c r="F37" s="68" t="str">
        <f>IF(ISBLANK(E37),"", PRODUCT(C37,E37))</f>
        <v/>
      </c>
      <c r="G37" s="70"/>
      <c r="H37" s="68"/>
      <c r="I37" s="68"/>
    </row>
    <row r="38" spans="1:9" s="67" customFormat="1" x14ac:dyDescent="0.25">
      <c r="A38" s="68" t="s">
        <v>40</v>
      </c>
      <c r="B38" s="68" t="s">
        <v>41</v>
      </c>
      <c r="C38" s="68"/>
      <c r="D38" s="68"/>
      <c r="E38" s="68"/>
      <c r="F38" s="68"/>
      <c r="G38" s="68"/>
      <c r="H38" s="70"/>
      <c r="I38" s="70"/>
    </row>
    <row r="39" spans="1:9" s="67" customFormat="1" x14ac:dyDescent="0.25">
      <c r="A39" s="68" t="s">
        <v>42</v>
      </c>
      <c r="B39" s="68" t="s">
        <v>43</v>
      </c>
      <c r="C39" s="68"/>
      <c r="D39" s="68"/>
      <c r="E39" s="68"/>
      <c r="F39" s="68"/>
      <c r="G39" s="68"/>
      <c r="H39" s="70"/>
      <c r="I39" s="70"/>
    </row>
    <row r="40" spans="1:9" s="67" customFormat="1" x14ac:dyDescent="0.25">
      <c r="A40" s="68" t="s">
        <v>44</v>
      </c>
      <c r="B40" s="68" t="s">
        <v>45</v>
      </c>
      <c r="C40" s="68"/>
      <c r="D40" s="68"/>
      <c r="E40" s="68"/>
      <c r="F40" s="68"/>
      <c r="G40" s="68"/>
      <c r="H40" s="70"/>
      <c r="I40" s="70"/>
    </row>
    <row r="41" spans="1:9" s="67" customFormat="1" x14ac:dyDescent="0.25">
      <c r="A41" s="68" t="s">
        <v>46</v>
      </c>
      <c r="B41" s="68" t="s">
        <v>47</v>
      </c>
      <c r="C41" s="68"/>
      <c r="D41" s="68"/>
      <c r="E41" s="68"/>
      <c r="F41" s="68"/>
      <c r="G41" s="68"/>
      <c r="H41" s="70"/>
      <c r="I41" s="70"/>
    </row>
    <row r="42" spans="1:9" s="67" customFormat="1" x14ac:dyDescent="0.25">
      <c r="A42" s="68" t="s">
        <v>48</v>
      </c>
      <c r="B42" s="68" t="s">
        <v>49</v>
      </c>
      <c r="C42" s="68"/>
      <c r="D42" s="68"/>
      <c r="E42" s="68"/>
      <c r="F42" s="68"/>
      <c r="G42" s="68"/>
      <c r="H42" s="70"/>
      <c r="I42" s="70"/>
    </row>
    <row r="43" spans="1:9" s="67" customFormat="1" ht="30" x14ac:dyDescent="0.25">
      <c r="A43" s="68" t="s">
        <v>50</v>
      </c>
      <c r="B43" s="68" t="s">
        <v>51</v>
      </c>
      <c r="C43" s="68"/>
      <c r="D43" s="68"/>
      <c r="E43" s="68"/>
      <c r="F43" s="68"/>
      <c r="G43" s="68"/>
      <c r="H43" s="70"/>
      <c r="I43" s="70"/>
    </row>
    <row r="44" spans="1:9" s="67" customFormat="1" x14ac:dyDescent="0.25">
      <c r="A44" s="68" t="s">
        <v>52</v>
      </c>
      <c r="B44" s="68" t="s">
        <v>53</v>
      </c>
      <c r="C44" s="68"/>
      <c r="D44" s="68"/>
      <c r="E44" s="68"/>
      <c r="F44" s="68"/>
      <c r="G44" s="68"/>
      <c r="H44" s="70"/>
      <c r="I44" s="70"/>
    </row>
    <row r="45" spans="1:9" s="67" customFormat="1" x14ac:dyDescent="0.25">
      <c r="A45" s="68" t="s">
        <v>54</v>
      </c>
      <c r="B45" s="68" t="s">
        <v>55</v>
      </c>
      <c r="C45" s="68"/>
      <c r="D45" s="68"/>
      <c r="E45" s="68"/>
      <c r="F45" s="68"/>
      <c r="G45" s="68"/>
      <c r="H45" s="70"/>
      <c r="I45" s="70"/>
    </row>
    <row r="46" spans="1:9" s="67" customFormat="1" ht="30" x14ac:dyDescent="0.25">
      <c r="A46" s="68" t="s">
        <v>56</v>
      </c>
      <c r="B46" s="68" t="s">
        <v>57</v>
      </c>
      <c r="C46" s="68"/>
      <c r="D46" s="68"/>
      <c r="E46" s="68"/>
      <c r="F46" s="68"/>
      <c r="G46" s="68"/>
      <c r="H46" s="70"/>
      <c r="I46" s="70"/>
    </row>
    <row r="47" spans="1:9" s="67" customFormat="1" ht="30" x14ac:dyDescent="0.25">
      <c r="A47" s="68" t="s">
        <v>58</v>
      </c>
      <c r="B47" s="68" t="s">
        <v>59</v>
      </c>
      <c r="C47" s="68"/>
      <c r="D47" s="68"/>
      <c r="E47" s="68"/>
      <c r="F47" s="68"/>
      <c r="G47" s="68"/>
      <c r="H47" s="70"/>
      <c r="I47" s="70"/>
    </row>
    <row r="48" spans="1:9" s="67" customFormat="1" ht="75" x14ac:dyDescent="0.25">
      <c r="A48" s="68" t="s">
        <v>60</v>
      </c>
      <c r="B48" s="68" t="s">
        <v>61</v>
      </c>
      <c r="C48" s="68"/>
      <c r="D48" s="68"/>
      <c r="E48" s="68"/>
      <c r="F48" s="68"/>
      <c r="G48" s="68"/>
      <c r="H48" s="70"/>
      <c r="I48" s="70"/>
    </row>
    <row r="49" spans="1:9" s="67" customFormat="1" ht="45" x14ac:dyDescent="0.25">
      <c r="A49" s="68" t="s">
        <v>62</v>
      </c>
      <c r="B49" s="68" t="s">
        <v>63</v>
      </c>
      <c r="C49" s="68"/>
      <c r="D49" s="68"/>
      <c r="E49" s="68"/>
      <c r="F49" s="68"/>
      <c r="G49" s="68"/>
      <c r="H49" s="70"/>
      <c r="I49" s="70"/>
    </row>
    <row r="50" spans="1:9" s="67" customFormat="1" x14ac:dyDescent="0.25">
      <c r="A50" s="68" t="s">
        <v>64</v>
      </c>
      <c r="B50" s="68" t="s">
        <v>65</v>
      </c>
      <c r="C50" s="68"/>
      <c r="D50" s="68"/>
      <c r="E50" s="68"/>
      <c r="F50" s="68"/>
      <c r="G50" s="68"/>
      <c r="H50" s="70"/>
      <c r="I50" s="70"/>
    </row>
    <row r="51" spans="1:9" s="67" customFormat="1" x14ac:dyDescent="0.25">
      <c r="A51" s="68" t="s">
        <v>66</v>
      </c>
      <c r="B51" s="68" t="s">
        <v>67</v>
      </c>
      <c r="C51" s="68"/>
      <c r="D51" s="68"/>
      <c r="E51" s="68"/>
      <c r="F51" s="68"/>
      <c r="G51" s="68"/>
      <c r="H51" s="70"/>
      <c r="I51" s="70"/>
    </row>
    <row r="52" spans="1:9" s="67" customFormat="1" x14ac:dyDescent="0.25">
      <c r="A52" s="68" t="s">
        <v>68</v>
      </c>
      <c r="B52" s="68" t="s">
        <v>69</v>
      </c>
      <c r="C52" s="68"/>
      <c r="D52" s="68"/>
      <c r="E52" s="68"/>
      <c r="F52" s="68"/>
      <c r="G52" s="68"/>
      <c r="H52" s="70"/>
      <c r="I52" s="70"/>
    </row>
    <row r="53" spans="1:9" s="67" customFormat="1" ht="30" x14ac:dyDescent="0.25">
      <c r="A53" s="68" t="s">
        <v>70</v>
      </c>
      <c r="B53" s="68" t="s">
        <v>71</v>
      </c>
      <c r="C53" s="68"/>
      <c r="D53" s="68"/>
      <c r="E53" s="68"/>
      <c r="F53" s="68"/>
      <c r="G53" s="68"/>
      <c r="H53" s="70"/>
      <c r="I53" s="70"/>
    </row>
    <row r="54" spans="1:9" s="67" customFormat="1" ht="45" x14ac:dyDescent="0.25">
      <c r="A54" s="68" t="s">
        <v>72</v>
      </c>
      <c r="B54" s="68" t="s">
        <v>73</v>
      </c>
      <c r="C54" s="68"/>
      <c r="D54" s="68"/>
      <c r="E54" s="68"/>
      <c r="F54" s="68"/>
      <c r="G54" s="68"/>
      <c r="H54" s="70"/>
      <c r="I54" s="70"/>
    </row>
    <row r="55" spans="1:9" s="67" customFormat="1" x14ac:dyDescent="0.25">
      <c r="A55" s="68" t="s">
        <v>74</v>
      </c>
      <c r="B55" s="68" t="s">
        <v>75</v>
      </c>
      <c r="C55" s="68"/>
      <c r="D55" s="68"/>
      <c r="E55" s="68"/>
      <c r="F55" s="68"/>
      <c r="G55" s="68"/>
      <c r="H55" s="70"/>
      <c r="I55" s="70"/>
    </row>
    <row r="56" spans="1:9" s="67" customFormat="1" x14ac:dyDescent="0.25">
      <c r="A56" s="68" t="s">
        <v>76</v>
      </c>
      <c r="B56" s="68" t="s">
        <v>77</v>
      </c>
      <c r="C56" s="68"/>
      <c r="D56" s="68"/>
      <c r="E56" s="68"/>
      <c r="F56" s="68"/>
      <c r="G56" s="68"/>
      <c r="H56" s="70"/>
      <c r="I56" s="70"/>
    </row>
    <row r="57" spans="1:9" s="67" customFormat="1" ht="45" x14ac:dyDescent="0.25">
      <c r="A57" s="68" t="s">
        <v>78</v>
      </c>
      <c r="B57" s="68" t="s">
        <v>79</v>
      </c>
      <c r="C57" s="68"/>
      <c r="D57" s="68"/>
      <c r="E57" s="68"/>
      <c r="F57" s="68"/>
      <c r="G57" s="68"/>
      <c r="H57" s="70"/>
      <c r="I57" s="70"/>
    </row>
    <row r="58" spans="1:9" s="67" customFormat="1" x14ac:dyDescent="0.25">
      <c r="E58" s="66" t="s">
        <v>80</v>
      </c>
      <c r="F58" s="66" t="str">
        <f>IF((COUNT(C37:C57)&lt;&gt;COUNT(F37:F57)),"", ROUND(SUM(F37:F57),2))</f>
        <v/>
      </c>
      <c r="G58" s="75" t="str">
        <f>IF((COUNT(C37:C57)&lt;&gt;COUNT(F37:F57)),"Neužpildytos visų objektų kainos", "")</f>
        <v>Neužpildytos visų objektų kainos</v>
      </c>
    </row>
    <row r="59" spans="1:9" s="67" customFormat="1" x14ac:dyDescent="0.25">
      <c r="C59" s="74" t="s">
        <v>81</v>
      </c>
      <c r="D59" s="70"/>
      <c r="E59" s="66" t="s">
        <v>82</v>
      </c>
      <c r="F59" s="66" t="str">
        <f>IF(OR(F58="",D59=""),"", ROUND(PRODUCT(D59,F58)/100,2))</f>
        <v/>
      </c>
      <c r="G59" s="75" t="str">
        <f>IF(D59="", "Nurodykite taikomą PVM dydį", "")</f>
        <v>Nurodykite taikomą PVM dydį</v>
      </c>
    </row>
    <row r="60" spans="1:9" s="67" customFormat="1" x14ac:dyDescent="0.25">
      <c r="E60" s="66" t="s">
        <v>83</v>
      </c>
      <c r="F60" s="66">
        <f>IF(ISBLANK(F59), "", ROUND(SUM(F58:F59),2))</f>
        <v>0</v>
      </c>
    </row>
    <row r="64" spans="1:9" x14ac:dyDescent="0.25">
      <c r="A64" s="12" t="s">
        <v>84</v>
      </c>
      <c r="B64" s="12" t="s">
        <v>85</v>
      </c>
    </row>
    <row r="66" spans="1:9" x14ac:dyDescent="0.25">
      <c r="A66" s="12" t="s">
        <v>26</v>
      </c>
    </row>
    <row r="67" spans="1:9" s="72" customFormat="1" ht="45" x14ac:dyDescent="0.25">
      <c r="A67" s="71" t="s">
        <v>27</v>
      </c>
      <c r="B67" s="71" t="s">
        <v>28</v>
      </c>
      <c r="C67" s="71" t="s">
        <v>29</v>
      </c>
      <c r="D67" s="71" t="s">
        <v>30</v>
      </c>
      <c r="E67" s="71" t="s">
        <v>31</v>
      </c>
      <c r="F67" s="71" t="s">
        <v>32</v>
      </c>
      <c r="G67" s="71" t="s">
        <v>33</v>
      </c>
      <c r="H67" s="71" t="s">
        <v>34</v>
      </c>
      <c r="I67" s="71" t="s">
        <v>35</v>
      </c>
    </row>
    <row r="68" spans="1:9" s="67" customFormat="1" x14ac:dyDescent="0.25">
      <c r="A68" s="66" t="s">
        <v>86</v>
      </c>
      <c r="B68" s="66" t="s">
        <v>87</v>
      </c>
      <c r="C68" s="68"/>
      <c r="D68" s="68"/>
      <c r="E68" s="68"/>
      <c r="F68" s="68"/>
      <c r="G68" s="68"/>
      <c r="H68" s="68"/>
      <c r="I68" s="68"/>
    </row>
    <row r="69" spans="1:9" s="67" customFormat="1" ht="45.75" customHeight="1" x14ac:dyDescent="0.25">
      <c r="A69" s="68" t="s">
        <v>88</v>
      </c>
      <c r="B69" s="68" t="s">
        <v>250</v>
      </c>
      <c r="C69" s="73">
        <v>900</v>
      </c>
      <c r="D69" s="73" t="s">
        <v>39</v>
      </c>
      <c r="E69" s="69"/>
      <c r="F69" s="68" t="str">
        <f>IF(ISBLANK(E69),"", PRODUCT(C69,E69))</f>
        <v/>
      </c>
      <c r="G69" s="70"/>
      <c r="H69" s="68"/>
      <c r="I69" s="68"/>
    </row>
    <row r="70" spans="1:9" s="67" customFormat="1" x14ac:dyDescent="0.25">
      <c r="A70" s="68" t="s">
        <v>89</v>
      </c>
      <c r="B70" s="68" t="s">
        <v>90</v>
      </c>
      <c r="C70" s="73"/>
      <c r="D70" s="73"/>
      <c r="E70" s="68"/>
      <c r="F70" s="68"/>
      <c r="G70" s="68"/>
      <c r="H70" s="70"/>
      <c r="I70" s="70"/>
    </row>
    <row r="71" spans="1:9" s="67" customFormat="1" ht="30" x14ac:dyDescent="0.25">
      <c r="A71" s="68" t="s">
        <v>91</v>
      </c>
      <c r="B71" s="68" t="s">
        <v>92</v>
      </c>
      <c r="C71" s="73"/>
      <c r="D71" s="73"/>
      <c r="E71" s="68"/>
      <c r="F71" s="68"/>
      <c r="G71" s="68"/>
      <c r="H71" s="70"/>
      <c r="I71" s="70"/>
    </row>
    <row r="72" spans="1:9" s="67" customFormat="1" ht="30" x14ac:dyDescent="0.25">
      <c r="A72" s="68" t="s">
        <v>93</v>
      </c>
      <c r="B72" s="68" t="s">
        <v>94</v>
      </c>
      <c r="C72" s="73"/>
      <c r="D72" s="73"/>
      <c r="E72" s="68"/>
      <c r="F72" s="68"/>
      <c r="G72" s="68"/>
      <c r="H72" s="70"/>
      <c r="I72" s="70"/>
    </row>
    <row r="73" spans="1:9" s="67" customFormat="1" x14ac:dyDescent="0.25">
      <c r="A73" s="68" t="s">
        <v>95</v>
      </c>
      <c r="B73" s="68" t="s">
        <v>96</v>
      </c>
      <c r="C73" s="73"/>
      <c r="D73" s="73"/>
      <c r="E73" s="68"/>
      <c r="F73" s="68"/>
      <c r="G73" s="68"/>
      <c r="H73" s="70"/>
      <c r="I73" s="70"/>
    </row>
    <row r="74" spans="1:9" s="67" customFormat="1" x14ac:dyDescent="0.25">
      <c r="A74" s="68" t="s">
        <v>97</v>
      </c>
      <c r="B74" s="68" t="s">
        <v>254</v>
      </c>
      <c r="C74" s="73"/>
      <c r="D74" s="73"/>
      <c r="E74" s="68"/>
      <c r="F74" s="68"/>
      <c r="G74" s="68"/>
      <c r="H74" s="70"/>
      <c r="I74" s="70"/>
    </row>
    <row r="75" spans="1:9" s="67" customFormat="1" ht="45" x14ac:dyDescent="0.25">
      <c r="A75" s="68" t="s">
        <v>98</v>
      </c>
      <c r="B75" s="68" t="s">
        <v>256</v>
      </c>
      <c r="C75" s="73"/>
      <c r="D75" s="73"/>
      <c r="E75" s="68"/>
      <c r="F75" s="68"/>
      <c r="G75" s="68"/>
      <c r="H75" s="70"/>
      <c r="I75" s="70"/>
    </row>
    <row r="76" spans="1:9" s="67" customFormat="1" ht="51.75" customHeight="1" x14ac:dyDescent="0.25">
      <c r="A76" s="68" t="s">
        <v>99</v>
      </c>
      <c r="B76" s="68" t="s">
        <v>251</v>
      </c>
      <c r="C76" s="73">
        <v>300</v>
      </c>
      <c r="D76" s="73" t="s">
        <v>39</v>
      </c>
      <c r="E76" s="69"/>
      <c r="F76" s="68" t="str">
        <f>IF(ISBLANK(E76),"", PRODUCT(C76,E76))</f>
        <v/>
      </c>
      <c r="G76" s="70"/>
      <c r="H76" s="68"/>
      <c r="I76" s="68"/>
    </row>
    <row r="77" spans="1:9" s="67" customFormat="1" x14ac:dyDescent="0.25">
      <c r="A77" s="68" t="s">
        <v>100</v>
      </c>
      <c r="B77" s="68" t="s">
        <v>101</v>
      </c>
      <c r="C77" s="68"/>
      <c r="D77" s="68"/>
      <c r="E77" s="68"/>
      <c r="F77" s="68"/>
      <c r="G77" s="68"/>
      <c r="H77" s="70"/>
      <c r="I77" s="70"/>
    </row>
    <row r="78" spans="1:9" s="67" customFormat="1" ht="30" x14ac:dyDescent="0.25">
      <c r="A78" s="68" t="s">
        <v>102</v>
      </c>
      <c r="B78" s="68" t="s">
        <v>92</v>
      </c>
      <c r="C78" s="68"/>
      <c r="D78" s="68"/>
      <c r="E78" s="68"/>
      <c r="F78" s="68"/>
      <c r="G78" s="68"/>
      <c r="H78" s="70"/>
      <c r="I78" s="70"/>
    </row>
    <row r="79" spans="1:9" s="67" customFormat="1" ht="30" x14ac:dyDescent="0.25">
      <c r="A79" s="68" t="s">
        <v>103</v>
      </c>
      <c r="B79" s="68" t="s">
        <v>94</v>
      </c>
      <c r="C79" s="68"/>
      <c r="D79" s="68"/>
      <c r="E79" s="68"/>
      <c r="F79" s="68"/>
      <c r="G79" s="68"/>
      <c r="H79" s="70"/>
      <c r="I79" s="70"/>
    </row>
    <row r="80" spans="1:9" s="67" customFormat="1" x14ac:dyDescent="0.25">
      <c r="A80" s="68" t="s">
        <v>104</v>
      </c>
      <c r="B80" s="68" t="s">
        <v>96</v>
      </c>
      <c r="C80" s="68"/>
      <c r="D80" s="68"/>
      <c r="E80" s="68"/>
      <c r="F80" s="68"/>
      <c r="G80" s="68"/>
      <c r="H80" s="70"/>
      <c r="I80" s="70"/>
    </row>
    <row r="81" spans="1:9" s="67" customFormat="1" x14ac:dyDescent="0.25">
      <c r="A81" s="68" t="s">
        <v>105</v>
      </c>
      <c r="B81" s="68" t="s">
        <v>253</v>
      </c>
      <c r="C81" s="68"/>
      <c r="D81" s="68"/>
      <c r="E81" s="68"/>
      <c r="F81" s="68"/>
      <c r="G81" s="68"/>
      <c r="H81" s="70"/>
      <c r="I81" s="70"/>
    </row>
    <row r="82" spans="1:9" s="67" customFormat="1" ht="45" x14ac:dyDescent="0.25">
      <c r="A82" s="68" t="s">
        <v>106</v>
      </c>
      <c r="B82" s="68" t="s">
        <v>255</v>
      </c>
      <c r="C82" s="68"/>
      <c r="D82" s="68"/>
      <c r="E82" s="68"/>
      <c r="F82" s="68"/>
      <c r="G82" s="68"/>
      <c r="H82" s="70"/>
      <c r="I82" s="70"/>
    </row>
    <row r="83" spans="1:9" s="67" customFormat="1" ht="48" customHeight="1" x14ac:dyDescent="0.25">
      <c r="A83" s="68" t="s">
        <v>107</v>
      </c>
      <c r="B83" s="68" t="s">
        <v>252</v>
      </c>
      <c r="C83" s="73">
        <v>600</v>
      </c>
      <c r="D83" s="73" t="s">
        <v>39</v>
      </c>
      <c r="E83" s="69"/>
      <c r="F83" s="68" t="str">
        <f>IF(ISBLANK(E83),"", PRODUCT(C83,E83))</f>
        <v/>
      </c>
      <c r="G83" s="70"/>
      <c r="H83" s="68"/>
      <c r="I83" s="68"/>
    </row>
    <row r="84" spans="1:9" s="67" customFormat="1" x14ac:dyDescent="0.25">
      <c r="A84" s="68" t="s">
        <v>108</v>
      </c>
      <c r="B84" s="68" t="s">
        <v>109</v>
      </c>
      <c r="C84" s="68"/>
      <c r="D84" s="68"/>
      <c r="E84" s="68"/>
      <c r="F84" s="68"/>
      <c r="G84" s="68"/>
      <c r="H84" s="70"/>
      <c r="I84" s="70"/>
    </row>
    <row r="85" spans="1:9" s="67" customFormat="1" ht="30" x14ac:dyDescent="0.25">
      <c r="A85" s="68" t="s">
        <v>110</v>
      </c>
      <c r="B85" s="68" t="s">
        <v>92</v>
      </c>
      <c r="C85" s="68"/>
      <c r="D85" s="68"/>
      <c r="E85" s="68"/>
      <c r="F85" s="68"/>
      <c r="G85" s="68"/>
      <c r="H85" s="70"/>
      <c r="I85" s="70"/>
    </row>
    <row r="86" spans="1:9" s="67" customFormat="1" ht="30" x14ac:dyDescent="0.25">
      <c r="A86" s="68" t="s">
        <v>111</v>
      </c>
      <c r="B86" s="68" t="s">
        <v>94</v>
      </c>
      <c r="C86" s="68"/>
      <c r="D86" s="68"/>
      <c r="E86" s="68"/>
      <c r="F86" s="68"/>
      <c r="G86" s="68"/>
      <c r="H86" s="70"/>
      <c r="I86" s="70"/>
    </row>
    <row r="87" spans="1:9" s="67" customFormat="1" x14ac:dyDescent="0.25">
      <c r="A87" s="68" t="s">
        <v>112</v>
      </c>
      <c r="B87" s="68" t="s">
        <v>96</v>
      </c>
      <c r="C87" s="68"/>
      <c r="D87" s="68"/>
      <c r="E87" s="68"/>
      <c r="F87" s="68"/>
      <c r="G87" s="68"/>
      <c r="H87" s="70"/>
      <c r="I87" s="70"/>
    </row>
    <row r="88" spans="1:9" s="67" customFormat="1" x14ac:dyDescent="0.25">
      <c r="A88" s="68" t="s">
        <v>113</v>
      </c>
      <c r="B88" s="68" t="s">
        <v>253</v>
      </c>
      <c r="C88" s="68"/>
      <c r="D88" s="68"/>
      <c r="E88" s="68"/>
      <c r="F88" s="68"/>
      <c r="G88" s="68"/>
      <c r="H88" s="70"/>
      <c r="I88" s="70"/>
    </row>
    <row r="89" spans="1:9" s="67" customFormat="1" ht="45" x14ac:dyDescent="0.25">
      <c r="A89" s="68" t="s">
        <v>114</v>
      </c>
      <c r="B89" s="68" t="s">
        <v>255</v>
      </c>
      <c r="C89" s="68"/>
      <c r="D89" s="68"/>
      <c r="E89" s="68"/>
      <c r="F89" s="68"/>
      <c r="G89" s="68"/>
      <c r="H89" s="70"/>
      <c r="I89" s="70"/>
    </row>
    <row r="90" spans="1:9" s="67" customFormat="1" x14ac:dyDescent="0.25">
      <c r="E90" s="66" t="s">
        <v>80</v>
      </c>
      <c r="F90" s="66" t="str">
        <f>IF((COUNT(C69:C89)&lt;&gt;COUNT(F69:F89)),"", ROUND(SUM(F69:F89),2))</f>
        <v/>
      </c>
      <c r="G90" s="75" t="str">
        <f>IF((COUNT(C69:C89)&lt;&gt;COUNT(F69:F89)),"Neužpildytos visų objektų kainos", "")</f>
        <v>Neužpildytos visų objektų kainos</v>
      </c>
    </row>
    <row r="91" spans="1:9" s="67" customFormat="1" x14ac:dyDescent="0.25">
      <c r="C91" s="74" t="s">
        <v>81</v>
      </c>
      <c r="D91" s="70"/>
      <c r="E91" s="66" t="s">
        <v>82</v>
      </c>
      <c r="F91" s="66" t="str">
        <f>IF(OR(F90="",D91=""),"", ROUND(PRODUCT(D91,F90)/100,2))</f>
        <v/>
      </c>
      <c r="G91" s="75" t="str">
        <f>IF(D91="", "Nurodykite taikomą PVM dydį", "")</f>
        <v>Nurodykite taikomą PVM dydį</v>
      </c>
    </row>
    <row r="92" spans="1:9" s="67" customFormat="1" x14ac:dyDescent="0.25">
      <c r="E92" s="66" t="s">
        <v>83</v>
      </c>
      <c r="F92" s="66">
        <f>IF(ISBLANK(F91), "", ROUND(SUM(F90:F91),2))</f>
        <v>0</v>
      </c>
    </row>
    <row r="96" spans="1:9" x14ac:dyDescent="0.25">
      <c r="A96" s="12" t="s">
        <v>115</v>
      </c>
      <c r="B96" s="12" t="s">
        <v>116</v>
      </c>
    </row>
    <row r="98" spans="1:9" s="67" customFormat="1" x14ac:dyDescent="0.25">
      <c r="A98" s="76" t="s">
        <v>26</v>
      </c>
    </row>
    <row r="99" spans="1:9" s="72" customFormat="1" ht="45" x14ac:dyDescent="0.25">
      <c r="A99" s="71" t="s">
        <v>27</v>
      </c>
      <c r="B99" s="71" t="s">
        <v>28</v>
      </c>
      <c r="C99" s="71" t="s">
        <v>29</v>
      </c>
      <c r="D99" s="71" t="s">
        <v>30</v>
      </c>
      <c r="E99" s="71" t="s">
        <v>31</v>
      </c>
      <c r="F99" s="71" t="s">
        <v>32</v>
      </c>
      <c r="G99" s="71" t="s">
        <v>33</v>
      </c>
      <c r="H99" s="71" t="s">
        <v>34</v>
      </c>
      <c r="I99" s="71" t="s">
        <v>35</v>
      </c>
    </row>
    <row r="100" spans="1:9" s="67" customFormat="1" x14ac:dyDescent="0.25">
      <c r="A100" s="66" t="s">
        <v>117</v>
      </c>
      <c r="B100" s="66" t="s">
        <v>118</v>
      </c>
      <c r="C100" s="68"/>
      <c r="D100" s="68"/>
      <c r="E100" s="68"/>
      <c r="F100" s="68"/>
      <c r="G100" s="68"/>
      <c r="H100" s="68"/>
      <c r="I100" s="68"/>
    </row>
    <row r="101" spans="1:9" s="67" customFormat="1" ht="42.75" customHeight="1" x14ac:dyDescent="0.25">
      <c r="A101" s="68" t="s">
        <v>119</v>
      </c>
      <c r="B101" s="68" t="s">
        <v>120</v>
      </c>
      <c r="C101" s="73">
        <v>360</v>
      </c>
      <c r="D101" s="73" t="s">
        <v>121</v>
      </c>
      <c r="E101" s="69"/>
      <c r="F101" s="68" t="str">
        <f>IF(ISBLANK(E101),"", PRODUCT(C101,E101))</f>
        <v/>
      </c>
      <c r="G101" s="70"/>
      <c r="H101" s="68"/>
      <c r="I101" s="68"/>
    </row>
    <row r="102" spans="1:9" s="67" customFormat="1" ht="45" x14ac:dyDescent="0.25">
      <c r="A102" s="68" t="s">
        <v>122</v>
      </c>
      <c r="B102" s="68" t="s">
        <v>123</v>
      </c>
      <c r="C102" s="68"/>
      <c r="D102" s="68"/>
      <c r="E102" s="68"/>
      <c r="F102" s="68"/>
      <c r="G102" s="68"/>
      <c r="H102" s="70"/>
      <c r="I102" s="70"/>
    </row>
    <row r="103" spans="1:9" s="67" customFormat="1" ht="30" x14ac:dyDescent="0.25">
      <c r="A103" s="68" t="s">
        <v>124</v>
      </c>
      <c r="B103" s="68" t="s">
        <v>125</v>
      </c>
      <c r="C103" s="68"/>
      <c r="D103" s="68"/>
      <c r="E103" s="68"/>
      <c r="F103" s="68"/>
      <c r="G103" s="68"/>
      <c r="H103" s="70"/>
      <c r="I103" s="70"/>
    </row>
    <row r="104" spans="1:9" s="67" customFormat="1" ht="45" x14ac:dyDescent="0.25">
      <c r="A104" s="68" t="s">
        <v>126</v>
      </c>
      <c r="B104" s="68" t="s">
        <v>127</v>
      </c>
      <c r="C104" s="68"/>
      <c r="D104" s="68"/>
      <c r="E104" s="68"/>
      <c r="F104" s="68"/>
      <c r="G104" s="68"/>
      <c r="H104" s="70"/>
      <c r="I104" s="70"/>
    </row>
    <row r="105" spans="1:9" s="67" customFormat="1" ht="30" x14ac:dyDescent="0.25">
      <c r="A105" s="68" t="s">
        <v>128</v>
      </c>
      <c r="B105" s="68" t="s">
        <v>129</v>
      </c>
      <c r="C105" s="68"/>
      <c r="D105" s="68"/>
      <c r="E105" s="68"/>
      <c r="F105" s="68"/>
      <c r="G105" s="68"/>
      <c r="H105" s="70"/>
      <c r="I105" s="70"/>
    </row>
    <row r="106" spans="1:9" s="67" customFormat="1" x14ac:dyDescent="0.25">
      <c r="A106" s="68" t="s">
        <v>130</v>
      </c>
      <c r="B106" s="68" t="s">
        <v>131</v>
      </c>
      <c r="C106" s="68"/>
      <c r="D106" s="68"/>
      <c r="E106" s="68"/>
      <c r="F106" s="68"/>
      <c r="G106" s="68"/>
      <c r="H106" s="70"/>
      <c r="I106" s="70"/>
    </row>
    <row r="107" spans="1:9" s="67" customFormat="1" x14ac:dyDescent="0.25">
      <c r="E107" s="66" t="s">
        <v>80</v>
      </c>
      <c r="F107" s="66" t="str">
        <f>IF((COUNT(C101:C106)&lt;&gt;COUNT(F101:F106)),"", ROUND(SUM(F101:F106),2))</f>
        <v/>
      </c>
      <c r="G107" s="75" t="str">
        <f>IF((COUNT(C101:C106)&lt;&gt;COUNT(F101:F106)),"Neužpildytos visų objektų kainos", "")</f>
        <v>Neužpildytos visų objektų kainos</v>
      </c>
    </row>
    <row r="108" spans="1:9" s="67" customFormat="1" x14ac:dyDescent="0.25">
      <c r="C108" s="74" t="s">
        <v>81</v>
      </c>
      <c r="D108" s="70"/>
      <c r="E108" s="66" t="s">
        <v>82</v>
      </c>
      <c r="F108" s="66" t="str">
        <f>IF(OR(F107="",D108=""),"", ROUND(PRODUCT(D108,F107)/100,2))</f>
        <v/>
      </c>
      <c r="G108" s="75" t="str">
        <f>IF(D108="", "Nurodykite taikomą PVM dydį", "")</f>
        <v>Nurodykite taikomą PVM dydį</v>
      </c>
    </row>
    <row r="109" spans="1:9" s="67" customFormat="1" x14ac:dyDescent="0.25">
      <c r="E109" s="66" t="s">
        <v>83</v>
      </c>
      <c r="F109" s="66">
        <f>IF(ISBLANK(F108), "", ROUND(SUM(F107:F108),2))</f>
        <v>0</v>
      </c>
    </row>
    <row r="113" spans="1:9" x14ac:dyDescent="0.25">
      <c r="A113" s="12" t="s">
        <v>132</v>
      </c>
      <c r="B113" s="12" t="s">
        <v>133</v>
      </c>
    </row>
    <row r="115" spans="1:9" x14ac:dyDescent="0.25">
      <c r="A115" s="12" t="s">
        <v>26</v>
      </c>
    </row>
    <row r="116" spans="1:9" s="72" customFormat="1" ht="45" x14ac:dyDescent="0.25">
      <c r="A116" s="71" t="s">
        <v>27</v>
      </c>
      <c r="B116" s="71" t="s">
        <v>28</v>
      </c>
      <c r="C116" s="71" t="s">
        <v>29</v>
      </c>
      <c r="D116" s="71" t="s">
        <v>30</v>
      </c>
      <c r="E116" s="71" t="s">
        <v>31</v>
      </c>
      <c r="F116" s="71" t="s">
        <v>32</v>
      </c>
      <c r="G116" s="71" t="s">
        <v>33</v>
      </c>
      <c r="H116" s="71" t="s">
        <v>34</v>
      </c>
      <c r="I116" s="71" t="s">
        <v>35</v>
      </c>
    </row>
    <row r="117" spans="1:9" s="67" customFormat="1" ht="30" x14ac:dyDescent="0.25">
      <c r="A117" s="66" t="s">
        <v>134</v>
      </c>
      <c r="B117" s="66" t="s">
        <v>135</v>
      </c>
      <c r="C117" s="68"/>
      <c r="D117" s="68"/>
      <c r="E117" s="68"/>
      <c r="F117" s="68"/>
      <c r="G117" s="68"/>
      <c r="H117" s="68"/>
      <c r="I117" s="68"/>
    </row>
    <row r="118" spans="1:9" s="67" customFormat="1" ht="42.75" customHeight="1" x14ac:dyDescent="0.25">
      <c r="A118" s="68" t="s">
        <v>136</v>
      </c>
      <c r="B118" s="68" t="s">
        <v>137</v>
      </c>
      <c r="C118" s="73">
        <v>120</v>
      </c>
      <c r="D118" s="73" t="s">
        <v>121</v>
      </c>
      <c r="E118" s="69"/>
      <c r="F118" s="68" t="str">
        <f>IF(ISBLANK(E118),"", PRODUCT(C118,E118))</f>
        <v/>
      </c>
      <c r="G118" s="70"/>
      <c r="H118" s="68"/>
      <c r="I118" s="68"/>
    </row>
    <row r="119" spans="1:9" s="67" customFormat="1" x14ac:dyDescent="0.25">
      <c r="A119" s="68" t="s">
        <v>138</v>
      </c>
      <c r="B119" s="68" t="s">
        <v>139</v>
      </c>
      <c r="C119" s="68"/>
      <c r="D119" s="68"/>
      <c r="E119" s="68"/>
      <c r="F119" s="68"/>
      <c r="G119" s="68"/>
      <c r="H119" s="70"/>
      <c r="I119" s="70"/>
    </row>
    <row r="120" spans="1:9" s="67" customFormat="1" ht="30" x14ac:dyDescent="0.25">
      <c r="A120" s="68" t="s">
        <v>140</v>
      </c>
      <c r="B120" s="68" t="s">
        <v>141</v>
      </c>
      <c r="C120" s="68"/>
      <c r="D120" s="68"/>
      <c r="E120" s="68"/>
      <c r="F120" s="68"/>
      <c r="G120" s="68"/>
      <c r="H120" s="70"/>
      <c r="I120" s="70"/>
    </row>
    <row r="121" spans="1:9" s="67" customFormat="1" x14ac:dyDescent="0.25">
      <c r="A121" s="68" t="s">
        <v>142</v>
      </c>
      <c r="B121" s="68" t="s">
        <v>143</v>
      </c>
      <c r="C121" s="68"/>
      <c r="D121" s="68"/>
      <c r="E121" s="68"/>
      <c r="F121" s="68"/>
      <c r="G121" s="68"/>
      <c r="H121" s="70"/>
      <c r="I121" s="70"/>
    </row>
    <row r="122" spans="1:9" s="67" customFormat="1" ht="30" x14ac:dyDescent="0.25">
      <c r="A122" s="68" t="s">
        <v>144</v>
      </c>
      <c r="B122" s="68" t="s">
        <v>145</v>
      </c>
      <c r="C122" s="68"/>
      <c r="D122" s="68"/>
      <c r="E122" s="68"/>
      <c r="F122" s="68"/>
      <c r="G122" s="68"/>
      <c r="H122" s="70"/>
      <c r="I122" s="70"/>
    </row>
    <row r="123" spans="1:9" s="67" customFormat="1" x14ac:dyDescent="0.25">
      <c r="A123" s="68" t="s">
        <v>146</v>
      </c>
      <c r="B123" s="68" t="s">
        <v>147</v>
      </c>
      <c r="C123" s="68"/>
      <c r="D123" s="68"/>
      <c r="E123" s="68"/>
      <c r="F123" s="68"/>
      <c r="G123" s="68"/>
      <c r="H123" s="70"/>
      <c r="I123" s="70"/>
    </row>
    <row r="124" spans="1:9" s="67" customFormat="1" x14ac:dyDescent="0.25">
      <c r="A124" s="68" t="s">
        <v>148</v>
      </c>
      <c r="B124" s="68" t="s">
        <v>149</v>
      </c>
      <c r="C124" s="68"/>
      <c r="D124" s="68"/>
      <c r="E124" s="68"/>
      <c r="F124" s="68"/>
      <c r="G124" s="68"/>
      <c r="H124" s="70"/>
      <c r="I124" s="70"/>
    </row>
    <row r="125" spans="1:9" s="67" customFormat="1" ht="45" x14ac:dyDescent="0.25">
      <c r="A125" s="68" t="s">
        <v>150</v>
      </c>
      <c r="B125" s="68" t="s">
        <v>151</v>
      </c>
      <c r="C125" s="68"/>
      <c r="D125" s="68"/>
      <c r="E125" s="68"/>
      <c r="F125" s="68"/>
      <c r="G125" s="68"/>
      <c r="H125" s="70"/>
      <c r="I125" s="70"/>
    </row>
    <row r="126" spans="1:9" s="67" customFormat="1" ht="30" x14ac:dyDescent="0.25">
      <c r="A126" s="68" t="s">
        <v>152</v>
      </c>
      <c r="B126" s="68" t="s">
        <v>153</v>
      </c>
      <c r="C126" s="68"/>
      <c r="D126" s="68"/>
      <c r="E126" s="68"/>
      <c r="F126" s="68"/>
      <c r="G126" s="68"/>
      <c r="H126" s="70"/>
      <c r="I126" s="70"/>
    </row>
    <row r="127" spans="1:9" s="67" customFormat="1" ht="30" x14ac:dyDescent="0.25">
      <c r="A127" s="68" t="s">
        <v>154</v>
      </c>
      <c r="B127" s="68" t="s">
        <v>155</v>
      </c>
      <c r="C127" s="68"/>
      <c r="D127" s="68"/>
      <c r="E127" s="68"/>
      <c r="F127" s="68"/>
      <c r="G127" s="68"/>
      <c r="H127" s="70"/>
      <c r="I127" s="70"/>
    </row>
    <row r="128" spans="1:9" s="67" customFormat="1" ht="34.5" customHeight="1" x14ac:dyDescent="0.25">
      <c r="A128" s="68" t="s">
        <v>156</v>
      </c>
      <c r="B128" s="68" t="s">
        <v>157</v>
      </c>
      <c r="C128" s="73">
        <v>360</v>
      </c>
      <c r="D128" s="73" t="s">
        <v>121</v>
      </c>
      <c r="E128" s="69"/>
      <c r="F128" s="68" t="str">
        <f>IF(ISBLANK(E128),"", PRODUCT(C128,E128))</f>
        <v/>
      </c>
      <c r="G128" s="70"/>
      <c r="H128" s="68"/>
      <c r="I128" s="68"/>
    </row>
    <row r="129" spans="1:9" s="67" customFormat="1" x14ac:dyDescent="0.25">
      <c r="A129" s="68" t="s">
        <v>158</v>
      </c>
      <c r="B129" s="68" t="s">
        <v>159</v>
      </c>
      <c r="C129" s="68"/>
      <c r="D129" s="68"/>
      <c r="E129" s="68"/>
      <c r="F129" s="68"/>
      <c r="G129" s="68"/>
      <c r="H129" s="70"/>
      <c r="I129" s="70"/>
    </row>
    <row r="130" spans="1:9" s="67" customFormat="1" ht="30" x14ac:dyDescent="0.25">
      <c r="A130" s="68" t="s">
        <v>160</v>
      </c>
      <c r="B130" s="68" t="s">
        <v>161</v>
      </c>
      <c r="C130" s="68"/>
      <c r="D130" s="68"/>
      <c r="E130" s="68"/>
      <c r="F130" s="68"/>
      <c r="G130" s="68"/>
      <c r="H130" s="70"/>
      <c r="I130" s="70"/>
    </row>
    <row r="131" spans="1:9" s="67" customFormat="1" ht="30" x14ac:dyDescent="0.25">
      <c r="A131" s="68" t="s">
        <v>162</v>
      </c>
      <c r="B131" s="68" t="s">
        <v>163</v>
      </c>
      <c r="C131" s="68"/>
      <c r="D131" s="68"/>
      <c r="E131" s="68"/>
      <c r="F131" s="68"/>
      <c r="G131" s="68"/>
      <c r="H131" s="70"/>
      <c r="I131" s="70"/>
    </row>
    <row r="132" spans="1:9" s="67" customFormat="1" ht="30" x14ac:dyDescent="0.25">
      <c r="A132" s="68" t="s">
        <v>164</v>
      </c>
      <c r="B132" s="68" t="s">
        <v>165</v>
      </c>
      <c r="C132" s="68"/>
      <c r="D132" s="68"/>
      <c r="E132" s="68"/>
      <c r="F132" s="68"/>
      <c r="G132" s="68"/>
      <c r="H132" s="70"/>
      <c r="I132" s="70"/>
    </row>
    <row r="133" spans="1:9" s="67" customFormat="1" x14ac:dyDescent="0.25">
      <c r="A133" s="68" t="s">
        <v>166</v>
      </c>
      <c r="B133" s="68" t="s">
        <v>167</v>
      </c>
      <c r="C133" s="68"/>
      <c r="D133" s="68"/>
      <c r="E133" s="68"/>
      <c r="F133" s="68"/>
      <c r="G133" s="68"/>
      <c r="H133" s="70"/>
      <c r="I133" s="70"/>
    </row>
    <row r="134" spans="1:9" s="67" customFormat="1" ht="75" x14ac:dyDescent="0.25">
      <c r="A134" s="68" t="s">
        <v>168</v>
      </c>
      <c r="B134" s="68" t="s">
        <v>169</v>
      </c>
      <c r="C134" s="68"/>
      <c r="D134" s="68"/>
      <c r="E134" s="68"/>
      <c r="F134" s="68"/>
      <c r="G134" s="68"/>
      <c r="H134" s="70"/>
      <c r="I134" s="70"/>
    </row>
    <row r="135" spans="1:9" s="67" customFormat="1" x14ac:dyDescent="0.25">
      <c r="A135" s="68" t="s">
        <v>170</v>
      </c>
      <c r="B135" s="68" t="s">
        <v>171</v>
      </c>
      <c r="C135" s="68"/>
      <c r="D135" s="68"/>
      <c r="E135" s="68"/>
      <c r="F135" s="68"/>
      <c r="G135" s="68"/>
      <c r="H135" s="70"/>
      <c r="I135" s="70"/>
    </row>
    <row r="136" spans="1:9" s="67" customFormat="1" x14ac:dyDescent="0.25">
      <c r="E136" s="66" t="s">
        <v>80</v>
      </c>
      <c r="F136" s="66" t="str">
        <f>IF((COUNT(C118:C135)&lt;&gt;COUNT(F118:F135)),"", ROUND(SUM(F118:F135),2))</f>
        <v/>
      </c>
      <c r="G136" s="75" t="str">
        <f>IF((COUNT(C118:C135)&lt;&gt;COUNT(F118:F135)),"Neužpildytos visų objektų kainos", "")</f>
        <v>Neužpildytos visų objektų kainos</v>
      </c>
    </row>
    <row r="137" spans="1:9" s="67" customFormat="1" x14ac:dyDescent="0.25">
      <c r="C137" s="74" t="s">
        <v>81</v>
      </c>
      <c r="D137" s="70"/>
      <c r="E137" s="66" t="s">
        <v>82</v>
      </c>
      <c r="F137" s="66" t="str">
        <f>IF(OR(F136="",D137=""),"", ROUND(PRODUCT(D137,F136)/100,2))</f>
        <v/>
      </c>
      <c r="G137" s="75" t="str">
        <f>IF(D137="", "Nurodykite taikomą PVM dydį", "")</f>
        <v>Nurodykite taikomą PVM dydį</v>
      </c>
    </row>
    <row r="138" spans="1:9" s="67" customFormat="1" x14ac:dyDescent="0.25">
      <c r="E138" s="66" t="s">
        <v>83</v>
      </c>
      <c r="F138" s="66">
        <f>IF(ISBLANK(F137), "", ROUND(SUM(F136:F137),2))</f>
        <v>0</v>
      </c>
    </row>
    <row r="142" spans="1:9" x14ac:dyDescent="0.25">
      <c r="A142" s="12" t="s">
        <v>172</v>
      </c>
      <c r="B142" s="12" t="s">
        <v>173</v>
      </c>
    </row>
    <row r="144" spans="1:9" x14ac:dyDescent="0.25">
      <c r="A144" s="12" t="s">
        <v>26</v>
      </c>
    </row>
    <row r="145" spans="1:9" s="72" customFormat="1" ht="45" x14ac:dyDescent="0.25">
      <c r="A145" s="71" t="s">
        <v>27</v>
      </c>
      <c r="B145" s="71" t="s">
        <v>28</v>
      </c>
      <c r="C145" s="71" t="s">
        <v>29</v>
      </c>
      <c r="D145" s="71" t="s">
        <v>30</v>
      </c>
      <c r="E145" s="71" t="s">
        <v>31</v>
      </c>
      <c r="F145" s="71" t="s">
        <v>32</v>
      </c>
      <c r="G145" s="71" t="s">
        <v>33</v>
      </c>
      <c r="H145" s="71" t="s">
        <v>34</v>
      </c>
      <c r="I145" s="71" t="s">
        <v>35</v>
      </c>
    </row>
    <row r="146" spans="1:9" s="67" customFormat="1" x14ac:dyDescent="0.25">
      <c r="A146" s="66" t="s">
        <v>174</v>
      </c>
      <c r="B146" s="66" t="s">
        <v>175</v>
      </c>
      <c r="C146" s="68"/>
      <c r="D146" s="68"/>
      <c r="E146" s="68"/>
      <c r="F146" s="68"/>
      <c r="G146" s="68"/>
      <c r="H146" s="68"/>
      <c r="I146" s="68"/>
    </row>
    <row r="147" spans="1:9" s="67" customFormat="1" ht="41.25" customHeight="1" x14ac:dyDescent="0.25">
      <c r="A147" s="68" t="s">
        <v>176</v>
      </c>
      <c r="B147" s="68" t="s">
        <v>175</v>
      </c>
      <c r="C147" s="73">
        <v>120</v>
      </c>
      <c r="D147" s="73" t="s">
        <v>121</v>
      </c>
      <c r="E147" s="69"/>
      <c r="F147" s="68" t="str">
        <f>IF(ISBLANK(E147),"", PRODUCT(C147,E147))</f>
        <v/>
      </c>
      <c r="G147" s="70"/>
      <c r="H147" s="68"/>
      <c r="I147" s="68"/>
    </row>
    <row r="148" spans="1:9" s="67" customFormat="1" ht="30" x14ac:dyDescent="0.25">
      <c r="A148" s="68" t="s">
        <v>177</v>
      </c>
      <c r="B148" s="68" t="s">
        <v>178</v>
      </c>
      <c r="C148" s="68"/>
      <c r="D148" s="68"/>
      <c r="E148" s="68"/>
      <c r="F148" s="68"/>
      <c r="G148" s="68"/>
      <c r="H148" s="70"/>
      <c r="I148" s="70"/>
    </row>
    <row r="149" spans="1:9" s="67" customFormat="1" x14ac:dyDescent="0.25">
      <c r="A149" s="68" t="s">
        <v>179</v>
      </c>
      <c r="B149" s="68" t="s">
        <v>180</v>
      </c>
      <c r="C149" s="68"/>
      <c r="D149" s="68"/>
      <c r="E149" s="68"/>
      <c r="F149" s="68"/>
      <c r="G149" s="68"/>
      <c r="H149" s="70"/>
      <c r="I149" s="70"/>
    </row>
    <row r="150" spans="1:9" s="67" customFormat="1" x14ac:dyDescent="0.25">
      <c r="A150" s="68" t="s">
        <v>181</v>
      </c>
      <c r="B150" s="68" t="s">
        <v>182</v>
      </c>
      <c r="C150" s="68"/>
      <c r="D150" s="68"/>
      <c r="E150" s="68"/>
      <c r="F150" s="68"/>
      <c r="G150" s="68"/>
      <c r="H150" s="70"/>
      <c r="I150" s="70"/>
    </row>
    <row r="151" spans="1:9" s="67" customFormat="1" ht="60" x14ac:dyDescent="0.25">
      <c r="A151" s="68" t="s">
        <v>183</v>
      </c>
      <c r="B151" s="68" t="s">
        <v>184</v>
      </c>
      <c r="C151" s="68"/>
      <c r="D151" s="68"/>
      <c r="E151" s="68"/>
      <c r="F151" s="68"/>
      <c r="G151" s="68"/>
      <c r="H151" s="70"/>
      <c r="I151" s="70"/>
    </row>
    <row r="152" spans="1:9" s="67" customFormat="1" ht="45" x14ac:dyDescent="0.25">
      <c r="A152" s="68" t="s">
        <v>185</v>
      </c>
      <c r="B152" s="68" t="s">
        <v>186</v>
      </c>
      <c r="C152" s="68"/>
      <c r="D152" s="68"/>
      <c r="E152" s="68"/>
      <c r="F152" s="68"/>
      <c r="G152" s="68"/>
      <c r="H152" s="70"/>
      <c r="I152" s="70"/>
    </row>
    <row r="153" spans="1:9" s="67" customFormat="1" ht="30" x14ac:dyDescent="0.25">
      <c r="A153" s="68" t="s">
        <v>187</v>
      </c>
      <c r="B153" s="68" t="s">
        <v>188</v>
      </c>
      <c r="C153" s="68"/>
      <c r="D153" s="68"/>
      <c r="E153" s="68"/>
      <c r="F153" s="68"/>
      <c r="G153" s="68"/>
      <c r="H153" s="70"/>
      <c r="I153" s="70"/>
    </row>
    <row r="154" spans="1:9" s="67" customFormat="1" x14ac:dyDescent="0.25">
      <c r="E154" s="66" t="s">
        <v>80</v>
      </c>
      <c r="F154" s="66" t="str">
        <f>IF((COUNT(C147:C153)&lt;&gt;COUNT(F147:F153)),"", ROUND(SUM(F147:F153),2))</f>
        <v/>
      </c>
      <c r="G154" s="75" t="str">
        <f>IF((COUNT(C147:C153)&lt;&gt;COUNT(F147:F153)),"Neužpildytos visų objektų kainos", "")</f>
        <v>Neužpildytos visų objektų kainos</v>
      </c>
    </row>
    <row r="155" spans="1:9" s="67" customFormat="1" x14ac:dyDescent="0.25">
      <c r="C155" s="74" t="s">
        <v>81</v>
      </c>
      <c r="D155" s="70"/>
      <c r="E155" s="66" t="s">
        <v>82</v>
      </c>
      <c r="F155" s="66" t="str">
        <f>IF(OR(F154="",D155=""),"", ROUND(PRODUCT(D155,F154)/100,2))</f>
        <v/>
      </c>
      <c r="G155" s="75" t="str">
        <f>IF(D155="", "Nurodykite taikomą PVM dydį", "")</f>
        <v>Nurodykite taikomą PVM dydį</v>
      </c>
    </row>
    <row r="156" spans="1:9" s="67" customFormat="1" x14ac:dyDescent="0.25">
      <c r="E156" s="66" t="s">
        <v>83</v>
      </c>
      <c r="F156" s="66">
        <f>IF(ISBLANK(F155), "", ROUND(SUM(F154:F155),2))</f>
        <v>0</v>
      </c>
    </row>
    <row r="160" spans="1:9" x14ac:dyDescent="0.25">
      <c r="A160" s="12" t="s">
        <v>189</v>
      </c>
      <c r="B160" s="12" t="s">
        <v>190</v>
      </c>
    </row>
    <row r="162" spans="1:9" x14ac:dyDescent="0.25">
      <c r="A162" s="12" t="s">
        <v>26</v>
      </c>
    </row>
    <row r="163" spans="1:9" s="72" customFormat="1" ht="45" x14ac:dyDescent="0.25">
      <c r="A163" s="71" t="s">
        <v>27</v>
      </c>
      <c r="B163" s="71" t="s">
        <v>28</v>
      </c>
      <c r="C163" s="71" t="s">
        <v>29</v>
      </c>
      <c r="D163" s="71" t="s">
        <v>30</v>
      </c>
      <c r="E163" s="71" t="s">
        <v>31</v>
      </c>
      <c r="F163" s="71" t="s">
        <v>32</v>
      </c>
      <c r="G163" s="71" t="s">
        <v>33</v>
      </c>
      <c r="H163" s="71" t="s">
        <v>34</v>
      </c>
      <c r="I163" s="71" t="s">
        <v>35</v>
      </c>
    </row>
    <row r="164" spans="1:9" s="67" customFormat="1" x14ac:dyDescent="0.25">
      <c r="A164" s="66" t="s">
        <v>191</v>
      </c>
      <c r="B164" s="66" t="s">
        <v>192</v>
      </c>
      <c r="C164" s="68"/>
      <c r="D164" s="68"/>
      <c r="E164" s="68"/>
      <c r="F164" s="68"/>
      <c r="G164" s="68"/>
      <c r="H164" s="68"/>
      <c r="I164" s="68"/>
    </row>
    <row r="165" spans="1:9" s="67" customFormat="1" ht="47.25" customHeight="1" x14ac:dyDescent="0.25">
      <c r="A165" s="68" t="s">
        <v>193</v>
      </c>
      <c r="B165" s="68" t="s">
        <v>194</v>
      </c>
      <c r="C165" s="73">
        <v>300</v>
      </c>
      <c r="D165" s="73" t="s">
        <v>121</v>
      </c>
      <c r="E165" s="69"/>
      <c r="F165" s="68" t="str">
        <f>IF(ISBLANK(E165),"", PRODUCT(C165,E165))</f>
        <v/>
      </c>
      <c r="G165" s="70"/>
      <c r="H165" s="68"/>
      <c r="I165" s="68"/>
    </row>
    <row r="166" spans="1:9" s="67" customFormat="1" ht="60" x14ac:dyDescent="0.25">
      <c r="A166" s="68" t="s">
        <v>195</v>
      </c>
      <c r="B166" s="68" t="s">
        <v>196</v>
      </c>
      <c r="C166" s="68"/>
      <c r="D166" s="68"/>
      <c r="E166" s="68"/>
      <c r="F166" s="68"/>
      <c r="G166" s="68"/>
      <c r="H166" s="70"/>
      <c r="I166" s="70"/>
    </row>
    <row r="167" spans="1:9" s="67" customFormat="1" ht="30" x14ac:dyDescent="0.25">
      <c r="A167" s="68" t="s">
        <v>197</v>
      </c>
      <c r="B167" s="68" t="s">
        <v>198</v>
      </c>
      <c r="C167" s="68"/>
      <c r="D167" s="68"/>
      <c r="E167" s="68"/>
      <c r="F167" s="68"/>
      <c r="G167" s="68"/>
      <c r="H167" s="70"/>
      <c r="I167" s="70"/>
    </row>
    <row r="168" spans="1:9" s="67" customFormat="1" x14ac:dyDescent="0.25">
      <c r="A168" s="68" t="s">
        <v>199</v>
      </c>
      <c r="B168" s="68" t="s">
        <v>200</v>
      </c>
      <c r="C168" s="68"/>
      <c r="D168" s="68"/>
      <c r="E168" s="68"/>
      <c r="F168" s="68"/>
      <c r="G168" s="68"/>
      <c r="H168" s="70"/>
      <c r="I168" s="70"/>
    </row>
    <row r="169" spans="1:9" s="67" customFormat="1" ht="30" x14ac:dyDescent="0.25">
      <c r="A169" s="68" t="s">
        <v>201</v>
      </c>
      <c r="B169" s="68" t="s">
        <v>202</v>
      </c>
      <c r="C169" s="68"/>
      <c r="D169" s="68"/>
      <c r="E169" s="68"/>
      <c r="F169" s="68"/>
      <c r="G169" s="68"/>
      <c r="H169" s="70"/>
      <c r="I169" s="70"/>
    </row>
    <row r="170" spans="1:9" s="67" customFormat="1" ht="30" x14ac:dyDescent="0.25">
      <c r="A170" s="68" t="s">
        <v>203</v>
      </c>
      <c r="B170" s="68" t="s">
        <v>204</v>
      </c>
      <c r="C170" s="68"/>
      <c r="D170" s="68"/>
      <c r="E170" s="68"/>
      <c r="F170" s="68"/>
      <c r="G170" s="68"/>
      <c r="H170" s="70"/>
      <c r="I170" s="70"/>
    </row>
    <row r="171" spans="1:9" s="67" customFormat="1" x14ac:dyDescent="0.25">
      <c r="E171" s="66" t="s">
        <v>80</v>
      </c>
      <c r="F171" s="66" t="str">
        <f>IF((COUNT(C165:C170)&lt;&gt;COUNT(F165:F170)),"", ROUND(SUM(F165:F170),2))</f>
        <v/>
      </c>
      <c r="G171" s="75" t="str">
        <f>IF((COUNT(C165:C170)&lt;&gt;COUNT(F165:F170)),"Neužpildytos visų objektų kainos", "")</f>
        <v>Neužpildytos visų objektų kainos</v>
      </c>
    </row>
    <row r="172" spans="1:9" s="67" customFormat="1" x14ac:dyDescent="0.25">
      <c r="C172" s="74" t="s">
        <v>81</v>
      </c>
      <c r="D172" s="70"/>
      <c r="E172" s="66" t="s">
        <v>82</v>
      </c>
      <c r="F172" s="66" t="str">
        <f>IF(OR(F171="",D172=""),"", ROUND(PRODUCT(D172,F171)/100,2))</f>
        <v/>
      </c>
      <c r="G172" s="75" t="str">
        <f>IF(D172="", "Nurodykite taikomą PVM dydį", "")</f>
        <v>Nurodykite taikomą PVM dydį</v>
      </c>
    </row>
    <row r="173" spans="1:9" s="67" customFormat="1" x14ac:dyDescent="0.25">
      <c r="E173" s="66" t="s">
        <v>83</v>
      </c>
      <c r="F173" s="66">
        <f>IF(ISBLANK(F172), "", ROUND(SUM(F171:F172),2))</f>
        <v>0</v>
      </c>
    </row>
    <row r="177" spans="1:9" x14ac:dyDescent="0.25">
      <c r="A177" s="12" t="s">
        <v>205</v>
      </c>
      <c r="B177" s="12" t="s">
        <v>206</v>
      </c>
    </row>
    <row r="179" spans="1:9" x14ac:dyDescent="0.25">
      <c r="A179" s="12" t="s">
        <v>26</v>
      </c>
    </row>
    <row r="180" spans="1:9" s="72" customFormat="1" ht="45" x14ac:dyDescent="0.25">
      <c r="A180" s="71" t="s">
        <v>27</v>
      </c>
      <c r="B180" s="71" t="s">
        <v>28</v>
      </c>
      <c r="C180" s="71" t="s">
        <v>29</v>
      </c>
      <c r="D180" s="71" t="s">
        <v>30</v>
      </c>
      <c r="E180" s="71" t="s">
        <v>31</v>
      </c>
      <c r="F180" s="71" t="s">
        <v>32</v>
      </c>
      <c r="G180" s="71" t="s">
        <v>33</v>
      </c>
      <c r="H180" s="71" t="s">
        <v>34</v>
      </c>
      <c r="I180" s="71" t="s">
        <v>35</v>
      </c>
    </row>
    <row r="181" spans="1:9" s="67" customFormat="1" x14ac:dyDescent="0.25">
      <c r="A181" s="66" t="s">
        <v>207</v>
      </c>
      <c r="B181" s="66" t="s">
        <v>208</v>
      </c>
      <c r="C181" s="68"/>
      <c r="D181" s="68"/>
      <c r="E181" s="68"/>
      <c r="F181" s="68"/>
      <c r="G181" s="68"/>
      <c r="H181" s="68"/>
      <c r="I181" s="68"/>
    </row>
    <row r="182" spans="1:9" s="67" customFormat="1" ht="55.5" customHeight="1" x14ac:dyDescent="0.25">
      <c r="A182" s="68" t="s">
        <v>209</v>
      </c>
      <c r="B182" s="68" t="s">
        <v>210</v>
      </c>
      <c r="C182" s="73">
        <v>300</v>
      </c>
      <c r="D182" s="73" t="s">
        <v>121</v>
      </c>
      <c r="E182" s="69"/>
      <c r="F182" s="68" t="str">
        <f>IF(ISBLANK(E182),"", PRODUCT(C182,E182))</f>
        <v/>
      </c>
      <c r="G182" s="70"/>
      <c r="H182" s="68"/>
      <c r="I182" s="68"/>
    </row>
    <row r="183" spans="1:9" s="67" customFormat="1" ht="30" x14ac:dyDescent="0.25">
      <c r="A183" s="68" t="s">
        <v>211</v>
      </c>
      <c r="B183" s="68" t="s">
        <v>212</v>
      </c>
      <c r="C183" s="68"/>
      <c r="D183" s="68"/>
      <c r="E183" s="68"/>
      <c r="F183" s="68"/>
      <c r="G183" s="68"/>
      <c r="H183" s="70"/>
      <c r="I183" s="70"/>
    </row>
    <row r="184" spans="1:9" s="67" customFormat="1" ht="60" x14ac:dyDescent="0.25">
      <c r="A184" s="68" t="s">
        <v>213</v>
      </c>
      <c r="B184" s="68" t="s">
        <v>214</v>
      </c>
      <c r="C184" s="68"/>
      <c r="D184" s="68"/>
      <c r="E184" s="68"/>
      <c r="F184" s="68"/>
      <c r="G184" s="68"/>
      <c r="H184" s="70"/>
      <c r="I184" s="70"/>
    </row>
    <row r="185" spans="1:9" s="67" customFormat="1" ht="45" x14ac:dyDescent="0.25">
      <c r="A185" s="68" t="s">
        <v>215</v>
      </c>
      <c r="B185" s="68" t="s">
        <v>216</v>
      </c>
      <c r="C185" s="68"/>
      <c r="D185" s="68"/>
      <c r="E185" s="68"/>
      <c r="F185" s="68"/>
      <c r="G185" s="68"/>
      <c r="H185" s="70"/>
      <c r="I185" s="70"/>
    </row>
    <row r="186" spans="1:9" s="67" customFormat="1" x14ac:dyDescent="0.25">
      <c r="A186" s="68" t="s">
        <v>217</v>
      </c>
      <c r="B186" s="68" t="s">
        <v>218</v>
      </c>
      <c r="C186" s="68"/>
      <c r="D186" s="68"/>
      <c r="E186" s="68"/>
      <c r="F186" s="68"/>
      <c r="G186" s="68"/>
      <c r="H186" s="70"/>
      <c r="I186" s="70"/>
    </row>
    <row r="187" spans="1:9" s="67" customFormat="1" ht="30" x14ac:dyDescent="0.25">
      <c r="A187" s="68" t="s">
        <v>219</v>
      </c>
      <c r="B187" s="68" t="s">
        <v>220</v>
      </c>
      <c r="C187" s="68"/>
      <c r="D187" s="68"/>
      <c r="E187" s="68"/>
      <c r="F187" s="68"/>
      <c r="G187" s="68"/>
      <c r="H187" s="70"/>
      <c r="I187" s="70"/>
    </row>
    <row r="188" spans="1:9" s="67" customFormat="1" ht="30" x14ac:dyDescent="0.25">
      <c r="A188" s="68" t="s">
        <v>221</v>
      </c>
      <c r="B188" s="68" t="s">
        <v>222</v>
      </c>
      <c r="C188" s="68"/>
      <c r="D188" s="68"/>
      <c r="E188" s="68"/>
      <c r="F188" s="68"/>
      <c r="G188" s="68"/>
      <c r="H188" s="70"/>
      <c r="I188" s="70"/>
    </row>
    <row r="189" spans="1:9" s="67" customFormat="1" x14ac:dyDescent="0.25">
      <c r="A189" s="68" t="s">
        <v>223</v>
      </c>
      <c r="B189" s="68" t="s">
        <v>224</v>
      </c>
      <c r="C189" s="68"/>
      <c r="D189" s="68"/>
      <c r="E189" s="68"/>
      <c r="F189" s="68"/>
      <c r="G189" s="68"/>
      <c r="H189" s="70"/>
      <c r="I189" s="70"/>
    </row>
    <row r="190" spans="1:9" s="67" customFormat="1" x14ac:dyDescent="0.25">
      <c r="A190" s="68" t="s">
        <v>225</v>
      </c>
      <c r="B190" s="68" t="s">
        <v>226</v>
      </c>
      <c r="C190" s="68"/>
      <c r="D190" s="68"/>
      <c r="E190" s="68"/>
      <c r="F190" s="68"/>
      <c r="G190" s="68"/>
      <c r="H190" s="70"/>
      <c r="I190" s="70"/>
    </row>
    <row r="191" spans="1:9" s="67" customFormat="1" x14ac:dyDescent="0.25">
      <c r="E191" s="66" t="s">
        <v>80</v>
      </c>
      <c r="F191" s="66" t="str">
        <f>IF((COUNT(C182:C190)&lt;&gt;COUNT(F182:F190)),"", ROUND(SUM(F182:F190),2))</f>
        <v/>
      </c>
      <c r="G191" s="75" t="str">
        <f>IF((COUNT(C182:C190)&lt;&gt;COUNT(F182:F190)),"Neužpildytos visų objektų kainos", "")</f>
        <v>Neužpildytos visų objektų kainos</v>
      </c>
    </row>
    <row r="192" spans="1:9" s="67" customFormat="1" x14ac:dyDescent="0.25">
      <c r="C192" s="74" t="s">
        <v>81</v>
      </c>
      <c r="D192" s="70"/>
      <c r="E192" s="66" t="s">
        <v>82</v>
      </c>
      <c r="F192" s="66" t="str">
        <f>IF(OR(F191="",D192=""),"", ROUND(PRODUCT(D192,F191)/100,2))</f>
        <v/>
      </c>
      <c r="G192" s="75" t="str">
        <f>IF(D192="", "Nurodykite taikomą PVM dydį", "")</f>
        <v>Nurodykite taikomą PVM dydį</v>
      </c>
    </row>
    <row r="193" spans="5:6" s="67" customFormat="1" x14ac:dyDescent="0.25">
      <c r="E193" s="66" t="s">
        <v>83</v>
      </c>
      <c r="F193" s="66">
        <f>IF(ISBLANK(F192), "", ROUND(SUM(F191:F192),2))</f>
        <v>0</v>
      </c>
    </row>
  </sheetData>
  <sheetProtection algorithmName="SHA-512" hashValue="jYuporWkELY+BXzddwq63AwivID+wnN4jhWLC4bINMUDuTZ8HRwFNbSxKq82JdlF4G7ztKxhKL7BKEmMAuAR7A==" saltValue="9nDiRiETt81vR3ByMM4XQ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35433070866141736" bottom="0.15748031496062992" header="0.31496062992125984" footer="0.31496062992125984"/>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227</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228</v>
      </c>
      <c r="B5" s="40"/>
      <c r="C5" s="38" t="s">
        <v>229</v>
      </c>
      <c r="D5" s="39"/>
      <c r="E5" s="40"/>
      <c r="F5" s="38" t="s">
        <v>230</v>
      </c>
      <c r="G5" s="39"/>
      <c r="H5" s="40"/>
      <c r="I5" s="38" t="s">
        <v>231</v>
      </c>
      <c r="J5" s="40"/>
      <c r="K5" s="9" t="s">
        <v>232</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233</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28</v>
      </c>
      <c r="B19" s="40"/>
      <c r="C19" s="38" t="s">
        <v>229</v>
      </c>
      <c r="D19" s="39"/>
      <c r="E19" s="40"/>
      <c r="F19" s="38" t="s">
        <v>234</v>
      </c>
      <c r="G19" s="39"/>
      <c r="H19" s="40"/>
      <c r="I19" s="59" t="s">
        <v>231</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235</v>
      </c>
      <c r="B33" s="26"/>
      <c r="C33" s="26"/>
      <c r="D33" s="26"/>
      <c r="E33" s="26"/>
      <c r="F33" s="26"/>
      <c r="G33" s="26"/>
      <c r="H33" s="26"/>
      <c r="I33" s="26"/>
      <c r="J33" s="26"/>
    </row>
    <row r="34" spans="1:10" ht="15.95" customHeight="1" thickBot="1" x14ac:dyDescent="0.3"/>
    <row r="35" spans="1:10" ht="15.95" customHeight="1" x14ac:dyDescent="0.25">
      <c r="A35" s="8" t="s">
        <v>27</v>
      </c>
      <c r="B35" s="55" t="s">
        <v>236</v>
      </c>
      <c r="C35" s="39"/>
      <c r="D35" s="39"/>
      <c r="E35" s="39"/>
      <c r="F35" s="39"/>
      <c r="G35" s="40"/>
      <c r="H35" s="56" t="s">
        <v>237</v>
      </c>
      <c r="I35" s="39"/>
      <c r="J35" s="57"/>
    </row>
    <row r="36" spans="1:10" ht="48" customHeight="1" x14ac:dyDescent="0.25">
      <c r="A36" s="18" t="s">
        <v>238</v>
      </c>
      <c r="B36" s="47" t="s">
        <v>239</v>
      </c>
      <c r="C36" s="42"/>
      <c r="D36" s="42"/>
      <c r="E36" s="42"/>
      <c r="F36" s="42"/>
      <c r="G36" s="25"/>
      <c r="H36" s="50"/>
      <c r="I36" s="42"/>
      <c r="J36" s="44"/>
    </row>
    <row r="37" spans="1:10" ht="48" customHeight="1" x14ac:dyDescent="0.25">
      <c r="A37" s="18" t="s">
        <v>240</v>
      </c>
      <c r="B37" s="47" t="s">
        <v>241</v>
      </c>
      <c r="C37" s="42"/>
      <c r="D37" s="42"/>
      <c r="E37" s="42"/>
      <c r="F37" s="42"/>
      <c r="G37" s="25"/>
      <c r="H37" s="50"/>
      <c r="I37" s="42"/>
      <c r="J37" s="44"/>
    </row>
    <row r="38" spans="1:10" ht="48" customHeight="1" x14ac:dyDescent="0.25">
      <c r="A38" s="18" t="s">
        <v>242</v>
      </c>
      <c r="B38" s="47" t="s">
        <v>243</v>
      </c>
      <c r="C38" s="42"/>
      <c r="D38" s="42"/>
      <c r="E38" s="42"/>
      <c r="F38" s="42"/>
      <c r="G38" s="25"/>
      <c r="H38" s="50"/>
      <c r="I38" s="42"/>
      <c r="J38" s="44"/>
    </row>
    <row r="39" spans="1:10" ht="48" customHeight="1" x14ac:dyDescent="0.25">
      <c r="A39" s="18" t="s">
        <v>244</v>
      </c>
      <c r="B39" s="47" t="s">
        <v>245</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246</v>
      </c>
      <c r="B48" s="26"/>
      <c r="C48" s="26"/>
      <c r="D48" s="26"/>
      <c r="E48" s="26"/>
      <c r="F48" s="26"/>
      <c r="G48" s="26"/>
      <c r="H48" s="26"/>
      <c r="I48" s="26"/>
      <c r="J48" s="26"/>
    </row>
    <row r="51" spans="1:10" x14ac:dyDescent="0.25">
      <c r="A51" s="46" t="s">
        <v>247</v>
      </c>
      <c r="B51" s="26"/>
      <c r="C51" s="26"/>
      <c r="D51" s="26"/>
      <c r="E51" s="52"/>
      <c r="F51" s="26"/>
      <c r="G51" s="26"/>
      <c r="H51" s="26"/>
      <c r="I51" s="26"/>
      <c r="J51" s="26"/>
    </row>
    <row r="53" spans="1:10" x14ac:dyDescent="0.25">
      <c r="A53" s="46" t="s">
        <v>248</v>
      </c>
      <c r="B53" s="26"/>
      <c r="C53" s="26"/>
      <c r="D53" s="26"/>
      <c r="E53" s="52"/>
      <c r="F53" s="26"/>
      <c r="G53" s="26"/>
      <c r="H53" s="26"/>
      <c r="I53" s="26"/>
      <c r="J53" s="26"/>
    </row>
    <row r="100" spans="1:1" ht="15.75" x14ac:dyDescent="0.25">
      <c r="A100" t="s">
        <v>249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0866141732283472" right="0.70866141732283472" top="0.74803149606299213" bottom="0.74803149606299213" header="0.31496062992125984" footer="0.31496062992125984"/>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2025-06-18T12:18:25Z</cp:lastPrinted>
  <dcterms:created xsi:type="dcterms:W3CDTF">2023-04-04T12:16:45Z</dcterms:created>
  <dcterms:modified xsi:type="dcterms:W3CDTF">2025-06-18T12:49:36Z</dcterms:modified>
</cp:coreProperties>
</file>