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KarolisS\Downloads\"/>
    </mc:Choice>
  </mc:AlternateContent>
  <xr:revisionPtr revIDLastSave="0" documentId="8_{FA4DC4F9-11EF-4814-9828-BC1C71789782}" xr6:coauthVersionLast="47" xr6:coauthVersionMax="47" xr10:uidLastSave="{00000000-0000-0000-0000-000000000000}"/>
  <bookViews>
    <workbookView xWindow="480" yWindow="0" windowWidth="23760" windowHeight="20985" activeTab="3" xr2:uid="{6BC1EAF5-0D01-43F1-AE22-A39552859E42}"/>
  </bookViews>
  <sheets>
    <sheet name="DKŽ1,2 SD Via Lietuva" sheetId="1" r:id="rId1"/>
    <sheet name="DKŽ3 SD SAVIVALDYBE" sheetId="5" r:id="rId2"/>
    <sheet name="DKŽ4,5 LIETUS" sheetId="3" r:id="rId3"/>
    <sheet name="DKŽ6,7 EA" sheetId="6" r:id="rId4"/>
    <sheet name="santrauka"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 l="1"/>
  <c r="G27" i="6"/>
  <c r="G28" i="6"/>
  <c r="G29" i="6"/>
  <c r="G30" i="6"/>
  <c r="G13" i="1"/>
  <c r="G14" i="1"/>
  <c r="G15" i="1"/>
  <c r="G7" i="1"/>
  <c r="G8" i="1"/>
  <c r="G9" i="1"/>
  <c r="G10" i="1"/>
  <c r="G11" i="1"/>
  <c r="G12" i="1"/>
  <c r="G5" i="1"/>
  <c r="G147" i="1"/>
  <c r="G80" i="6"/>
  <c r="G71" i="6"/>
  <c r="G384" i="1" l="1"/>
  <c r="I384" i="1" s="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I357" i="1" s="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I181" i="1" s="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24" i="6"/>
  <c r="G25" i="6"/>
  <c r="G31" i="6"/>
  <c r="G32" i="6"/>
  <c r="G33" i="6"/>
  <c r="G34" i="6"/>
  <c r="G35" i="6"/>
  <c r="G36" i="6"/>
  <c r="G37"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I346" i="1" l="1"/>
  <c r="I172" i="1"/>
  <c r="G385" i="1"/>
  <c r="C5" i="2" s="1"/>
  <c r="I265" i="1"/>
  <c r="I309" i="1"/>
  <c r="I383" i="1"/>
  <c r="I239" i="1"/>
  <c r="I319" i="1"/>
  <c r="I197" i="1"/>
  <c r="G113" i="6"/>
  <c r="I113" i="6" s="1"/>
  <c r="G70" i="6"/>
  <c r="G69" i="6"/>
  <c r="G38" i="6"/>
  <c r="G23" i="6"/>
  <c r="G22" i="6"/>
  <c r="G21" i="6"/>
  <c r="G20" i="6"/>
  <c r="G19" i="6"/>
  <c r="G18" i="6"/>
  <c r="G17" i="6"/>
  <c r="G16" i="6"/>
  <c r="G15" i="6"/>
  <c r="G14" i="6"/>
  <c r="G13" i="6"/>
  <c r="G12" i="6"/>
  <c r="G11" i="6"/>
  <c r="G10" i="6"/>
  <c r="G9" i="6"/>
  <c r="G8" i="6"/>
  <c r="G45" i="3"/>
  <c r="G46" i="3"/>
  <c r="G47" i="3"/>
  <c r="G48" i="3"/>
  <c r="G49" i="3"/>
  <c r="G50" i="3"/>
  <c r="G51" i="3"/>
  <c r="G52" i="3"/>
  <c r="G53" i="3"/>
  <c r="G54" i="3"/>
  <c r="G55" i="3"/>
  <c r="G56" i="3"/>
  <c r="G57" i="3"/>
  <c r="G11" i="3"/>
  <c r="G12" i="3"/>
  <c r="G13" i="3"/>
  <c r="G14" i="3"/>
  <c r="G15" i="3"/>
  <c r="G16" i="3"/>
  <c r="G17" i="3"/>
  <c r="G18" i="3"/>
  <c r="G19" i="3"/>
  <c r="G20" i="3"/>
  <c r="G21" i="3"/>
  <c r="G22" i="3"/>
  <c r="G23" i="3"/>
  <c r="G24" i="3"/>
  <c r="G25" i="3"/>
  <c r="G26" i="3"/>
  <c r="G27" i="3"/>
  <c r="G28" i="3"/>
  <c r="G29" i="3"/>
  <c r="G30" i="3"/>
  <c r="G31" i="3"/>
  <c r="G32" i="3"/>
  <c r="G33" i="3"/>
  <c r="G34" i="3"/>
  <c r="G35" i="3"/>
  <c r="G36" i="3"/>
  <c r="I71" i="6" l="1"/>
  <c r="G72" i="6"/>
  <c r="C9" i="2" s="1"/>
  <c r="G114" i="6"/>
  <c r="C10" i="2" s="1"/>
  <c r="G107" i="5"/>
  <c r="G108" i="5"/>
  <c r="G109" i="5"/>
  <c r="G110" i="5"/>
  <c r="G111" i="5"/>
  <c r="G112" i="5"/>
  <c r="G98" i="5"/>
  <c r="G99" i="5"/>
  <c r="G100" i="5"/>
  <c r="G101" i="5"/>
  <c r="G102" i="5"/>
  <c r="G103" i="5"/>
  <c r="G104" i="5"/>
  <c r="G105" i="5"/>
  <c r="G106" i="5"/>
  <c r="G128" i="5"/>
  <c r="I128" i="5" s="1"/>
  <c r="G127" i="5"/>
  <c r="G126" i="5"/>
  <c r="G125" i="5"/>
  <c r="G124" i="5"/>
  <c r="G123" i="5"/>
  <c r="G122" i="5"/>
  <c r="G121" i="5"/>
  <c r="G120" i="5"/>
  <c r="G119" i="5"/>
  <c r="G118" i="5"/>
  <c r="G117" i="5"/>
  <c r="G116" i="5"/>
  <c r="G115" i="5"/>
  <c r="G114" i="5"/>
  <c r="G113"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141" i="1"/>
  <c r="I141" i="1" s="1"/>
  <c r="G140" i="1"/>
  <c r="G128" i="1"/>
  <c r="G129" i="1"/>
  <c r="G130" i="1"/>
  <c r="G131" i="1"/>
  <c r="G132" i="1"/>
  <c r="G133" i="1"/>
  <c r="G134" i="1"/>
  <c r="G135" i="1"/>
  <c r="G136" i="1"/>
  <c r="G137" i="1"/>
  <c r="G138" i="1"/>
  <c r="G139" i="1"/>
  <c r="G58" i="3"/>
  <c r="G44" i="3"/>
  <c r="G37" i="3"/>
  <c r="I37" i="3" s="1"/>
  <c r="G9" i="3"/>
  <c r="G8" i="3"/>
  <c r="G102" i="1"/>
  <c r="G103" i="1"/>
  <c r="G104" i="1"/>
  <c r="G105" i="1"/>
  <c r="G101" i="1"/>
  <c r="G96" i="1"/>
  <c r="G77" i="1"/>
  <c r="G78" i="1"/>
  <c r="G79" i="1"/>
  <c r="G80" i="1"/>
  <c r="G81" i="1"/>
  <c r="G82" i="1"/>
  <c r="G83" i="1"/>
  <c r="G84" i="1"/>
  <c r="G88" i="1"/>
  <c r="G89" i="1"/>
  <c r="G90" i="1"/>
  <c r="G91" i="1"/>
  <c r="G92" i="1"/>
  <c r="G93" i="1"/>
  <c r="G94" i="1"/>
  <c r="G95" i="1"/>
  <c r="G74" i="1"/>
  <c r="G53" i="1"/>
  <c r="G56" i="1"/>
  <c r="G57" i="1"/>
  <c r="G58" i="1"/>
  <c r="G59" i="1"/>
  <c r="G60" i="1"/>
  <c r="G61" i="1"/>
  <c r="G62" i="1"/>
  <c r="G63" i="1"/>
  <c r="G64" i="1"/>
  <c r="G65" i="1"/>
  <c r="G66" i="1"/>
  <c r="G67" i="1"/>
  <c r="G68" i="1"/>
  <c r="G69" i="1"/>
  <c r="G70" i="1"/>
  <c r="G71" i="1"/>
  <c r="G72" i="1"/>
  <c r="G73" i="1"/>
  <c r="G37" i="1"/>
  <c r="G38" i="1"/>
  <c r="G39" i="1"/>
  <c r="G40" i="1"/>
  <c r="G41" i="1"/>
  <c r="G42" i="1"/>
  <c r="G43" i="1"/>
  <c r="G44" i="1"/>
  <c r="G45" i="1"/>
  <c r="G46" i="1"/>
  <c r="G47" i="1"/>
  <c r="G48" i="1"/>
  <c r="G49" i="1"/>
  <c r="G50" i="1"/>
  <c r="G51" i="1"/>
  <c r="G52" i="1"/>
  <c r="G23" i="1"/>
  <c r="G22" i="1"/>
  <c r="G21" i="1"/>
  <c r="G20" i="1"/>
  <c r="G19" i="1"/>
  <c r="G18" i="1"/>
  <c r="G17" i="1"/>
  <c r="G16" i="1"/>
  <c r="I23" i="1" s="1"/>
  <c r="I9" i="3" l="1"/>
  <c r="I58" i="3"/>
  <c r="G59" i="3"/>
  <c r="C8" i="2" s="1"/>
  <c r="I55" i="5"/>
  <c r="I15" i="5"/>
  <c r="G129" i="5"/>
  <c r="C6" i="2" s="1"/>
  <c r="I81" i="5"/>
  <c r="I114" i="5"/>
  <c r="I127" i="5"/>
  <c r="I22" i="5"/>
  <c r="I95" i="5"/>
  <c r="G38" i="3"/>
  <c r="C7" i="2" s="1"/>
  <c r="I31" i="5"/>
  <c r="G109" i="1"/>
  <c r="G110" i="1"/>
  <c r="G111" i="1"/>
  <c r="G112" i="1"/>
  <c r="G113" i="1"/>
  <c r="G114" i="1"/>
  <c r="G115" i="1"/>
  <c r="G116" i="1"/>
  <c r="G117" i="1"/>
  <c r="G118" i="1"/>
  <c r="G119" i="1"/>
  <c r="G120" i="1"/>
  <c r="G121" i="1"/>
  <c r="G122" i="1"/>
  <c r="G123" i="1"/>
  <c r="G124" i="1"/>
  <c r="G35" i="1"/>
  <c r="G36" i="1"/>
  <c r="G106" i="1" l="1"/>
  <c r="G100" i="1"/>
  <c r="G99" i="1"/>
  <c r="G98" i="1"/>
  <c r="G97" i="1"/>
  <c r="I106" i="1" l="1"/>
  <c r="G127" i="1"/>
  <c r="G108" i="1"/>
  <c r="G32" i="1"/>
  <c r="G31" i="1"/>
  <c r="G126" i="1"/>
  <c r="I140" i="1" s="1"/>
  <c r="G125" i="1"/>
  <c r="G107" i="1"/>
  <c r="I125" i="1" s="1"/>
  <c r="G76" i="1"/>
  <c r="G85" i="1"/>
  <c r="G86" i="1"/>
  <c r="G87" i="1"/>
  <c r="G75" i="1"/>
  <c r="I96" i="1" s="1"/>
  <c r="G55" i="1"/>
  <c r="G54" i="1"/>
  <c r="G34" i="1"/>
  <c r="G33" i="1"/>
  <c r="G25" i="1"/>
  <c r="G26" i="1"/>
  <c r="G27" i="1"/>
  <c r="G28" i="1"/>
  <c r="G29" i="1"/>
  <c r="G30" i="1"/>
  <c r="G24" i="1"/>
  <c r="G6" i="1"/>
  <c r="I15" i="1" l="1"/>
  <c r="I74" i="1"/>
  <c r="G142" i="1"/>
  <c r="C4" i="2" s="1"/>
  <c r="C13" i="2" s="1"/>
  <c r="I32" i="1"/>
</calcChain>
</file>

<file path=xl/sharedStrings.xml><?xml version="1.0" encoding="utf-8"?>
<sst xmlns="http://schemas.openxmlformats.org/spreadsheetml/2006/main" count="2707" uniqueCount="587">
  <si>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</si>
  <si>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</si>
  <si>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</si>
  <si>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</si>
  <si>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</si>
  <si>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</si>
  <si>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</si>
  <si>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6.1</t>
  </si>
  <si>
    <t>1.1</t>
  </si>
  <si>
    <t>1.2</t>
  </si>
  <si>
    <t>1.3</t>
  </si>
  <si>
    <t>1.4</t>
  </si>
  <si>
    <t>1.5</t>
  </si>
  <si>
    <t>1.6</t>
  </si>
  <si>
    <t>1.7</t>
  </si>
  <si>
    <t>1.8</t>
  </si>
  <si>
    <t>1.9</t>
  </si>
  <si>
    <t>2.1</t>
  </si>
  <si>
    <t>2.2</t>
  </si>
  <si>
    <t>2.3</t>
  </si>
  <si>
    <t>2.4</t>
  </si>
  <si>
    <t>2.5</t>
  </si>
  <si>
    <t>2.6</t>
  </si>
  <si>
    <t>2.7</t>
  </si>
  <si>
    <t>2.8</t>
  </si>
  <si>
    <t>2.9</t>
  </si>
  <si>
    <t>4.1</t>
  </si>
  <si>
    <t>4.2</t>
  </si>
  <si>
    <t>4.3</t>
  </si>
  <si>
    <t>4.4</t>
  </si>
  <si>
    <t>5.1</t>
  </si>
  <si>
    <t>5.2</t>
  </si>
  <si>
    <t>5.3</t>
  </si>
  <si>
    <t>5.4</t>
  </si>
  <si>
    <t>5.5</t>
  </si>
  <si>
    <t>5.6</t>
  </si>
  <si>
    <t>6.2</t>
  </si>
  <si>
    <t>6.3</t>
  </si>
  <si>
    <t>6.4</t>
  </si>
  <si>
    <t>6.5</t>
  </si>
  <si>
    <t>6.6</t>
  </si>
  <si>
    <t>6.7</t>
  </si>
  <si>
    <t>7.1</t>
  </si>
  <si>
    <t>3.1</t>
  </si>
  <si>
    <t>3.2</t>
  </si>
  <si>
    <t>3.3</t>
  </si>
  <si>
    <t>3.4</t>
  </si>
  <si>
    <t>3.5</t>
  </si>
  <si>
    <t>3.6</t>
  </si>
  <si>
    <t>3.7</t>
  </si>
  <si>
    <t>4.5</t>
  </si>
  <si>
    <t>7.2</t>
  </si>
  <si>
    <t>7.3</t>
  </si>
  <si>
    <t>7.4</t>
  </si>
  <si>
    <t>7.5</t>
  </si>
  <si>
    <t>7.6</t>
  </si>
  <si>
    <t>7.7</t>
  </si>
  <si>
    <t>8.1</t>
  </si>
  <si>
    <t>8.2</t>
  </si>
  <si>
    <t>8.3</t>
  </si>
  <si>
    <t>8.4</t>
  </si>
  <si>
    <t>8.5</t>
  </si>
  <si>
    <t>8.6</t>
  </si>
  <si>
    <t>8.7</t>
  </si>
  <si>
    <t>9.1</t>
  </si>
  <si>
    <t>Skyrius</t>
  </si>
  <si>
    <t>2. Žemės sankasa</t>
  </si>
  <si>
    <t>7.8</t>
  </si>
  <si>
    <t>7.9</t>
  </si>
  <si>
    <t>8.8</t>
  </si>
  <si>
    <t>8.9</t>
  </si>
  <si>
    <t>Iš viso skyriuje 1, Eur be PVM</t>
  </si>
  <si>
    <t>Iš viso skyriuje 2, Eur be PVM</t>
  </si>
  <si>
    <t>Iš viso skyriuje 3, Eur be PVM</t>
  </si>
  <si>
    <t>Iš viso skyriuje 4, Eur be PVM</t>
  </si>
  <si>
    <t>Iš viso skyriuje 5, Eur be PVM</t>
  </si>
  <si>
    <t>Iš viso skyriuje 6, Eur be PVM</t>
  </si>
  <si>
    <t>Iš viso skyriuje 7, Eur be PVM</t>
  </si>
  <si>
    <t>Iš viso skyriuje 8, Eur be PVM</t>
  </si>
  <si>
    <t>Iš viso skyriuje 9, Eur be PVM</t>
  </si>
  <si>
    <t>IŠ VISO ŽINIARAŠTYJE 1, EUR BE PVM</t>
  </si>
  <si>
    <t>Pastaba: Tiekėjas pildo pasirinktinai I arba II dangos konstrukcijos variantą</t>
  </si>
  <si>
    <t>1.10</t>
  </si>
  <si>
    <t>1.11</t>
  </si>
  <si>
    <t>1.12</t>
  </si>
  <si>
    <t>1.13</t>
  </si>
  <si>
    <t>1.14</t>
  </si>
  <si>
    <t>1.15</t>
  </si>
  <si>
    <t>3.8</t>
  </si>
  <si>
    <t>5.7</t>
  </si>
  <si>
    <t>5.8</t>
  </si>
  <si>
    <t>5.9</t>
  </si>
  <si>
    <t>5.10</t>
  </si>
  <si>
    <t>5.11</t>
  </si>
  <si>
    <t>6.8</t>
  </si>
  <si>
    <t>6.9</t>
  </si>
  <si>
    <t>6.10</t>
  </si>
  <si>
    <t>6.11</t>
  </si>
  <si>
    <t>7.10</t>
  </si>
  <si>
    <t>8.10</t>
  </si>
  <si>
    <t>8.11</t>
  </si>
  <si>
    <t>8.12</t>
  </si>
  <si>
    <t>8.13</t>
  </si>
  <si>
    <t>9.2</t>
  </si>
  <si>
    <t>1.16</t>
  </si>
  <si>
    <t>1.17</t>
  </si>
  <si>
    <t>1.18</t>
  </si>
  <si>
    <r>
      <t xml:space="preserve">Vieneto kaina, Eur be PVM  </t>
    </r>
    <r>
      <rPr>
        <b/>
        <sz val="11"/>
        <color rgb="FFFF0000"/>
        <rFont val="Times New Roman"/>
        <family val="1"/>
        <charset val="186"/>
      </rPr>
      <t>(pildo Teikėjas)</t>
    </r>
  </si>
  <si>
    <t>Iš viso skyriuje 1, 
Eur be PVM</t>
  </si>
  <si>
    <t>IŠ VISO ŽINIARAŠTYJE 2, EUR BE PVM</t>
  </si>
  <si>
    <t>DARBŲ KIEKIŲ ŽINIARAŠČIŲ SANTRAUKA</t>
  </si>
  <si>
    <t>Žiniaraščio pavadinimas</t>
  </si>
  <si>
    <t>Vertė, EUR be PVM</t>
  </si>
  <si>
    <t>Vertės į pasiūlymo formą</t>
  </si>
  <si>
    <t>Iš viso žiniaraščiuose (Eur be PVM):</t>
  </si>
  <si>
    <t>Žiniaraščio priedas</t>
  </si>
  <si>
    <t>Darbų kiekių žin. Nr.</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</si>
  <si>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</si>
  <si>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</si>
  <si>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10.1</t>
  </si>
  <si>
    <t>Kelio ašinės linijos ir kelio juostos nužymėjimas trasoje</t>
  </si>
  <si>
    <t>Asfaltbetonio dangos nufrezavimas freza asfaltbetonio dangoms pakrovimu</t>
  </si>
  <si>
    <t>Esamos betoninės dangos ardymas</t>
  </si>
  <si>
    <t>Esamų betoninių kelio bordiūrų ardymas</t>
  </si>
  <si>
    <t>Esamų vejos bordiūrų ardymas</t>
  </si>
  <si>
    <t>Kelio ženklų skydų demontavimas nuo vienstiebių atramų rankiniu būdu</t>
  </si>
  <si>
    <t>Kelio ženklų vienstiebių metalinių atramų ant monolitinių betoninių pamatų demontavimas</t>
  </si>
  <si>
    <t>Išardytų statybinių medžiagų (betono) pakrovimas ir išvežimas rangovo pasirinktu atstumu (žiūrėti žiniaraščio priedą dėl išvežimo)</t>
  </si>
  <si>
    <t>Išardytų statybinių medžiagų (metalo) pakrovimas ir išvežimas rangovo pasirinktu atstumu (žiūrėti žiniaraščio priedą dėl išvežimo)</t>
  </si>
  <si>
    <t>Valstybinės reikšmės magistralinio kelio A12 Ryga-Šiauliai–Tauragė–Kaliningradas ruožo nuo 155,796 iki 157,570 km kapitalinio remonto ir lauko inžinerinių tinklų statybos projektas</t>
  </si>
  <si>
    <t>km</t>
  </si>
  <si>
    <t>m</t>
  </si>
  <si>
    <t>vnt.</t>
  </si>
  <si>
    <t>t</t>
  </si>
  <si>
    <t>m³</t>
  </si>
  <si>
    <t>m2</t>
  </si>
  <si>
    <t>m3</t>
  </si>
  <si>
    <t>Žemės sankasos viršaus planiravimas mechanizuotai</t>
  </si>
  <si>
    <t>Žemės sankasos viršaus planiravimas rankinių būdu</t>
  </si>
  <si>
    <t xml:space="preserve">Pylimų supylimas iš esamų gruntų </t>
  </si>
  <si>
    <t>Žemės sankasos viršaus 0,30 m sluoksnio tankinimas</t>
  </si>
  <si>
    <t>Griovio dugno tvirtinimas žvyru fr. 22/32 h=10,0 cm</t>
  </si>
  <si>
    <t>m²</t>
  </si>
  <si>
    <t>Sankasos grunto stiprinimas h=15 cm.</t>
  </si>
  <si>
    <t>Drenažo vamzdžio su geotekstile įrengimas</t>
  </si>
  <si>
    <t>Žemės darbai (iškasos)</t>
  </si>
  <si>
    <t>Virš drenažo šalčiui atsparaus sluoksnio įrengimas</t>
  </si>
  <si>
    <t>Žvyro skaldelės 11/22 įrengimas</t>
  </si>
  <si>
    <t>Neaustinė geotekstilės 170 g/m2 įrengimas</t>
  </si>
  <si>
    <t>Tranšėjos kasimas rankiniu būdu (plotis iki 1 m) prie veikiančių įrenginių</t>
  </si>
  <si>
    <t>Surenkamų apsauginių vamzdžių ant veikiančių kabelių įrengimas</t>
  </si>
  <si>
    <t>Signalinės juostos klojimas</t>
  </si>
  <si>
    <t>Tranšėjos užpylimas</t>
  </si>
  <si>
    <t>3. Drenažo ir apsauginių vamzdžių įrengimas</t>
  </si>
  <si>
    <t>4.6</t>
  </si>
  <si>
    <t>4.7</t>
  </si>
  <si>
    <t>4.8</t>
  </si>
  <si>
    <t>4.9</t>
  </si>
  <si>
    <t>4.10</t>
  </si>
  <si>
    <t>4.11</t>
  </si>
  <si>
    <t>4.12</t>
  </si>
  <si>
    <t>4.13</t>
  </si>
  <si>
    <t>4.14</t>
  </si>
  <si>
    <t>4.15</t>
  </si>
  <si>
    <t>4.16</t>
  </si>
  <si>
    <t>4.17</t>
  </si>
  <si>
    <t>4.18</t>
  </si>
  <si>
    <t>4.19</t>
  </si>
  <si>
    <t>4.20</t>
  </si>
  <si>
    <t>4.21</t>
  </si>
  <si>
    <t>4. Kelio dangos konstrukcija (I dangos konstrukcijos variantas)</t>
  </si>
  <si>
    <t xml:space="preserve">Apsauginio šalčiui atsparaus pagrindo sluoksnio įrengimas h=0,22-0,41m </t>
  </si>
  <si>
    <t>Žvyro pagrindo iš nesurištų mineralinių medžiagų mišinio 0/45 įrengimas, h=0,30 m</t>
  </si>
  <si>
    <t xml:space="preserve">Kelkraščio sl. įrengimas iš nesurištųjų mineralinių medžiagų ir dirvožemio mišinio santykiu 85/15,  </t>
  </si>
  <si>
    <t>Bituminės emulsijos įrengimas C60 BP4-S</t>
  </si>
  <si>
    <t>Gruntavimas prieš sandarinimo juostos įrengimą (gruntas tinkantis juostai)</t>
  </si>
  <si>
    <t>Sandarinimo juostos prie bordiūrų įrengimas</t>
  </si>
  <si>
    <t>Skersinių, išilginių siūlių gruntavimas karštu bitumu 70/100 (siūlės tiesiniam metrui yra mažiausiai 50 g rišiklio kiekvienam sluoksnio storio centimetrui)</t>
  </si>
  <si>
    <t>Drenuojančio grunto (ŽB, ŽG, ŽP, ŽD, ŽM, SB, SG, SP, SD, SM) įrengimas</t>
  </si>
  <si>
    <t>Gatvės bordiūrų 1000x150x300 įrengimas ant betono (C20/25) pagrindo</t>
  </si>
  <si>
    <t xml:space="preserve">Apsauginio šalčiui atsparaus pagrindo sluoksnio įrengimas h=0,33-0,41m </t>
  </si>
  <si>
    <t>Skaldos pagrindo iš nesurištų mineralinių medžiagų mišinio 0/45 įrengimas, h=0,20 m</t>
  </si>
  <si>
    <t>Asfalto viršutinis dangos sluoksnis iš mišinio SMA 11 S, h=0,04 m</t>
  </si>
  <si>
    <t>Asfalto viršutinis dangos sluoksnis iš mišinio SMA 11 S, h=0,04 m (raudonos spalvos)</t>
  </si>
  <si>
    <t>Asfalto pagrindo dangos sluoksnis iš mišinio AC 32 PS h= 0,10 m</t>
  </si>
  <si>
    <t>Asfalto apatinis dangos sluoksnis iš mišinio AC 16 AS, h=0,08 m</t>
  </si>
  <si>
    <t>Kelkraščio sl. įrengimas iš nesurištųjų mineralinių medžiagų ir dirvožemio mišinio santykiu 85/15,  
h=0,16 m</t>
  </si>
  <si>
    <t>Kelkraščio sl. įrengimas iš nesurištųjų mineralinių medžiagų ir dirvožemio mišinio santykiu 85/15, h=0,16 m</t>
  </si>
  <si>
    <t>Gatvės bordiūrų 1000x150x300 įrengimas ant betono (C20/25) pagrindo
PASTABA: į kiekius įtraukti ir žemėjantys gatvės bordiūrai 1000x150x220/300</t>
  </si>
  <si>
    <t>Granitinių gatvės bordiūrų 1000x150x300 įrengimas ant betono (C20/25) pagrindo
PASTABA: į kiekius įtraukti ir žemėjantys gatvės bordiūrai 1000x150x220/300</t>
  </si>
  <si>
    <t>Granitinių įvažiavimo gatvės bordiūrų 1000x150x220 įrengimas ant betono (C20/25) pagrindo</t>
  </si>
  <si>
    <t>Drenuojančio betono pagrindo sluoksnis h=0,20m</t>
  </si>
  <si>
    <t>Pasluoksnis iš betono C16/20, h=0,04m</t>
  </si>
  <si>
    <t>Granitinių trinkelių dangos sluoksnis h=0,10m</t>
  </si>
  <si>
    <t>Betoninių reljefinių trinkelių dangos skirtos silpnaregiams įrengimas (su kauburėliais), h=0,08 m</t>
  </si>
  <si>
    <t>Betoninių reljefinių trinkelių dangos skirtos silpnaregiams įrengimas (su juostelėmis), h=0,08 m</t>
  </si>
  <si>
    <t>Deformacinių siūlių įrengimas</t>
  </si>
  <si>
    <t>4. Kelio dangos konstrukcija (II  dangos konstrukcijos variantas)</t>
  </si>
  <si>
    <t>Asfalto pagrindo dangos sluoksnis iš mišinio AC 32 PS 
h= 0,10 m</t>
  </si>
  <si>
    <t>Asfalto viršutinis dangos sluoksnis iš mišinio SMA 11 S, 
h=0,04 m</t>
  </si>
  <si>
    <t>Asfalto viršutinis dangos sluoksnis iš mišinio SMA 11 S, h=0,04 m (raudona spalva)</t>
  </si>
  <si>
    <t>Asfalto apatinis dangos sluoksnis iš mišinio AC 16 AS,  h=0,08 m</t>
  </si>
  <si>
    <t>3.9</t>
  </si>
  <si>
    <t>5. Nuovažų įrengimas (I dangos konstrukcijos variantas)</t>
  </si>
  <si>
    <t>5.12</t>
  </si>
  <si>
    <t>5.13</t>
  </si>
  <si>
    <t>Lovio kasimas bei grunto išvežimas į išlykį</t>
  </si>
  <si>
    <t>Apsauginio šalčiui atsparaus sluoksnio įrengimas, h min=0,37 m</t>
  </si>
  <si>
    <t>Apsauginio šalčiui atsparaus sluoksnio įrengimas, h min=0,39 m</t>
  </si>
  <si>
    <t>Skaldos pagrindas iš nesurištų mineralinių medžiagų mišinio 0/45, h=0,20 m</t>
  </si>
  <si>
    <t>Skaldos pagrindas iš nesurištų mineralinių medžiagų mišinio 0/45, h=0,15 m</t>
  </si>
  <si>
    <t>Asfalto pagrindo dangos sluoksnio įrengimas iš mišinio AC 16 PD, h=0,08 m (raudonos spalvos)</t>
  </si>
  <si>
    <t>Asfalto pagrindo dangos sluoksnio įrengimas iš mišinio AC 16 PD, h=0,08 m</t>
  </si>
  <si>
    <t>Įvažiavimo gatvės bordiūrų 1000x150x220 įrengimas ant betono (C20/25) pagrindo</t>
  </si>
  <si>
    <t>Išlyginamasis sluoksnis iš akmens atsijų 0/5, h=0,03 m</t>
  </si>
  <si>
    <t>Betoninių pilkos spalvos trinkelių įrengimas, h=0,08 m</t>
  </si>
  <si>
    <t>5. Nuovažų įrengimas (II dangos konstrukcijos variantas)</t>
  </si>
  <si>
    <t>Apsauginio šalčiui atsparaus sluoksnio įrengimas, h min=0,32 m</t>
  </si>
  <si>
    <t>Apsauginio šalčiui atsparaus sluoksnio įrengimas, h min=0,34 m</t>
  </si>
  <si>
    <t>Žvyro pagrindas iš nesurištų mineralinių medžiagų mišinio 0/45, h=0,25 m</t>
  </si>
  <si>
    <t>Žvyro pagrindas iš nesurištų mineralinių medžiagų mišinio 0/45, h=0,20 m</t>
  </si>
  <si>
    <t>6. Šaligatvių konstrukcijos įrengimas (I dangos konstrukcijos variantas)</t>
  </si>
  <si>
    <t>6.12</t>
  </si>
  <si>
    <t>6.13</t>
  </si>
  <si>
    <t>6.14</t>
  </si>
  <si>
    <t>6.15</t>
  </si>
  <si>
    <t>6.16</t>
  </si>
  <si>
    <t>6.17</t>
  </si>
  <si>
    <t>6.18</t>
  </si>
  <si>
    <t>6.19</t>
  </si>
  <si>
    <t>6.20</t>
  </si>
  <si>
    <t>6.21</t>
  </si>
  <si>
    <t>6.22</t>
  </si>
  <si>
    <t>Skaldos pagrindo iš nesurištų mineralinių medžiagų mišinio 0/45 įrengimas, h=0,15 m</t>
  </si>
  <si>
    <t>Vejos bordiūrų 1000x80x200 įrengimas ant betono (C20/25) pagrindo</t>
  </si>
  <si>
    <t xml:space="preserve">Šalčiui nejautrių medžiagų sluoksnio įrengimas, h min=0,29 m </t>
  </si>
  <si>
    <t xml:space="preserve">Šalčiui nejautrių medžiagų sluoksnio įrengimas, 
h min=0,24 m </t>
  </si>
  <si>
    <t>Žvyro pagrindo iš nesurištų mineralinių medžiagų mišinio 0/45 įrengimas, h=0,20 m</t>
  </si>
  <si>
    <t>7. Pėsčiųjų ir dviračių takų konstrukcijos įrengimas (I dangos konstrukcijos variantas)</t>
  </si>
  <si>
    <t>Šalčiui nejautrių medžiagų sluoksnio įrengimas, h min=0,27 m</t>
  </si>
  <si>
    <t>Šalčiui nejautrių medžiagų sluoksnio įrengimas, h min=0,29 m</t>
  </si>
  <si>
    <t>Asfalto viršutinis dangos sluoksnis iš mišinio AC 16 PD h= 0,08 m (raudonos spalvos)</t>
  </si>
  <si>
    <t>7. Pėsčiųjų ir dviračių takų konstrukcijos įrengimas (II dangos konstrukcijos variantas)</t>
  </si>
  <si>
    <t>Šalčiui nejautrių medžiagų sluoksnio įrengimas, h min=0,24 m</t>
  </si>
  <si>
    <t>8. Baigiamieji darbai</t>
  </si>
  <si>
    <t>8.14</t>
  </si>
  <si>
    <t>8.15</t>
  </si>
  <si>
    <t>Kelio ženklų vienstiebių metalinių d=76,1 mm, h=4,00 m atramų su betono pagrindu pastatymas</t>
  </si>
  <si>
    <t>Kelio ženklų vienstiebių metalinių d=76,1 mm, h=4,00 m lengvai demontuojamų atramų su betono pagrindu pastatymas</t>
  </si>
  <si>
    <t>Kelio ženklų dvistiebių metalinių d=76,1 mm, h=4,00 m atramų su betono pagrindu pastatymas</t>
  </si>
  <si>
    <t>Kelio ženklų skydų montavimas prie vienstiebių atramų ir apšvietimo stulpų rankiniu būdu</t>
  </si>
  <si>
    <t>Kelio ženklų skydų montavimas prie dvistiebių atramų rankiniu būdu</t>
  </si>
  <si>
    <t>Kelio ženklų skydų plotas</t>
  </si>
  <si>
    <t>Horizontalus kelio ženklinimas dažais, Nr. 1.1 (polimerinėmis medžiagomis su stiklo rutuliukais)</t>
  </si>
  <si>
    <t>Horizontalus kelio ženklinimas dažais, Nr. 1.7 (polimerinėmis medžiagomis su stiklo rutuliukais)</t>
  </si>
  <si>
    <t>Horizontalus kelio ženklinimas dažais, Nr. 1.12 (polimerinėmis medžiagomis su stiklo rutuliukais)</t>
  </si>
  <si>
    <t>Horizontalus kelio ženklinimas dažais, Nr. 1.13.1 (polimerinėmis medžiagomis su stiklo rutuliukais)</t>
  </si>
  <si>
    <t>Horizontalus kelio ženklinimas dažais, Nr. 1.14 (polimerinėmis medžiagomis su stiklo rutuliukais)</t>
  </si>
  <si>
    <t>Horizontalus kelio ženklinimas dažais, Nr. 1.18 (polimerinėmis medžiagomis su stiklo rutuliukais)</t>
  </si>
  <si>
    <t>Krūmų sodinimas (Baltoji sedula „Sibirica“*) SG 60-100 (sodinama su suformuotu šaknynu)</t>
  </si>
  <si>
    <t>Augalinis grunto užpylimas ir užsėjimas (vidutinis sluoksnio storis 10,0 cm)</t>
  </si>
  <si>
    <t xml:space="preserve">Esamų šulinių liukų aukščių sureguliavimas g/b žiedais ir jų keitimas naujais 40t ketiniais liukais </t>
  </si>
  <si>
    <t>9. Kiti darbai</t>
  </si>
  <si>
    <t>Pastaba: Tiekėjas pildo
 pasirinktinai I arba II dangos konstrukcijos variantą</t>
  </si>
  <si>
    <t>1.19</t>
  </si>
  <si>
    <t>1.20</t>
  </si>
  <si>
    <t>1.21</t>
  </si>
  <si>
    <t>1.22</t>
  </si>
  <si>
    <t>1.23</t>
  </si>
  <si>
    <t>1.24</t>
  </si>
  <si>
    <t>1.25</t>
  </si>
  <si>
    <t>1.26</t>
  </si>
  <si>
    <t>G/b pralaidų išardymas d200</t>
  </si>
  <si>
    <t>G/b pralaidų išardymas d300</t>
  </si>
  <si>
    <t>G/b pralaidų išardymas d350</t>
  </si>
  <si>
    <t>Plast. pralaidų išardymas d200</t>
  </si>
  <si>
    <t>Plast. pralaidų išardymas d400</t>
  </si>
  <si>
    <t>G/b pralaidos d700 išvalymas</t>
  </si>
  <si>
    <t>G/b pralaidos d400 išvalymas</t>
  </si>
  <si>
    <t>Kelio ženklų skydų demontavimas nuo dvistiebių atramų rankiniu būdu</t>
  </si>
  <si>
    <t>Kelio ženklų dvistiebių metalinių atramų ant monolitinių betoninių pamatų demontavimas</t>
  </si>
  <si>
    <t>Medžių nuo 25÷32 cm skersmens  kirtimas, pakrovimas į autosavivarčius ir išvežimas</t>
  </si>
  <si>
    <t>Krūmų šalinimas, pakrovimas į autosavivarčius ir išvežimas</t>
  </si>
  <si>
    <t>Išardytų statybinių medžiagų (plastiko) pakrovimas ir išvežimas rangovo pasirinktu atstumu (žiūrėti žiniaraščio priedą dėl išvežimo)</t>
  </si>
  <si>
    <t>Medžių kelmų rovimas, pakrovimas į autosavivarčius ir išvežimas rangovo pasirinktu atstumu</t>
  </si>
  <si>
    <t>Stacionaraus geodezinio punkto (reperio) perkėlimas su visais darbais</t>
  </si>
  <si>
    <t>Erozija stabdančio demblio įrengimas</t>
  </si>
  <si>
    <t>Tvorų ardymas* 
(* - įvertinamos medinės, metalinės tvoros kartu)</t>
  </si>
  <si>
    <t>Medžių nuo 32 cm skersmens  kirtimas, pakrovimas į autosavivarčius ir išvežimas</t>
  </si>
  <si>
    <t>3. Drenažo, apsauginių vamzdžių, polimerbetoninių latakų ir pralaidų įrengimas</t>
  </si>
  <si>
    <t>3.10</t>
  </si>
  <si>
    <t>3.11</t>
  </si>
  <si>
    <t>3.12</t>
  </si>
  <si>
    <t>3.13</t>
  </si>
  <si>
    <t>3.14</t>
  </si>
  <si>
    <t>3.15</t>
  </si>
  <si>
    <t>3.16</t>
  </si>
  <si>
    <t>Neaustinės geotekstilės 170g/m2 įrengimas</t>
  </si>
  <si>
    <t>Paviršinio vandens nuleistuvų PN42 įrengimas</t>
  </si>
  <si>
    <t>Apžiūros šulinių įrengimas su dangčiais</t>
  </si>
  <si>
    <t>Latakų įrengimas apibetonuojant C25/30 klasės betonu</t>
  </si>
  <si>
    <t>Metalinės pralaidos d400 įrengimas</t>
  </si>
  <si>
    <t>Gelžbetoninių antgalių pralaidoms d400 įrengimas</t>
  </si>
  <si>
    <t>Betonas užsandarinimui C25/30 XC4 S2</t>
  </si>
  <si>
    <t>Smėlio pagrindo po d400 pralaida įrengimas</t>
  </si>
  <si>
    <t xml:space="preserve">Apsauginio šalčiui atsparaus pagrindo sluoksnio įrengimas h=0,30-0,41m </t>
  </si>
  <si>
    <t>Išlyginamasis asfalto dangos sluoksnis iš mišinio AC 16 PS,  hmax=0,04 m</t>
  </si>
  <si>
    <t>Asfalto apatinis dangos sluoksnis iš mišinio AC 16 AS,
 h=0,06 m</t>
  </si>
  <si>
    <t>Kelkraščio sl. įrengimas iš nesurištųjų mineralinių medžiagų ir dirvožemio mišinio santykiu 85/15,  h=0,16 m</t>
  </si>
  <si>
    <t>t.</t>
  </si>
  <si>
    <t xml:space="preserve">Apsauginio šalčiui atsparaus pagrindo sluoksnio įrengimas h=0,20-0,41m </t>
  </si>
  <si>
    <t>Asfalto apatinis dangos sluoksnis iš mišinio AC 16 AS, h=0,06 m</t>
  </si>
  <si>
    <t>Išlyginamasis asfalto dangos sluoksnis iš mišinio AC 16 PS, hmax=0,04 m</t>
  </si>
  <si>
    <t>Kelkraščio sl. įrengimas iš nesurištųjų mineralinių medžiagų ir dirvožemio mišinio santykiu 85/15,h=0,08 m</t>
  </si>
  <si>
    <t>6. Autobusų stotelės įrengimas (I dangos konstrukcijos variantas)</t>
  </si>
  <si>
    <t>Apsauginio šalčiui atsparaus pagrindo sluoksnio įrengimas h=0,33 m</t>
  </si>
  <si>
    <t>Peronų su suolais įrengimas stotelėse</t>
  </si>
  <si>
    <t>Šiukšliadėžių įrengimas stotelėse</t>
  </si>
  <si>
    <t>Apsauginės tvorelės įrengimas</t>
  </si>
  <si>
    <t>m.</t>
  </si>
  <si>
    <t>Apsauginio šalčiui atsparaus pagrindo sluoksnio įrengimas h=0,23 m</t>
  </si>
  <si>
    <t>6. Autobusų stotelės įrengimas (II dangos konstrukcijos variantas)</t>
  </si>
  <si>
    <t xml:space="preserve">Šalčiui nejautrių medžiagų sluoksnio įrengimas, h min=0,24 m </t>
  </si>
  <si>
    <t>7. Šaligatvių konstrukcijos įrengimas (I dangos konstrukcijos variantas)</t>
  </si>
  <si>
    <t>8. Pėsčiųjų ir dviračių takų konstrukcijos įrengimas (I dangos konstrukcijos variantas)</t>
  </si>
  <si>
    <t>Betoninių pilkos spalvos ažūrinių plytelių 600x400x80 įrengimas, h=0,08 m</t>
  </si>
  <si>
    <t>Drenuojančio betono pagrindo sluoksnis h=0,15 m</t>
  </si>
  <si>
    <t>Išlyginamasis sluoksnis iš smėlio – cemento mišinio 0/5m h=0,03 m</t>
  </si>
  <si>
    <t>8. Pėsčiųjų ir dviračių takų konstrukcijos įrengimas (II dangos konstrukcijos variantas)</t>
  </si>
  <si>
    <t>9. Atraminės sienutės įrengimas</t>
  </si>
  <si>
    <t>9.3</t>
  </si>
  <si>
    <t>9.4</t>
  </si>
  <si>
    <t>9.5</t>
  </si>
  <si>
    <t>9.6</t>
  </si>
  <si>
    <t>9.7</t>
  </si>
  <si>
    <t>9.8</t>
  </si>
  <si>
    <t>9.9</t>
  </si>
  <si>
    <t>9.10</t>
  </si>
  <si>
    <t>9.11</t>
  </si>
  <si>
    <t>Gręžtinių polių įrengimas</t>
  </si>
  <si>
    <t>Betonas C25/30-XC2 naudojamas gręžtiniams poliams įrengti</t>
  </si>
  <si>
    <t>Armatūra B500B d16 naudojama gręžtiniams poliams įrengti</t>
  </si>
  <si>
    <t>Armatūra B500B d6 naudojama gręžtiniams poliams įrengti</t>
  </si>
  <si>
    <t>Atraminės nuo (h= 1,2 iki 1,7 m) sienos įrengimas</t>
  </si>
  <si>
    <t>Betonas C35/45-XC4,XD3,XF2 naudojamas atraminei sienai įrengti</t>
  </si>
  <si>
    <t>Armatūra B500B d12 naudojama atraminei sienai įrengti</t>
  </si>
  <si>
    <t>Armatūra B500B d6 naudojama atraminei sienai įrengti</t>
  </si>
  <si>
    <t>Putų polistirenas EPS50</t>
  </si>
  <si>
    <t>Armatūros strypas Ø25 B500B, L=800mm</t>
  </si>
  <si>
    <t>PVC vamzdis uždaru vienu gali, kurio vidinis diametras Ø30mm, L=450mm.</t>
  </si>
  <si>
    <t>kg</t>
  </si>
  <si>
    <t>Horizontalus kelio ženklinimas dažais, Nr. 1.2 (polimerinėmis medžiagomis su stiklo rutuliukais)</t>
  </si>
  <si>
    <t>Horizontalus kelio ženklinimas dažais, Nr. 1.8 (polimerinėmis medžiagomis su stiklo rutuliukais)</t>
  </si>
  <si>
    <t>Horizontalus kelio ženklinimas dažais, Nr. 1.10 (polimerinėmis medžiagomis su stiklo rutuliukais)</t>
  </si>
  <si>
    <t>Horizontalus kelio ženklinimas dažais, Nr. 1.11 (polimerinėmis medžiagomis su stiklo rutuliukais)</t>
  </si>
  <si>
    <t>Horizontalus kelio ženklinimas dažais, Nr. 1.13.3 (polimerinėmis medžiagomis su stiklo rutuliukais)</t>
  </si>
  <si>
    <t>Horizontalus kelio ženklinimas dažais, Nr. 1.16 (polimerinėmis medžiagomis su stiklo rutuliukais)</t>
  </si>
  <si>
    <t>Horizontalus kelio ženklinimas dažais, Nr. 1.21 (polimerinėmis medžiagomis su stiklo rutuliukais)</t>
  </si>
  <si>
    <t>Horizontalus kelio ženklinimas dažais, Nr. 1.22 (polimerinėmis medžiagomis su stiklo rutuliukais)</t>
  </si>
  <si>
    <t>Medžių sodinimas (Švedinis šermukšnis)</t>
  </si>
  <si>
    <t>Augalinis grunto užpylimas ir užsėjimas (sluoksnio storis 10,0 – 20,0 cm)</t>
  </si>
  <si>
    <t>Suoliukų įrengimas</t>
  </si>
  <si>
    <t>Šiukšliadėžių įrengimas</t>
  </si>
  <si>
    <t xml:space="preserve">Apsauginės tvorelės įrengimas </t>
  </si>
  <si>
    <t xml:space="preserve">Esamų šulinių liukų aukščių sureguliavimas g/b žiedais ir jų keitimas naujais 25t ketiniais liukais </t>
  </si>
  <si>
    <t>10. Baigiamieji darbai</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</si>
  <si>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</si>
  <si>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</si>
  <si>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</si>
  <si>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</si>
  <si>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</si>
  <si>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</si>
  <si>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</si>
  <si>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</si>
  <si>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</si>
  <si>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</si>
  <si>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</si>
  <si>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</si>
  <si>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</si>
  <si>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</si>
  <si>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</si>
  <si>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</si>
  <si>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</si>
  <si>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</si>
  <si>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</si>
  <si>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</si>
  <si>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</si>
  <si>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</si>
  <si>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</si>
  <si>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</si>
  <si>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</si>
  <si>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11. Kiti darbai</t>
  </si>
  <si>
    <t>11.1</t>
  </si>
  <si>
    <t>Iš viso skyriuje 10, Eur be PVM</t>
  </si>
  <si>
    <t>Iš viso skyriuje 11, 
Eur be PVM</t>
  </si>
  <si>
    <t>Esamo vejos bordiūrų ardymas</t>
  </si>
  <si>
    <t xml:space="preserve">Apsauginio šalčiui atsparaus pagrindo sluoksnio įrengimas h=0,33m </t>
  </si>
  <si>
    <t>Asfalto pagrindo dangos sluoksnis iš mišinio AC32 PS h= 0,10 m</t>
  </si>
  <si>
    <t xml:space="preserve">Apsauginio šalčiui atsparaus pagrindo sluoksnio įrengimas h=0,23 m </t>
  </si>
  <si>
    <t>Asfalto viršutinis dangos sluoksnis iš mišinio SMA 11 S,h=0,04 m</t>
  </si>
  <si>
    <t>Kelkraščio sl. įrengimas iš nesurištųjų mineralinių medžiagų ir dirvožemio mišinio santykiu 85/15,  h=0,08 m</t>
  </si>
  <si>
    <t>6. Šaligatvių konstrukcijos įrengimas  (I dangos konstrukcijos variantas)</t>
  </si>
  <si>
    <t>Žvyro pagrindo iš nesurištų mineralinių medžiagų mišinio 0/45 įrengimas, h=0,29 m</t>
  </si>
  <si>
    <t>7. Pėsčiųjų ir dviračių takų konstrukcijos įrengimas  (II dangos konstrukcijos variantas)</t>
  </si>
  <si>
    <t>Horizontalus kelio ženklinimas dažais, Nr. 1.6 (polimerinėmis medžiagomis su stiklo rutuliukais)</t>
  </si>
  <si>
    <t>Augalinis grunto užpylimas ir užsėjimas (sluoksnio storis 10,0 cm)</t>
  </si>
  <si>
    <t>Nuovažų ir sankryžų dangos suvedimas su esama danga panaudojant žvyro mišinį</t>
  </si>
  <si>
    <t>1. Paviršinių (lietaus) nuotekų šalinimo tinklai</t>
  </si>
  <si>
    <t>Gruntinio vandens lygio pažeminimas</t>
  </si>
  <si>
    <t>Paviršinių (lietaus) nuotekų vamzdyno vidaus apžiūra, darant vaizdo įrašą</t>
  </si>
  <si>
    <t>sist.</t>
  </si>
  <si>
    <t>II gr. grunto kasimas ekskavatoriais 0,65 m³ kaušu, supilant vietoje</t>
  </si>
  <si>
    <t>II gr. grunto kasimas rankiniu būdu</t>
  </si>
  <si>
    <t>Tranšėjos dugno tankinimas</t>
  </si>
  <si>
    <t>Smėlio pagrindo po vamzdynais įrengimas (10 cm)</t>
  </si>
  <si>
    <t>Smėlingo grunto aplink vamzdynus įrengimas</t>
  </si>
  <si>
    <t>Likusios tranšėjos dalies užpylimas II gr. gruntu</t>
  </si>
  <si>
    <t>II gr. grunto ir apsauginio sluoksnio tankinimas vibroplūktuvais</t>
  </si>
  <si>
    <t>200 mm skersmens lygių PVC S (SN8) klasės vamzdžių klojimas ant paruošto pagrindo</t>
  </si>
  <si>
    <t>250 mm skersmens lygių PVC S (SN8) klasės vamzdžių klojimas ant paruošto pagrindo</t>
  </si>
  <si>
    <t>315 mm skersmens lygių PVC S (SN8) klasės vamzdžių klojimas ant paruošto pagrindo</t>
  </si>
  <si>
    <t>Surenkami gelžbetoniniai šuliniai Ø1000 mm, (pilna komplektacija, įskaitant hidroizoliaciją), dengiant plaukiojančio tipo ketiniais liukais 400 kN</t>
  </si>
  <si>
    <t>Surenkami gelžbetoniniai šuliniai Ø1000 mm, (pilna komplektacija, įskaitant hidroizoliaciją), dengiant plaukiojančio tipo ketiniais liukais 250 kN</t>
  </si>
  <si>
    <t>700 mm skersmens g/b lietaus surinkimo šuliniai su g/b dugnais, H=1,50÷1,74 m (su nusodinimo dalimi), dengiant ketiniais liukais 400kN su apvalaus tipo grotelėmis</t>
  </si>
  <si>
    <t>Betoninių lietaus išleidimo žiočių įrengimas d315 vamzdžiui</t>
  </si>
  <si>
    <t>P-5-5 plokštės (tarpai užpildomi C25/30 betonu) įrengimas</t>
  </si>
  <si>
    <t>Surenkamas gelžbetoninis šulinys d1500, h=1,0m</t>
  </si>
  <si>
    <t>Surenkamo gelžbetoninio šulinio d1500, h=1,0m užpildymas žvyro skalda 22/32</t>
  </si>
  <si>
    <t>Betoninių lietaus išleidimo žiočių įrengimas iš C25/30 betono</t>
  </si>
  <si>
    <t>Smėlio žvyro mišinio įrengimas 0/32 h=0,30m ties ištekamuoju vamzdžiu</t>
  </si>
  <si>
    <t>Žvyro skaldos 22/32 įrengimas h=0,10m po P-5-5 plokštėmis</t>
  </si>
  <si>
    <t>Griovio dugno tvirtinimas skalda 0/32, h = 0,10 m</t>
  </si>
  <si>
    <t>Vamzdynų Ø200 hidraulinis bandymas</t>
  </si>
  <si>
    <t>Vamzdynų Ø250 hidraulinis bandymas</t>
  </si>
  <si>
    <t>Vamzdynų Ø315 hidraulinis bandymas</t>
  </si>
  <si>
    <t>Komunikacijų žymėjimui cinkuoto metalo stovai su plastikinėmis lentelėmis</t>
  </si>
  <si>
    <t>1.27</t>
  </si>
  <si>
    <t>700 mm skersmens g/b lietaus surinkimo šuliniai su g/b dugnais, H=1.50 m (su nusodinimo dalimi), dengiant ketiniais liukais 400kN su apvalaus tipo grotelėmis</t>
  </si>
  <si>
    <t>1.1.ELEKTROS TIEKIMAS</t>
  </si>
  <si>
    <t>Kabelis aliuminio gyslomis Al-5x25</t>
  </si>
  <si>
    <t>Galinės movos kabeliui 5x25</t>
  </si>
  <si>
    <t>Elektro instaliacinis vamzdis  d110, skirtas montavimui žemėje, atviru būdu</t>
  </si>
  <si>
    <t xml:space="preserve">Signalinė juosta </t>
  </si>
  <si>
    <t>Smėlis paklotui</t>
  </si>
  <si>
    <t>kompl</t>
  </si>
  <si>
    <t>M3</t>
  </si>
  <si>
    <t>1.2.VALDYMO SPINTA</t>
  </si>
  <si>
    <t>Apšvietimo valdymo spinta, komplektuojama pagal schemą</t>
  </si>
  <si>
    <t>Metalo konstrukcijos įžeminimui:
- Antgalis elektrodui – 3 vnt;
-Strypas , ilgis – 1,5 m - 9 vnt;
- įkalimo galvutė – 3 vnt;
- Cinkuota juosta – 3 m;
- kryžminė jungtis – 3 vnt;
- Antikorozinė juosta – 3 kg</t>
  </si>
  <si>
    <t>Kompl</t>
  </si>
  <si>
    <t>1.3.APŠVIETIMO ĮRANGA</t>
  </si>
  <si>
    <t>1.28</t>
  </si>
  <si>
    <t>1.29</t>
  </si>
  <si>
    <t>1.30</t>
  </si>
  <si>
    <t>1.31</t>
  </si>
  <si>
    <t>1.32</t>
  </si>
  <si>
    <t>LED šviestuvas kelio apšvietimui:
-	Galia – 37W;
-      Spalva – 4000 K;
-      su valdymo/paleidimo įranga (DALI)</t>
  </si>
  <si>
    <t>LED šviestuvas kelio apšvietimui:
-	Galia – 78W;
-      Spalva – 4000 K;
-      su valdymo/paleidimo įranga (DALI)</t>
  </si>
  <si>
    <t>LED šviestuvas kelio apšvietimui:
-	Galia – 91W;
-      Spalva – 4000 K;
-      su valdymo/paleidimo įranga (DALI)</t>
  </si>
  <si>
    <t>LED šviestuvas kelio apšvietimui:
-	Galia – 104W;
-      Spalva – 4000 K;
-      su valdymo/paleidimo įranga (DALI)</t>
  </si>
  <si>
    <t>LED šviestuvas tako apšvietimui:
-	Galia – 8W;
-      Spalva – 4000 K;
-      su valdymo/paleidimo įranga (DALI)</t>
  </si>
  <si>
    <t>LED šviestuvas tako apšvietimui:
-	Galia – 12W;
-      Spalva – 4000 K;
-      su valdymo/paleidimo įranga (DALI)</t>
  </si>
  <si>
    <t>LED šviestuvas tako apšvietimui:
-	Galia – 16W;
-      Spalva – 4000 K;
-      su valdymo/paleidimo įranga (DALI)</t>
  </si>
  <si>
    <t>LED šviestuvas perėjos apšvietimui:
-	Galia – 37W;
-      Spalva – 5700 K;
-      su valdymo/paleidimo įranga;
- asimetrinė optika</t>
  </si>
  <si>
    <t>LED šviestuvas perėjos apšvietimui:
-	Galia – 50W;
-      Spalva – 5700 K;
-      su valdymo/paleidimo įranga;
- asimetrinė optika</t>
  </si>
  <si>
    <t>LED šviestuvas perėjos apšvietimui:
-	Galia – 78W;
-      Spalva – 5700 K;
-      su valdymo/paleidimo įranga;
- asimetrinė optika</t>
  </si>
  <si>
    <t>LED šviestuvas perėjos apšvietimui:
-	Galia – 130W;
-      Spalva – 5700 K;
-      su valdymo/paleidimo įranga;
- asimetrinė optika</t>
  </si>
  <si>
    <t>Atrama cinkuota,  saugaus tipo,  aukštis –6,0 m, su įleidžiamomis durelėmis, su JOR-99969 jungtimi ir 6A saugikliu</t>
  </si>
  <si>
    <t>Gembė cinkuota, vienšakė, aukštis 0,0 m, 
ilgis 2,5 m</t>
  </si>
  <si>
    <t>Gembė cinkuota, vienšakė, aukštis 0,0 m, 
ilgis iki 1,0 m</t>
  </si>
  <si>
    <t>Pamatas atramai 12 m saugiai atramai</t>
  </si>
  <si>
    <t>Pamatas atramai 6 m saugiai atramai</t>
  </si>
  <si>
    <t>1.4.LAIDAI, KABELIAI</t>
  </si>
  <si>
    <t>Kabelis  aliuminio  gyslomis Al-4x25mm2</t>
  </si>
  <si>
    <t>Galinė mova kabeliui 4x25</t>
  </si>
  <si>
    <t>Kabelis  varinėmis  gyslomis CU 3x1,5</t>
  </si>
  <si>
    <t>1.5.INSTALIACINĖS MEDŽIAGOS</t>
  </si>
  <si>
    <t>Elektro instaliacinis vamzdis  d75, skirtas montavimui žemėje, atviru būdu</t>
  </si>
  <si>
    <t>Signalinė juosta</t>
  </si>
  <si>
    <t>Elektro instaliacinis vamzdis  d75, skirtas montavimui žemėje, uždaru būdu</t>
  </si>
  <si>
    <t>1.6.MONTAVIMO MEDŽIAGOS. ĮŽEMINIMO MEDŽIAGOS</t>
  </si>
  <si>
    <t>Metalo konstrukcijos įžeminimui:
- Antgalis elektrodui – 1 vnt;
-Strypas , ilgis – 1,5 m - 3 vnt;
- įkalimo galvutė – 1 vnt;
- Cinkuota juosta – 1 m;
- kryžminė jungtis – 1 vnt;
- Antikorozinė juosta – 1 kg</t>
  </si>
  <si>
    <t>1.7.PAPILDOMOS MEDŽIAGOS</t>
  </si>
  <si>
    <t>3.DARBAI</t>
  </si>
  <si>
    <t>3.17</t>
  </si>
  <si>
    <t>3.18</t>
  </si>
  <si>
    <t>3.19</t>
  </si>
  <si>
    <t>3.20</t>
  </si>
  <si>
    <t>3.21</t>
  </si>
  <si>
    <t>3.22</t>
  </si>
  <si>
    <t>3.23</t>
  </si>
  <si>
    <t>3.24</t>
  </si>
  <si>
    <t>3.25</t>
  </si>
  <si>
    <t>3.26</t>
  </si>
  <si>
    <t>3.27</t>
  </si>
  <si>
    <t>3.28</t>
  </si>
  <si>
    <t>3.29</t>
  </si>
  <si>
    <t>Prisijungimas prie apskaitos spintos</t>
  </si>
  <si>
    <t>Valdymo spintos AVS montavimas</t>
  </si>
  <si>
    <t>Valdymo spintos parametrų konfigūravimas</t>
  </si>
  <si>
    <t>Įžeminimo kontūro  iki 10 omų įrengimas</t>
  </si>
  <si>
    <t>Duobės apšvietimo pamatui kasimas/užpylimas mechanizuotai</t>
  </si>
  <si>
    <t>Pamato atramai montavimas</t>
  </si>
  <si>
    <t>Atramos montavimas</t>
  </si>
  <si>
    <t>Gembės  montavimas</t>
  </si>
  <si>
    <t>Gatvės šviestuvo montavimas</t>
  </si>
  <si>
    <t>Jungties su saugikliu montavimas</t>
  </si>
  <si>
    <t>Kabelio vario gyslomis tiesimas konstrukcijomis (atramos viduje)</t>
  </si>
  <si>
    <t>Tranšėjos kasimas/užkasimas kabeliams mechanizuotai</t>
  </si>
  <si>
    <t>Tranšėjos kasimas/užkasimas kabeliams rankiniu būdu</t>
  </si>
  <si>
    <t>Vamzdžio d-75 klojimas paruoštoje tranšėjoje atviru būdu</t>
  </si>
  <si>
    <t>Vamzdžio d-75 tiesimas uždaru būdu, išsikasant darbo duobes</t>
  </si>
  <si>
    <t>Kabelio tiesimas paklotame vamzdyje</t>
  </si>
  <si>
    <t>Signalinės juostos paklojimas tranšėjoje</t>
  </si>
  <si>
    <t>Smėlio pakloto įrengimas</t>
  </si>
  <si>
    <t>Galinės movos montavimas</t>
  </si>
  <si>
    <t>Įžeminimo iki 30 omų įrengimas</t>
  </si>
  <si>
    <t>Įžeminimo varžos matavimas</t>
  </si>
  <si>
    <t>Kabelio Izoliacijos varžos matavimas</t>
  </si>
  <si>
    <t xml:space="preserve">Įžeminimo įrenginių kontaktinių jungčių, </t>
  </si>
  <si>
    <t>PEN, PE ir N laidų pereinamosios varžos matavimai</t>
  </si>
  <si>
    <t>Fazinio ir nulinio laidų grandinės varžos matavimai</t>
  </si>
  <si>
    <t>Esamos grunto dangos atstatymas, sutankinant</t>
  </si>
  <si>
    <t>Trasos nužymėjimas</t>
  </si>
  <si>
    <t>Apšviestumo matavimas</t>
  </si>
  <si>
    <t>Išpildomoji toponuotrauka</t>
  </si>
  <si>
    <t>komlp</t>
  </si>
  <si>
    <t>M2</t>
  </si>
  <si>
    <t>vnt</t>
  </si>
  <si>
    <t>Vnt</t>
  </si>
  <si>
    <t>Via Lietuva</t>
  </si>
  <si>
    <t>Jungiamoji mova kabeliui 4x25</t>
  </si>
  <si>
    <t>Prisijungimas prie esamos apšvietimo sistemos</t>
  </si>
  <si>
    <t>Įžeminimo kontūro  iki 30 omų įrengimas</t>
  </si>
  <si>
    <t>Jungiamosios movos montavimas</t>
  </si>
  <si>
    <t>Įžeminimo įrenginių kontaktinių jungčių, PEN, PE ir N laidų pereinamosios varžos matavimai</t>
  </si>
  <si>
    <t>DARBŲ KIEKIŲ ŽINIARAŠTIS NR. 1 – SUSISIEKIMO DALIS
(Valstybinės reikšmės magistralinio kelio A12 Ryga-Šiauliai-Tauragė-Kaliningradas (žiedinės sankryžos darbų zonoje)
(AB Via Lietuva)</t>
  </si>
  <si>
    <t>DARBŲ KIEKIŲ ŽINIARAŠTIS NR. 2 – SUSISIEKIMO DALIS
(Pėsčiųjų – dviračių takas)
(AB Via Lietuva)</t>
  </si>
  <si>
    <t>DARBŲ KIEKIŲ ŽINIARAŠTIS NR. 4 – PAVIRŠINIŲ (LIETAUS) NUOTEKŲ ŠALINIMO TINKLŲ DALIS</t>
  </si>
  <si>
    <t>Susiekimo dalis žiedinė sankryža (Via Lietuva)</t>
  </si>
  <si>
    <t>Susiekimo dalis Pėsčiųjų – dviračių takas (Via Lietuva)</t>
  </si>
  <si>
    <t>Susiekimo dalis Pėsčiųjų – dviračių takas (Tauragės rajono savivaldybės administracija)</t>
  </si>
  <si>
    <t>Paviršinių (lietaus) nuotekų šalinimo tinklai (AB Via Lietuva)</t>
  </si>
  <si>
    <t>Paviršinių nuotekų (lietaus) nuotekų šalinimo tinklų dalis (Via Lietuva)</t>
  </si>
  <si>
    <t>Paviršinių nuotekų (lietaus) nuotekų šalinimo tinklų dalis (Tauragės rajono savivaldybės administracija)</t>
  </si>
  <si>
    <t>Elektrotechnikos (gatvių apšvietimas) (Via Lietuva)</t>
  </si>
  <si>
    <t>Elektrotechnikos (gatvių apšvietimas) (Tauragės rajono savivaldybės administracija)</t>
  </si>
  <si>
    <t>IŠ VISO ŽINIARAŠTYJE 3, EUR BE PVM</t>
  </si>
  <si>
    <t>IŠ VISO ŽINIARAŠTYJE 4, EUR BE PVM</t>
  </si>
  <si>
    <t>IŠ VISO ŽINIARAŠTYJE 5, EUR BE PVM</t>
  </si>
  <si>
    <t>DARBŲ KIEKIŲ ŽINIARAŠTIS NR. 5 – PAVIRŠINIŲ (LIETAUS) NUOTEKŲ ŠALINIMO TINKLŲ DALIS</t>
  </si>
  <si>
    <t>DARBŲ KIEKIŲ ŽINIARAŠTIS NR. 6 – ELEKTROTECHNIKOS (GATVIŲ APŠVIETIMAS)</t>
  </si>
  <si>
    <t>IŠ VISO ŽINIARAŠTYJE 6, EUR BE PVM</t>
  </si>
  <si>
    <t>DARBŲ KIEKIŲ ŽINIARAŠTIS NR. 7 – ELEKTROTECHNIKOS (GATVIŲ APŠVIETIMAS)</t>
  </si>
  <si>
    <t>IŠ VISO ŽINIARAŠTYJE 7, EUR BE PVM</t>
  </si>
  <si>
    <t>Iš viso skyriuje 9, 
Eur be PVM</t>
  </si>
  <si>
    <t>DARBŲ KIEKIŲ ŽINIARAŠTIS NR. 3 – SUSISIEKIMO DALIS
(Pėsčiųjų – dviračių takas)
(Tauragės rajono savivaldybės administracija)</t>
  </si>
  <si>
    <t>Paviršinių (lietaus) nuotekų šalinimo tinklai (Tauragės rajono savivaldybės administracija)</t>
  </si>
  <si>
    <t> (Tauragės rajono savivaldybės administracija)</t>
  </si>
  <si>
    <t>ESO dalis*</t>
  </si>
  <si>
    <t>Dirvožemio iškasimas ir išvežimas rangovo pasirinktu atstumu</t>
  </si>
  <si>
    <t>Nevertinama*</t>
  </si>
  <si>
    <t>Kvalifikuotas gruntų pagerinimas h=20 cm</t>
  </si>
  <si>
    <t>Dirvožemio iškasimas ir išvežimas</t>
  </si>
  <si>
    <t xml:space="preserve">Dirvožemio iškasimas ir išvežimas </t>
  </si>
  <si>
    <t xml:space="preserve"> Grįžtamosios medžiagos (frezuoto asfalto granulės ) (-7,00 Eur/t arba -11,20 Eur/m3) (sąmatoje vertinama su minuso ženklu)</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</si>
  <si>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Raseinių kelių tarnybos Pagrybio meistrija, Aušrinės g. 2., Iždonių k., Kaltinėnų sen., Šilalės raj</t>
    </r>
    <r>
      <rPr>
        <sz val="10"/>
        <rFont val="Times New Roman"/>
        <family val="1"/>
        <charset val="186"/>
      </rPr>
      <t xml:space="preserve">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</si>
  <si>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</si>
  <si>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t>Statybinės atliekos</t>
  </si>
  <si>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</si>
  <si>
    <t>II gr. grunto kasimas ekskavatoriais, pakrovimas į autosaviv., vežiojimas rangovo pasirinktu atstumu,  ir darbas sąvartoje</t>
  </si>
  <si>
    <t xml:space="preserve"> Grįžtamosios medžiagos, skalda – ≤ -5,00 Eur/t arba -7,50 Eur/m3  (sąmatoje vertinama su minuso ženklu)</t>
  </si>
  <si>
    <t>II gr. grunto kasimas ekskavatoriais, pakrovimas į autosaviv., vežiojimas rangovo pasirinktu atstumu, ir darbas sąvartoje</t>
  </si>
  <si>
    <t>II gr. grunto kasimas ekskavatoriais 0,65 m³ kaušu, pakrovimas į autosavivarčius ir išvežimasrangovo pasirinktu atstumu</t>
  </si>
  <si>
    <t>II gr. grunto kasimas ekskavatoriais 0,65 m³ kaušu, pakrovimas į autosavivarčius ir išvežimas rangovo pasirinktu atstumu</t>
  </si>
  <si>
    <r>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2.*-dėl AB „ESO“ priklausančių tinklų:*- darbus  atliks </t>
    </r>
    <r>
      <rPr>
        <i/>
        <sz val="11"/>
        <rFont val="Times New Roman"/>
        <family val="1"/>
        <charset val="186"/>
      </rPr>
      <t xml:space="preserve"> AB</t>
    </r>
    <r>
      <rPr>
        <i/>
        <sz val="10"/>
        <rFont val="Times New Roman"/>
        <family val="1"/>
        <charset val="186"/>
      </rPr>
      <t xml:space="preserve"> „ESO“ rangovas, už kuriuos apmokės AB "Via Lietuva", rangovui šių eilučių (Nr.8, Nr.9) kainų vertinti nereikia. </t>
    </r>
  </si>
  <si>
    <t>Saugi atrama kelio apšvietimui, su durelėmis (tipas tikslinamas rangos metu), su atitinkamu pamatu:
-atrama, h-11,0m (11,2m) – 1vnt;
- gembė kelio apšvietimui, h-1,0m, L-iki 2,5m – 1 vnt; 
- pamatas – 1 vnt</t>
  </si>
  <si>
    <t>Saugi atrama kelio apšvietimui, su durelėmis (tipas tikslinamas rangos metu), su atitinkamu pamatu:
-atrama, h-11,0m (11,2m) – 1vnt;
- gembė  kelio apšvietimui, h-1,0m, L-iki 2,5m – 1 vnt; 
- gembė tako apšvietimui(Hmont – 6,0m), h-0,0m, L-iki 1,0m – 1 vnt;
- pamatas – 1 vnt</t>
  </si>
  <si>
    <t>Saugi atrama kelio apšvietimui, su durelėmis (tipas tikslinamas rangos metu), su atitinkamu pamatu:
-atrama, h-11,0m (11,2m) – 1vnt;
- gembė  kelio apšvietimui, h-1,0m, L-iki 2,5m – 1 vnt; 
- gembė perėjos apšvietimui(Hmont – 6,0m), h-0,0m, L-iki 1,0m – 1 vnt;
- pamatas – 1 vnt</t>
  </si>
  <si>
    <t>Saugi atrama kelio apšvietimui, su durelėmis (tipas tikslinamas rangos metu), su atitinkamu pamatu:
-atrama, h-11,0m (11,2m) – 1vnt;
- gembė  kelio apšvietimui, h-1,0m, L-iki 2,5m – 1 vnt; 
- gembė tako apšvietimui(Hmont – 6,0m), h-0,0m, L-iki 1,0m – 1 vnt;
- gembė perėjos apšvietimui(Hmont – 6,0m), h-0,0m, L-iki 1,0m – 1 vnt;
- pamatas – 1 vnt</t>
  </si>
  <si>
    <t xml:space="preserve">Saugi atrama tako ir pėsčiųjų perėjos apšvietimui, su durelėmis (tipas tikslinamas rangos metu), su atitinkamu pamatu:
-atrama, h-6,0m (6,2m) – 1vnt;
- be gembės;
- pamatas – 1 vnt </t>
  </si>
  <si>
    <t>1.19.1</t>
  </si>
  <si>
    <t>1.19.2</t>
  </si>
  <si>
    <t>1.19.3</t>
  </si>
  <si>
    <t>Išardytų statybinių medžiagų (betono) pakrovimas ir išvežimas (žiūrėti žiniaraščio priedą dėl išvežimo)</t>
  </si>
  <si>
    <t>Išardytų statybinių medžiagų (metalo) pakrovimas ir išvežimas (žiūrėti žiniaraščio priedą dėl išvežimo)</t>
  </si>
  <si>
    <t>Iš viso skyriuje,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</si>
</sst>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6"/>
      <color rgb="FF000000"/>
      <name val="Times New Roman"/>
      <family val="1"/>
      <charset val="186"/>
    </font>
    <font>
      <sz val="10"/>
      <name val="Times New Roman"/>
      <family val="1"/>
      <charset val="186"/>
    </font>
    <font>
      <i/>
      <sz val="10"/>
      <name val="Times New Roman"/>
      <family val="1"/>
      <charset val="186"/>
    </font>
    <font>
      <b/>
      <sz val="10"/>
      <name val="Times New Roman"/>
      <family val="1"/>
      <charset val="186"/>
    </font>
    <font>
      <b/>
      <i/>
      <sz val="10"/>
      <name val="Times New Roman"/>
      <family val="1"/>
      <charset val="186"/>
    </font>
    <font>
      <b/>
      <i/>
      <sz val="11"/>
      <color rgb="FF000000"/>
      <name val="Times New Roman"/>
      <family val="1"/>
      <charset val="186"/>
    </font>
    <font>
      <b/>
      <i/>
      <sz val="11"/>
      <name val="Times New Roman"/>
      <family val="1"/>
      <charset val="186"/>
    </font>
    <font>
      <i/>
      <sz val="11"/>
      <color theme="1"/>
      <name val="Calibri"/>
      <family val="2"/>
      <charset val="186"/>
      <scheme val="minor"/>
    </font>
    <font>
      <i/>
      <sz val="11"/>
      <color rgb="FF000000"/>
      <name val="Times New Roman"/>
      <family val="1"/>
      <charset val="186"/>
    </font>
    <font>
      <sz val="11"/>
      <color rgb="FFED0000"/>
      <name val="Times New Roman"/>
      <family val="1"/>
      <charset val="186"/>
    </font>
    <font>
      <sz val="10"/>
      <color rgb="FFFF0000"/>
      <name val="Times New Roman"/>
      <family val="1"/>
      <charset val="186"/>
    </font>
    <font>
      <sz val="10"/>
      <color rgb="FF000000"/>
      <name val="Times New Roman"/>
      <family val="1"/>
      <charset val="186"/>
    </font>
    <font>
      <b/>
      <sz val="10"/>
      <color rgb="FF00000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36">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7" fillId="0" borderId="0" xfId="0" applyFont="1" applyAlignment="1">
      <alignment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2" xfId="0" applyNumberFormat="1" applyFont="1" applyBorder="1" applyAlignment="1" applyProtection="1">
      <alignment horizontal="center" vertical="center" wrapText="1"/>
      <protection locked="0"/>
    </xf>
    <xf numFmtId="4" fontId="11" fillId="0" borderId="13"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0" fontId="4" fillId="0" borderId="14" xfId="3" applyFont="1" applyBorder="1" applyAlignment="1">
      <alignment horizontal="center" vertical="center" wrapText="1"/>
    </xf>
    <xf numFmtId="4" fontId="4" fillId="0" borderId="13" xfId="3"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 fontId="4" fillId="4" borderId="22" xfId="3" applyNumberFormat="1" applyFont="1" applyFill="1" applyBorder="1" applyAlignment="1" applyProtection="1">
      <alignment horizontal="center" vertical="center" wrapText="1"/>
      <protection locked="0"/>
    </xf>
    <xf numFmtId="4" fontId="4" fillId="4" borderId="22" xfId="4" applyNumberFormat="1" applyFont="1" applyFill="1" applyBorder="1" applyAlignment="1" applyProtection="1">
      <alignment horizontal="center" vertical="center" wrapText="1"/>
      <protection locked="0"/>
    </xf>
    <xf numFmtId="49" fontId="10" fillId="0" borderId="15"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center" vertical="center"/>
    </xf>
    <xf numFmtId="0" fontId="13" fillId="0" borderId="3" xfId="0" applyFont="1" applyBorder="1" applyAlignment="1">
      <alignment horizontal="left" vertical="center" wrapText="1"/>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vertical="center" wrapText="1"/>
    </xf>
    <xf numFmtId="0" fontId="13" fillId="0" borderId="8"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2" fontId="13" fillId="0" borderId="1" xfId="0" applyNumberFormat="1" applyFont="1" applyBorder="1" applyAlignment="1">
      <alignment horizontal="center" vertical="center"/>
    </xf>
    <xf numFmtId="2" fontId="13" fillId="0" borderId="8" xfId="0" applyNumberFormat="1" applyFont="1" applyBorder="1" applyAlignment="1">
      <alignment horizontal="center" vertical="center"/>
    </xf>
    <xf numFmtId="2" fontId="13" fillId="0" borderId="22" xfId="0" applyNumberFormat="1" applyFont="1" applyBorder="1" applyAlignment="1">
      <alignment horizontal="center" vertical="center"/>
    </xf>
    <xf numFmtId="2" fontId="13" fillId="0" borderId="24" xfId="0" applyNumberFormat="1" applyFont="1" applyBorder="1" applyAlignment="1">
      <alignment horizontal="center" vertical="center"/>
    </xf>
    <xf numFmtId="2" fontId="13" fillId="0" borderId="3" xfId="0" applyNumberFormat="1" applyFont="1" applyBorder="1" applyAlignment="1">
      <alignment horizontal="center" vertical="center"/>
    </xf>
    <xf numFmtId="0" fontId="13" fillId="0" borderId="1" xfId="0" applyFont="1" applyBorder="1" applyAlignment="1">
      <alignment horizontal="center" vertical="center"/>
    </xf>
    <xf numFmtId="49" fontId="10" fillId="0" borderId="18" xfId="0" applyNumberFormat="1" applyFont="1" applyBorder="1" applyAlignment="1">
      <alignment horizontal="center" vertical="center" wrapText="1"/>
    </xf>
    <xf numFmtId="49" fontId="14" fillId="0" borderId="1" xfId="0" applyNumberFormat="1" applyFont="1" applyBorder="1" applyAlignment="1">
      <alignment horizontal="center" vertical="center"/>
    </xf>
    <xf numFmtId="0" fontId="17" fillId="0" borderId="0" xfId="1" applyFont="1" applyAlignment="1" applyProtection="1">
      <alignment horizontal="center" vertical="center" wrapText="1"/>
    </xf>
    <xf numFmtId="0" fontId="17" fillId="0" borderId="20" xfId="2" applyFont="1" applyBorder="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4" fontId="4" fillId="4" borderId="8" xfId="3" applyNumberFormat="1" applyFont="1" applyFill="1" applyBorder="1" applyAlignment="1" applyProtection="1">
      <alignment horizontal="center" vertical="center" wrapText="1"/>
      <protection locked="0"/>
    </xf>
    <xf numFmtId="4" fontId="5" fillId="0" borderId="9"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4" fontId="4" fillId="4" borderId="3" xfId="4" applyNumberFormat="1" applyFont="1" applyFill="1" applyBorder="1" applyAlignment="1" applyProtection="1">
      <alignment horizontal="center" vertical="center" wrapText="1"/>
      <protection locked="0"/>
    </xf>
    <xf numFmtId="4" fontId="4" fillId="4" borderId="8" xfId="4" applyNumberFormat="1" applyFont="1" applyFill="1" applyBorder="1" applyAlignment="1" applyProtection="1">
      <alignment horizontal="center" vertical="center" wrapText="1"/>
      <protection locked="0"/>
    </xf>
    <xf numFmtId="2" fontId="2" fillId="0" borderId="8" xfId="2" applyNumberFormat="1" applyFont="1" applyBorder="1" applyAlignment="1" applyProtection="1">
      <alignment horizontal="center" vertical="center" wrapText="1"/>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8" xfId="0" applyNumberFormat="1" applyFont="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lignment vertical="center"/>
    </xf>
    <xf numFmtId="0" fontId="15" fillId="0" borderId="1" xfId="0" applyFont="1" applyBorder="1" applyAlignment="1">
      <alignment horizontal="right" vertical="center"/>
    </xf>
    <xf numFmtId="0" fontId="13" fillId="0" borderId="0" xfId="0" applyFont="1"/>
    <xf numFmtId="0" fontId="14" fillId="0" borderId="0" xfId="0" applyFont="1" applyAlignment="1">
      <alignment horizontal="left" vertical="center" wrapText="1"/>
    </xf>
    <xf numFmtId="0" fontId="16" fillId="0" borderId="0" xfId="0" applyFont="1"/>
    <xf numFmtId="4" fontId="13"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23" xfId="0" applyNumberFormat="1" applyFont="1" applyBorder="1" applyAlignment="1">
      <alignment horizontal="center" vertical="center" wrapText="1"/>
    </xf>
    <xf numFmtId="49" fontId="10" fillId="0" borderId="19"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0" fontId="18" fillId="0" borderId="0" xfId="4" applyFont="1" applyAlignment="1">
      <alignment vertical="center"/>
    </xf>
    <xf numFmtId="4" fontId="18" fillId="0" borderId="0" xfId="4" applyNumberFormat="1" applyFont="1" applyAlignment="1">
      <alignment horizontal="right" vertical="center"/>
    </xf>
    <xf numFmtId="0" fontId="17" fillId="0" borderId="8" xfId="2" applyFont="1" applyBorder="1" applyAlignment="1" applyProtection="1">
      <alignment horizontal="center" vertical="center" wrapText="1"/>
    </xf>
    <xf numFmtId="0" fontId="19" fillId="0" borderId="0" xfId="0" applyFont="1"/>
    <xf numFmtId="0" fontId="8" fillId="0" borderId="0" xfId="0" applyFont="1"/>
    <xf numFmtId="0" fontId="20" fillId="0" borderId="8" xfId="2" applyFont="1" applyBorder="1" applyAlignment="1" applyProtection="1">
      <alignment horizontal="center" vertical="center" wrapText="1"/>
    </xf>
    <xf numFmtId="0" fontId="13" fillId="0" borderId="22" xfId="0" applyFont="1" applyBorder="1" applyAlignment="1">
      <alignment vertical="center" wrapText="1"/>
    </xf>
    <xf numFmtId="0" fontId="13" fillId="0" borderId="3" xfId="0" applyFont="1" applyBorder="1" applyAlignment="1">
      <alignment vertical="center" wrapText="1"/>
    </xf>
    <xf numFmtId="0" fontId="13" fillId="0" borderId="24" xfId="0" applyFont="1" applyBorder="1" applyAlignment="1">
      <alignment vertical="center" wrapText="1"/>
    </xf>
    <xf numFmtId="0" fontId="13" fillId="0" borderId="8" xfId="0" applyFont="1" applyBorder="1" applyAlignment="1">
      <alignment vertical="center" wrapText="1"/>
    </xf>
    <xf numFmtId="4" fontId="4" fillId="0" borderId="13" xfId="0" applyNumberFormat="1" applyFont="1" applyBorder="1" applyAlignment="1" applyProtection="1">
      <alignment horizontal="center" vertical="center"/>
      <protection locked="0"/>
    </xf>
    <xf numFmtId="0" fontId="7" fillId="0" borderId="1" xfId="0" applyFont="1" applyBorder="1" applyAlignment="1">
      <alignment horizontal="left" vertical="center" wrapText="1"/>
    </xf>
    <xf numFmtId="49" fontId="10" fillId="0" borderId="25" xfId="0" applyNumberFormat="1" applyFont="1" applyBorder="1" applyAlignment="1">
      <alignment horizontal="center" vertical="center" wrapText="1"/>
    </xf>
    <xf numFmtId="49" fontId="10" fillId="0" borderId="21" xfId="0" applyNumberFormat="1" applyFont="1" applyBorder="1" applyAlignment="1">
      <alignment horizontal="center" vertical="center"/>
    </xf>
    <xf numFmtId="164" fontId="5" fillId="4" borderId="22" xfId="0" applyNumberFormat="1" applyFont="1" applyFill="1" applyBorder="1" applyAlignment="1" applyProtection="1">
      <alignment horizontal="center" vertical="center"/>
      <protection locked="0"/>
    </xf>
    <xf numFmtId="4" fontId="5" fillId="0" borderId="26" xfId="0" applyNumberFormat="1" applyFont="1" applyBorder="1" applyAlignment="1">
      <alignment horizontal="center" vertical="center" wrapText="1"/>
    </xf>
    <xf numFmtId="49" fontId="10" fillId="0" borderId="28" xfId="0" applyNumberFormat="1" applyFont="1" applyBorder="1" applyAlignment="1">
      <alignment horizontal="center" vertical="center" wrapText="1"/>
    </xf>
    <xf numFmtId="4" fontId="5" fillId="0" borderId="29"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 fontId="4" fillId="0" borderId="30" xfId="0" applyNumberFormat="1" applyFont="1" applyBorder="1" applyAlignment="1" applyProtection="1">
      <alignment horizontal="center" vertical="center" wrapText="1"/>
      <protection locked="0"/>
    </xf>
    <xf numFmtId="4" fontId="4" fillId="4" borderId="24" xfId="4"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xf>
    <xf numFmtId="49" fontId="10" fillId="0" borderId="31" xfId="0" applyNumberFormat="1" applyFont="1" applyBorder="1" applyAlignment="1">
      <alignment horizontal="center" vertical="center" wrapText="1"/>
    </xf>
    <xf numFmtId="0" fontId="13" fillId="0" borderId="19" xfId="0" applyFont="1" applyBorder="1" applyAlignment="1">
      <alignment horizontal="center" vertical="center"/>
    </xf>
    <xf numFmtId="49" fontId="10" fillId="0" borderId="32" xfId="0" applyNumberFormat="1" applyFont="1" applyBorder="1" applyAlignment="1">
      <alignment horizontal="center" vertical="center" wrapText="1"/>
    </xf>
    <xf numFmtId="4" fontId="5" fillId="4" borderId="22" xfId="0" applyNumberFormat="1" applyFont="1" applyFill="1" applyBorder="1" applyAlignment="1" applyProtection="1">
      <alignment horizontal="center" vertical="center" wrapText="1"/>
      <protection locked="0"/>
    </xf>
    <xf numFmtId="49" fontId="10" fillId="0" borderId="22" xfId="0" applyNumberFormat="1" applyFont="1" applyBorder="1" applyAlignment="1">
      <alignment horizontal="center" vertical="center"/>
    </xf>
    <xf numFmtId="4" fontId="5" fillId="4" borderId="24" xfId="0" applyNumberFormat="1" applyFont="1" applyFill="1" applyBorder="1" applyAlignment="1" applyProtection="1">
      <alignment horizontal="center" vertical="center" wrapText="1"/>
      <protection locked="0"/>
    </xf>
    <xf numFmtId="49" fontId="10" fillId="0" borderId="22"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0" fontId="13" fillId="0" borderId="34" xfId="0" applyFont="1" applyBorder="1" applyAlignment="1">
      <alignment horizontal="left" vertical="center" wrapText="1"/>
    </xf>
    <xf numFmtId="49" fontId="13" fillId="0" borderId="24"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0" fillId="0" borderId="34" xfId="0" applyNumberFormat="1" applyFont="1" applyBorder="1" applyAlignment="1">
      <alignment horizontal="center" vertical="center" wrapText="1"/>
    </xf>
    <xf numFmtId="0" fontId="10" fillId="0" borderId="34" xfId="2" applyFont="1" applyBorder="1" applyAlignment="1" applyProtection="1">
      <alignment horizontal="center" vertical="center" wrapText="1"/>
    </xf>
    <xf numFmtId="49" fontId="5" fillId="0" borderId="34" xfId="0" applyNumberFormat="1" applyFont="1" applyBorder="1" applyAlignment="1">
      <alignment horizontal="center" vertical="center" wrapText="1"/>
    </xf>
    <xf numFmtId="2" fontId="5" fillId="0" borderId="34" xfId="2" applyNumberFormat="1" applyFont="1" applyBorder="1" applyAlignment="1" applyProtection="1">
      <alignment horizontal="center" vertical="center" wrapText="1"/>
    </xf>
    <xf numFmtId="164" fontId="5" fillId="4" borderId="24" xfId="0" applyNumberFormat="1" applyFont="1" applyFill="1" applyBorder="1" applyAlignment="1" applyProtection="1">
      <alignment horizontal="center" vertical="center"/>
      <protection locked="0"/>
    </xf>
    <xf numFmtId="49" fontId="14" fillId="0" borderId="3" xfId="0" applyNumberFormat="1" applyFont="1" applyBorder="1" applyAlignment="1">
      <alignment horizontal="center" vertical="center"/>
    </xf>
    <xf numFmtId="165" fontId="13" fillId="0" borderId="3" xfId="0" applyNumberFormat="1" applyFont="1" applyBorder="1" applyAlignment="1">
      <alignment horizontal="center" vertical="center"/>
    </xf>
    <xf numFmtId="49" fontId="14" fillId="0" borderId="8" xfId="0" applyNumberFormat="1" applyFont="1" applyBorder="1" applyAlignment="1">
      <alignment horizontal="center" vertical="center"/>
    </xf>
    <xf numFmtId="4" fontId="3" fillId="4" borderId="3" xfId="3" applyNumberFormat="1" applyFont="1" applyFill="1" applyBorder="1" applyAlignment="1" applyProtection="1">
      <alignment horizontal="center" vertical="center" wrapText="1"/>
      <protection locked="0"/>
    </xf>
    <xf numFmtId="4" fontId="3" fillId="4" borderId="1" xfId="3" applyNumberFormat="1" applyFont="1" applyFill="1" applyBorder="1" applyAlignment="1" applyProtection="1">
      <alignment horizontal="center" vertical="center" wrapText="1"/>
      <protection locked="0"/>
    </xf>
    <xf numFmtId="4" fontId="3" fillId="4" borderId="8" xfId="3" applyNumberFormat="1" applyFont="1" applyFill="1" applyBorder="1" applyAlignment="1" applyProtection="1">
      <alignment horizontal="center" vertical="center" wrapText="1"/>
      <protection locked="0"/>
    </xf>
    <xf numFmtId="164" fontId="6" fillId="4" borderId="24" xfId="0" applyNumberFormat="1" applyFont="1" applyFill="1" applyBorder="1" applyAlignment="1" applyProtection="1">
      <alignment horizontal="center" vertical="center"/>
      <protection locked="0"/>
    </xf>
    <xf numFmtId="164" fontId="6" fillId="4" borderId="1" xfId="0" applyNumberFormat="1" applyFont="1" applyFill="1" applyBorder="1" applyAlignment="1" applyProtection="1">
      <alignment horizontal="center" vertical="center"/>
      <protection locked="0"/>
    </xf>
    <xf numFmtId="164" fontId="6" fillId="4" borderId="22" xfId="0" applyNumberFormat="1" applyFont="1" applyFill="1" applyBorder="1" applyAlignment="1" applyProtection="1">
      <alignment horizontal="center" vertical="center"/>
      <protection locked="0"/>
    </xf>
    <xf numFmtId="164" fontId="6" fillId="4" borderId="3" xfId="0" applyNumberFormat="1" applyFont="1" applyFill="1" applyBorder="1" applyAlignment="1" applyProtection="1">
      <alignment horizontal="center" vertical="center"/>
      <protection locked="0"/>
    </xf>
    <xf numFmtId="4" fontId="3" fillId="4" borderId="3" xfId="4" applyNumberFormat="1" applyFont="1" applyFill="1" applyBorder="1" applyAlignment="1" applyProtection="1">
      <alignment horizontal="center" vertical="center" wrapText="1"/>
      <protection locked="0"/>
    </xf>
    <xf numFmtId="4" fontId="3" fillId="4" borderId="1" xfId="4" applyNumberFormat="1" applyFont="1" applyFill="1" applyBorder="1" applyAlignment="1" applyProtection="1">
      <alignment horizontal="center" vertical="center" wrapText="1"/>
      <protection locked="0"/>
    </xf>
    <xf numFmtId="4" fontId="3" fillId="4" borderId="8" xfId="4" applyNumberFormat="1" applyFont="1" applyFill="1" applyBorder="1" applyAlignment="1" applyProtection="1">
      <alignment horizontal="center" vertical="center" wrapText="1"/>
      <protection locked="0"/>
    </xf>
    <xf numFmtId="4" fontId="3" fillId="4" borderId="22" xfId="4" applyNumberFormat="1" applyFont="1" applyFill="1" applyBorder="1" applyAlignment="1" applyProtection="1">
      <alignment horizontal="center" vertical="center" wrapText="1"/>
      <protection locked="0"/>
    </xf>
    <xf numFmtId="4" fontId="3" fillId="4" borderId="24" xfId="4" applyNumberFormat="1" applyFont="1" applyFill="1" applyBorder="1" applyAlignment="1" applyProtection="1">
      <alignment horizontal="center" vertical="center" wrapText="1"/>
      <protection locked="0"/>
    </xf>
    <xf numFmtId="0" fontId="5" fillId="0" borderId="0" xfId="0" applyFont="1" applyAlignment="1" applyProtection="1">
      <alignment wrapText="1"/>
      <protection locked="0"/>
    </xf>
    <xf numFmtId="0" fontId="5" fillId="0" borderId="1" xfId="0" applyFont="1" applyBorder="1" applyAlignment="1">
      <alignment horizontal="left" vertical="center" wrapText="1"/>
    </xf>
    <xf numFmtId="49" fontId="10" fillId="0" borderId="35" xfId="0" applyNumberFormat="1" applyFont="1" applyBorder="1" applyAlignment="1">
      <alignment horizontal="center" vertical="center" wrapText="1"/>
    </xf>
    <xf numFmtId="0" fontId="13" fillId="0" borderId="34" xfId="0" applyFont="1" applyBorder="1" applyAlignment="1">
      <alignment vertical="center" wrapText="1"/>
    </xf>
    <xf numFmtId="0" fontId="13" fillId="0" borderId="34" xfId="0" applyFont="1" applyBorder="1" applyAlignment="1">
      <alignment horizontal="center" vertical="center"/>
    </xf>
    <xf numFmtId="2" fontId="13" fillId="0" borderId="34" xfId="0" applyNumberFormat="1" applyFont="1" applyBorder="1" applyAlignment="1">
      <alignment horizontal="center" vertical="center"/>
    </xf>
    <xf numFmtId="49" fontId="13" fillId="0" borderId="22" xfId="0" applyNumberFormat="1" applyFont="1" applyBorder="1" applyAlignment="1">
      <alignment horizontal="left" vertical="center" wrapText="1"/>
    </xf>
    <xf numFmtId="4" fontId="6" fillId="4" borderId="24" xfId="0" applyNumberFormat="1" applyFont="1" applyFill="1" applyBorder="1" applyAlignment="1" applyProtection="1">
      <alignment horizontal="center" vertical="center" wrapText="1"/>
      <protection locked="0"/>
    </xf>
    <xf numFmtId="4" fontId="6" fillId="4" borderId="1" xfId="0" applyNumberFormat="1" applyFont="1" applyFill="1" applyBorder="1" applyAlignment="1" applyProtection="1">
      <alignment horizontal="center" vertical="center" wrapText="1"/>
      <protection locked="0"/>
    </xf>
    <xf numFmtId="4" fontId="6" fillId="4" borderId="22" xfId="0" applyNumberFormat="1" applyFont="1" applyFill="1" applyBorder="1" applyAlignment="1" applyProtection="1">
      <alignment horizontal="center" vertical="center" wrapText="1"/>
      <protection locked="0"/>
    </xf>
    <xf numFmtId="0" fontId="4" fillId="0" borderId="36" xfId="3" applyFont="1" applyBorder="1" applyAlignment="1">
      <alignment horizontal="center" vertical="center" wrapText="1"/>
    </xf>
    <xf numFmtId="4" fontId="4" fillId="0" borderId="40" xfId="3" applyNumberFormat="1" applyFont="1" applyBorder="1" applyAlignment="1">
      <alignment horizontal="center" vertical="center" wrapText="1"/>
    </xf>
    <xf numFmtId="4" fontId="3" fillId="4" borderId="24" xfId="3" applyNumberFormat="1" applyFont="1" applyFill="1" applyBorder="1" applyAlignment="1" applyProtection="1">
      <alignment horizontal="center" vertical="center" wrapText="1"/>
      <protection locked="0"/>
    </xf>
    <xf numFmtId="49" fontId="10" fillId="0" borderId="24" xfId="0" applyNumberFormat="1" applyFont="1" applyBorder="1" applyAlignment="1">
      <alignment horizontal="center" vertical="center" wrapText="1"/>
    </xf>
    <xf numFmtId="49" fontId="5"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2" fontId="5" fillId="0" borderId="24" xfId="0" applyNumberFormat="1" applyFont="1" applyBorder="1" applyAlignment="1">
      <alignment horizontal="center" vertical="center"/>
    </xf>
    <xf numFmtId="4" fontId="3" fillId="4" borderId="23" xfId="3" applyNumberFormat="1" applyFont="1" applyFill="1" applyBorder="1" applyAlignment="1" applyProtection="1">
      <alignment horizontal="center" vertical="center" wrapText="1"/>
      <protection locked="0"/>
    </xf>
    <xf numFmtId="49" fontId="10" fillId="0" borderId="12" xfId="0" applyNumberFormat="1" applyFont="1" applyBorder="1" applyAlignment="1">
      <alignment horizontal="center" vertical="center" wrapText="1"/>
    </xf>
    <xf numFmtId="49" fontId="5" fillId="0" borderId="34" xfId="0" applyNumberFormat="1" applyFont="1" applyBorder="1" applyAlignment="1">
      <alignment horizontal="left" vertical="center" wrapText="1"/>
    </xf>
    <xf numFmtId="2" fontId="5" fillId="0" borderId="34" xfId="0" applyNumberFormat="1" applyFont="1" applyBorder="1" applyAlignment="1">
      <alignment horizontal="center" vertical="center"/>
    </xf>
    <xf numFmtId="4" fontId="3" fillId="4" borderId="34" xfId="3" applyNumberFormat="1" applyFont="1" applyFill="1" applyBorder="1" applyAlignment="1" applyProtection="1">
      <alignment horizontal="center" vertical="center" wrapText="1"/>
      <protection locked="0"/>
    </xf>
    <xf numFmtId="49" fontId="10" fillId="0" borderId="42" xfId="0" applyNumberFormat="1" applyFont="1" applyBorder="1" applyAlignment="1">
      <alignment horizontal="center" vertical="center" wrapText="1"/>
    </xf>
    <xf numFmtId="49" fontId="5" fillId="0" borderId="42" xfId="0" applyNumberFormat="1" applyFont="1" applyBorder="1" applyAlignment="1">
      <alignment horizontal="left" vertical="center" wrapText="1"/>
    </xf>
    <xf numFmtId="49" fontId="5" fillId="0" borderId="42" xfId="0" applyNumberFormat="1" applyFont="1" applyBorder="1" applyAlignment="1">
      <alignment horizontal="center" vertical="center" wrapText="1"/>
    </xf>
    <xf numFmtId="2" fontId="5" fillId="0" borderId="42" xfId="0" applyNumberFormat="1" applyFont="1" applyBorder="1" applyAlignment="1">
      <alignment horizontal="center" vertical="center"/>
    </xf>
    <xf numFmtId="4" fontId="3" fillId="4" borderId="42" xfId="3" applyNumberFormat="1" applyFont="1" applyFill="1" applyBorder="1" applyAlignment="1" applyProtection="1">
      <alignment horizontal="center" vertical="center" wrapText="1"/>
      <protection locked="0"/>
    </xf>
    <xf numFmtId="0" fontId="7" fillId="0" borderId="42" xfId="0" applyFont="1" applyBorder="1"/>
    <xf numFmtId="0" fontId="7" fillId="0" borderId="42" xfId="0" applyFont="1" applyBorder="1" applyAlignment="1">
      <alignment horizontal="center" vertical="center" wrapText="1"/>
    </xf>
    <xf numFmtId="4" fontId="3" fillId="4" borderId="30" xfId="3" applyNumberFormat="1" applyFont="1" applyFill="1" applyBorder="1" applyAlignment="1" applyProtection="1">
      <alignment horizontal="center" vertical="center" wrapText="1"/>
      <protection locked="0"/>
    </xf>
    <xf numFmtId="4" fontId="3" fillId="4" borderId="18" xfId="3" applyNumberFormat="1" applyFont="1" applyFill="1" applyBorder="1" applyAlignment="1" applyProtection="1">
      <alignment horizontal="center" vertical="center" wrapText="1"/>
      <protection locked="0"/>
    </xf>
    <xf numFmtId="4" fontId="5" fillId="0" borderId="13"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4" fontId="5" fillId="0" borderId="0" xfId="0" applyNumberFormat="1" applyFont="1" applyAlignment="1">
      <alignment horizontal="center" vertical="center" wrapText="1"/>
    </xf>
    <xf numFmtId="4" fontId="4" fillId="0" borderId="0" xfId="3" applyNumberFormat="1" applyFont="1" applyAlignment="1" applyProtection="1">
      <alignment horizontal="center" vertical="center" wrapText="1"/>
      <protection locked="0"/>
    </xf>
    <xf numFmtId="0" fontId="4" fillId="0" borderId="17" xfId="3" applyFont="1" applyBorder="1" applyAlignment="1">
      <alignment horizontal="center" vertical="center" wrapText="1"/>
    </xf>
    <xf numFmtId="4" fontId="5" fillId="0" borderId="40" xfId="0" applyNumberFormat="1" applyFont="1" applyBorder="1" applyAlignment="1">
      <alignment horizontal="center" vertical="center" wrapText="1"/>
    </xf>
    <xf numFmtId="4" fontId="4" fillId="4" borderId="24" xfId="3" applyNumberFormat="1" applyFont="1" applyFill="1" applyBorder="1" applyAlignment="1" applyProtection="1">
      <alignment horizontal="center" vertical="center" wrapText="1"/>
      <protection locked="0"/>
    </xf>
    <xf numFmtId="4" fontId="4" fillId="4" borderId="42" xfId="3" applyNumberFormat="1" applyFont="1" applyFill="1" applyBorder="1" applyAlignment="1" applyProtection="1">
      <alignment horizontal="center" vertical="center" wrapText="1"/>
      <protection locked="0"/>
    </xf>
    <xf numFmtId="4" fontId="22" fillId="0" borderId="1" xfId="0" applyNumberFormat="1" applyFont="1" applyBorder="1" applyAlignment="1">
      <alignment horizontal="center" vertical="center"/>
    </xf>
    <xf numFmtId="2" fontId="13" fillId="0" borderId="0" xfId="0" applyNumberFormat="1" applyFont="1" applyAlignment="1">
      <alignment horizontal="center" vertical="center"/>
    </xf>
    <xf numFmtId="2" fontId="7" fillId="0" borderId="0" xfId="0" applyNumberFormat="1" applyFont="1" applyAlignment="1">
      <alignment horizontal="center" vertical="center"/>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12"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4" fontId="21" fillId="0" borderId="15" xfId="0" applyNumberFormat="1" applyFont="1" applyBorder="1" applyAlignment="1" applyProtection="1">
      <alignment horizontal="center" vertical="center" wrapText="1"/>
      <protection locked="0"/>
    </xf>
    <xf numFmtId="4" fontId="21" fillId="0" borderId="16" xfId="0" applyNumberFormat="1" applyFont="1" applyBorder="1" applyAlignment="1" applyProtection="1">
      <alignment horizontal="center" vertical="center" wrapText="1"/>
      <protection locked="0"/>
    </xf>
    <xf numFmtId="4" fontId="21" fillId="0" borderId="17" xfId="0" applyNumberFormat="1" applyFont="1" applyBorder="1" applyAlignment="1" applyProtection="1">
      <alignment horizontal="center" vertical="center" wrapText="1"/>
      <protection locked="0"/>
    </xf>
    <xf numFmtId="0" fontId="6" fillId="0" borderId="27" xfId="0" applyFont="1" applyBorder="1" applyAlignment="1" applyProtection="1">
      <alignment horizontal="center" vertical="center"/>
      <protection locked="0"/>
    </xf>
    <xf numFmtId="0" fontId="17" fillId="5" borderId="38"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39"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39"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4" fillId="2" borderId="43"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19"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wrapText="1"/>
    </xf>
    <xf numFmtId="0" fontId="13" fillId="0" borderId="0" xfId="0" applyFont="1" applyAlignment="1">
      <alignment horizontal="left"/>
    </xf>
    <xf numFmtId="0" fontId="22" fillId="0" borderId="1" xfId="0" applyFont="1" applyBorder="1" applyAlignment="1">
      <alignment horizontal="left" vertical="center" wrapText="1"/>
    </xf>
    <xf numFmtId="0" fontId="22" fillId="0" borderId="8" xfId="0" applyFont="1" applyBorder="1" applyAlignment="1">
      <alignment horizontal="left" vertical="center" wrapText="1"/>
    </xf>
    <xf numFmtId="4" fontId="3" fillId="4" borderId="22" xfId="3" applyNumberFormat="1" applyFont="1" applyFill="1" applyBorder="1" applyAlignment="1" applyProtection="1">
      <alignment horizontal="center" vertical="center" wrapText="1"/>
      <protection locked="0"/>
    </xf>
  </cellXfs>
  <cellStyles count="5">
    <cellStyle name="Normal"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385"/>
  <sheetViews>
    <sheetView zoomScale="96" zoomScaleNormal="96" workbookViewId="0">
      <selection activeCell="I9" sqref="I9"/>
    </sheetView>
  </sheetViews>
  <sheetFormatPr defaultColWidth="9.140625" defaultRowHeight="15" x14ac:dyDescent="0.25"/>
  <cols>
    <col min="1" max="1" width="39.7109375" style="10" customWidth="1"/>
    <col min="2" max="2" width="7" style="97" customWidth="1"/>
    <col min="3" max="3" width="74.85546875" style="6" customWidth="1"/>
    <col min="4" max="4" width="9.140625" style="5"/>
    <col min="5" max="5" width="16.28515625" style="5" customWidth="1"/>
    <col min="6" max="6" width="20.7109375" style="7" customWidth="1"/>
    <col min="7" max="7" width="14.7109375" style="5" customWidth="1"/>
    <col min="8" max="8" width="21.5703125" style="8" customWidth="1"/>
    <col min="9" max="9" width="16.140625" style="2" customWidth="1"/>
    <col min="10" max="16384" width="9.140625" style="2"/>
  </cols>
  <sheetData>
    <row r="1" spans="1:9" ht="42" customHeight="1" x14ac:dyDescent="0.25">
      <c r="A1" s="200" t="s">
        <v>129</v>
      </c>
      <c r="B1" s="200"/>
      <c r="C1" s="200"/>
      <c r="D1" s="200"/>
      <c r="E1" s="200"/>
      <c r="F1" s="200"/>
      <c r="G1" s="200"/>
    </row>
    <row r="2" spans="1:9" thickBot="1" x14ac:dyDescent="0.3">
      <c r="A2" s="1"/>
      <c r="B2" s="54"/>
      <c r="C2" s="1"/>
      <c r="D2" s="1"/>
      <c r="E2" s="9"/>
      <c r="F2" s="1"/>
      <c r="G2" s="1"/>
    </row>
    <row r="3" spans="1:9" ht="60.75" customHeight="1" x14ac:dyDescent="0.25">
      <c r="A3" s="201" t="s">
        <v>536</v>
      </c>
      <c r="B3" s="202"/>
      <c r="C3" s="202"/>
      <c r="D3" s="202"/>
      <c r="E3" s="202"/>
      <c r="F3" s="202"/>
      <c r="G3" s="203"/>
    </row>
    <row r="4" spans="1:9" ht="41.45" customHeight="1" thickBot="1" x14ac:dyDescent="0.3">
      <c r="A4" s="11" t="s">
        <v>65</v>
      </c>
      <c r="B4" s="55" t="s">
        <v>0</v>
      </c>
      <c r="C4" s="12" t="s">
        <v>1</v>
      </c>
      <c r="D4" s="12" t="s">
        <v>2</v>
      </c>
      <c r="E4" s="13" t="s">
        <v>3</v>
      </c>
      <c r="F4" s="14" t="s">
        <v>4</v>
      </c>
      <c r="G4" s="15" t="s">
        <v>5</v>
      </c>
    </row>
    <row r="5" spans="1:9" x14ac:dyDescent="0.25">
      <c r="A5" s="28" t="s">
        <v>6</v>
      </c>
      <c r="B5" s="132" t="s">
        <v>8</v>
      </c>
      <c r="C5" s="36" t="s">
        <v>120</v>
      </c>
      <c r="D5" s="39" t="s">
        <v>130</v>
      </c>
      <c r="E5" s="133">
        <v>0.109</v>
      </c>
      <c r="F5" s="66"/>
      <c r="G5" s="67">
        <f t="shared" ref="G5" si="0">ROUND((E5*F5),2)</f>
        <v>0</v>
      </c>
    </row>
    <row r="6" spans="1:9" x14ac:dyDescent="0.25">
      <c r="A6" s="29" t="s">
        <v>6</v>
      </c>
      <c r="B6" s="53" t="s">
        <v>9</v>
      </c>
      <c r="C6" s="34" t="s">
        <v>121</v>
      </c>
      <c r="D6" s="51" t="s">
        <v>136</v>
      </c>
      <c r="E6" s="46">
        <v>455</v>
      </c>
      <c r="F6" s="57"/>
      <c r="G6" s="68">
        <f t="shared" ref="G6:G15" si="1">ROUND((E6*F6),2)</f>
        <v>0</v>
      </c>
    </row>
    <row r="7" spans="1:9" x14ac:dyDescent="0.25">
      <c r="A7" s="29" t="s">
        <v>6</v>
      </c>
      <c r="B7" s="53" t="s">
        <v>10</v>
      </c>
      <c r="C7" s="34" t="s">
        <v>122</v>
      </c>
      <c r="D7" s="51" t="s">
        <v>136</v>
      </c>
      <c r="E7" s="46">
        <v>31</v>
      </c>
      <c r="F7" s="57"/>
      <c r="G7" s="68">
        <f t="shared" si="1"/>
        <v>0</v>
      </c>
    </row>
    <row r="8" spans="1:9" x14ac:dyDescent="0.25">
      <c r="A8" s="29" t="s">
        <v>6</v>
      </c>
      <c r="B8" s="53" t="s">
        <v>11</v>
      </c>
      <c r="C8" s="34" t="s">
        <v>123</v>
      </c>
      <c r="D8" s="51" t="s">
        <v>131</v>
      </c>
      <c r="E8" s="46">
        <v>52</v>
      </c>
      <c r="F8" s="57"/>
      <c r="G8" s="68">
        <f t="shared" si="1"/>
        <v>0</v>
      </c>
    </row>
    <row r="9" spans="1:9" x14ac:dyDescent="0.25">
      <c r="A9" s="29" t="s">
        <v>6</v>
      </c>
      <c r="B9" s="53" t="s">
        <v>12</v>
      </c>
      <c r="C9" s="34" t="s">
        <v>124</v>
      </c>
      <c r="D9" s="51" t="s">
        <v>131</v>
      </c>
      <c r="E9" s="46">
        <v>12</v>
      </c>
      <c r="F9" s="57"/>
      <c r="G9" s="68">
        <f t="shared" si="1"/>
        <v>0</v>
      </c>
    </row>
    <row r="10" spans="1:9" x14ac:dyDescent="0.25">
      <c r="A10" s="29" t="s">
        <v>6</v>
      </c>
      <c r="B10" s="53" t="s">
        <v>13</v>
      </c>
      <c r="C10" s="34" t="s">
        <v>125</v>
      </c>
      <c r="D10" s="51" t="s">
        <v>132</v>
      </c>
      <c r="E10" s="46">
        <v>12</v>
      </c>
      <c r="F10" s="57"/>
      <c r="G10" s="68">
        <f t="shared" si="1"/>
        <v>0</v>
      </c>
    </row>
    <row r="11" spans="1:9" x14ac:dyDescent="0.25">
      <c r="A11" s="29" t="s">
        <v>6</v>
      </c>
      <c r="B11" s="53" t="s">
        <v>14</v>
      </c>
      <c r="C11" s="34" t="s">
        <v>126</v>
      </c>
      <c r="D11" s="51" t="s">
        <v>132</v>
      </c>
      <c r="E11" s="46">
        <v>12</v>
      </c>
      <c r="F11" s="57"/>
      <c r="G11" s="68">
        <f t="shared" si="1"/>
        <v>0</v>
      </c>
    </row>
    <row r="12" spans="1:9" ht="34.15" customHeight="1" x14ac:dyDescent="0.25">
      <c r="A12" s="29" t="s">
        <v>6</v>
      </c>
      <c r="B12" s="53" t="s">
        <v>15</v>
      </c>
      <c r="C12" s="34" t="s">
        <v>565</v>
      </c>
      <c r="D12" s="51" t="s">
        <v>133</v>
      </c>
      <c r="E12" s="46">
        <v>1094</v>
      </c>
      <c r="F12" s="136">
        <v>-7</v>
      </c>
      <c r="G12" s="68">
        <f t="shared" si="1"/>
        <v>-7658</v>
      </c>
      <c r="H12" s="16"/>
    </row>
    <row r="13" spans="1:9" ht="25.5" x14ac:dyDescent="0.25">
      <c r="A13" s="29" t="s">
        <v>6</v>
      </c>
      <c r="B13" s="53" t="s">
        <v>16</v>
      </c>
      <c r="C13" s="34" t="s">
        <v>571</v>
      </c>
      <c r="D13" s="51" t="s">
        <v>134</v>
      </c>
      <c r="E13" s="46">
        <v>218</v>
      </c>
      <c r="F13" s="235">
        <v>-7.5</v>
      </c>
      <c r="G13" s="68">
        <f t="shared" si="1"/>
        <v>-1635</v>
      </c>
      <c r="H13" s="16"/>
    </row>
    <row r="14" spans="1:9" ht="26.25" thickBot="1" x14ac:dyDescent="0.3">
      <c r="A14" s="29" t="s">
        <v>6</v>
      </c>
      <c r="B14" s="53" t="s">
        <v>82</v>
      </c>
      <c r="C14" s="233" t="s">
        <v>584</v>
      </c>
      <c r="D14" s="51" t="s">
        <v>133</v>
      </c>
      <c r="E14" s="46">
        <v>15</v>
      </c>
      <c r="F14" s="31"/>
      <c r="G14" s="68">
        <f t="shared" si="1"/>
        <v>0</v>
      </c>
      <c r="H14" s="16"/>
    </row>
    <row r="15" spans="1:9" ht="29.25" thickBot="1" x14ac:dyDescent="0.3">
      <c r="A15" s="30" t="s">
        <v>6</v>
      </c>
      <c r="B15" s="134" t="s">
        <v>83</v>
      </c>
      <c r="C15" s="234" t="s">
        <v>585</v>
      </c>
      <c r="D15" s="35" t="s">
        <v>133</v>
      </c>
      <c r="E15" s="47">
        <v>0.5</v>
      </c>
      <c r="F15" s="72"/>
      <c r="G15" s="73">
        <f t="shared" si="1"/>
        <v>0</v>
      </c>
      <c r="H15" s="17" t="s">
        <v>71</v>
      </c>
      <c r="I15" s="18">
        <f>ROUND(SUM(G5:G15),2)</f>
        <v>-9293</v>
      </c>
    </row>
    <row r="16" spans="1:9" x14ac:dyDescent="0.25">
      <c r="A16" s="109" t="s">
        <v>66</v>
      </c>
      <c r="B16" s="90" t="s">
        <v>17</v>
      </c>
      <c r="C16" s="43" t="s">
        <v>563</v>
      </c>
      <c r="D16" s="51" t="s">
        <v>136</v>
      </c>
      <c r="E16" s="49">
        <v>40</v>
      </c>
      <c r="F16" s="131"/>
      <c r="G16" s="110">
        <f t="shared" ref="G16:G23" si="2">ROUND((E16*F16),2)</f>
        <v>0</v>
      </c>
      <c r="H16" s="4"/>
      <c r="I16" s="3"/>
    </row>
    <row r="17" spans="1:9" x14ac:dyDescent="0.25">
      <c r="A17" s="29" t="s">
        <v>66</v>
      </c>
      <c r="B17" s="89" t="s">
        <v>18</v>
      </c>
      <c r="C17" s="34" t="s">
        <v>137</v>
      </c>
      <c r="D17" s="51" t="s">
        <v>135</v>
      </c>
      <c r="E17" s="46">
        <v>1788</v>
      </c>
      <c r="F17" s="59"/>
      <c r="G17" s="68">
        <f t="shared" si="2"/>
        <v>0</v>
      </c>
      <c r="H17" s="4"/>
      <c r="I17" s="3"/>
    </row>
    <row r="18" spans="1:9" x14ac:dyDescent="0.25">
      <c r="A18" s="29" t="s">
        <v>66</v>
      </c>
      <c r="B18" s="89" t="s">
        <v>19</v>
      </c>
      <c r="C18" s="34" t="s">
        <v>138</v>
      </c>
      <c r="D18" s="51" t="s">
        <v>135</v>
      </c>
      <c r="E18" s="46">
        <v>447</v>
      </c>
      <c r="F18" s="59"/>
      <c r="G18" s="68">
        <f t="shared" si="2"/>
        <v>0</v>
      </c>
      <c r="H18" s="4"/>
      <c r="I18" s="3"/>
    </row>
    <row r="19" spans="1:9" ht="25.5" x14ac:dyDescent="0.25">
      <c r="A19" s="29" t="s">
        <v>66</v>
      </c>
      <c r="B19" s="89" t="s">
        <v>20</v>
      </c>
      <c r="C19" s="34" t="s">
        <v>572</v>
      </c>
      <c r="D19" s="51" t="s">
        <v>134</v>
      </c>
      <c r="E19" s="46">
        <v>1179</v>
      </c>
      <c r="F19" s="59"/>
      <c r="G19" s="68">
        <f t="shared" si="2"/>
        <v>0</v>
      </c>
      <c r="H19" s="4"/>
      <c r="I19" s="3"/>
    </row>
    <row r="20" spans="1:9" x14ac:dyDescent="0.25">
      <c r="A20" s="29" t="s">
        <v>66</v>
      </c>
      <c r="B20" s="89" t="s">
        <v>21</v>
      </c>
      <c r="C20" s="34" t="s">
        <v>139</v>
      </c>
      <c r="D20" s="51" t="s">
        <v>134</v>
      </c>
      <c r="E20" s="46">
        <v>71</v>
      </c>
      <c r="F20" s="59"/>
      <c r="G20" s="68">
        <f t="shared" si="2"/>
        <v>0</v>
      </c>
      <c r="H20" s="4"/>
      <c r="I20" s="3"/>
    </row>
    <row r="21" spans="1:9" x14ac:dyDescent="0.25">
      <c r="A21" s="29" t="s">
        <v>66</v>
      </c>
      <c r="B21" s="89" t="s">
        <v>22</v>
      </c>
      <c r="C21" s="34" t="s">
        <v>140</v>
      </c>
      <c r="D21" s="51" t="s">
        <v>134</v>
      </c>
      <c r="E21" s="46">
        <v>671</v>
      </c>
      <c r="F21" s="59"/>
      <c r="G21" s="68">
        <f t="shared" si="2"/>
        <v>0</v>
      </c>
      <c r="H21" s="4"/>
      <c r="I21" s="3"/>
    </row>
    <row r="22" spans="1:9" ht="15.75" thickBot="1" x14ac:dyDescent="0.3">
      <c r="A22" s="29" t="s">
        <v>66</v>
      </c>
      <c r="B22" s="89" t="s">
        <v>23</v>
      </c>
      <c r="C22" s="34" t="s">
        <v>141</v>
      </c>
      <c r="D22" s="51" t="s">
        <v>142</v>
      </c>
      <c r="E22" s="46">
        <v>20.5</v>
      </c>
      <c r="F22" s="59"/>
      <c r="G22" s="68">
        <f t="shared" si="2"/>
        <v>0</v>
      </c>
      <c r="H22" s="4"/>
      <c r="I22" s="3"/>
    </row>
    <row r="23" spans="1:9" ht="29.25" thickBot="1" x14ac:dyDescent="0.3">
      <c r="A23" s="105" t="s">
        <v>66</v>
      </c>
      <c r="B23" s="106" t="s">
        <v>24</v>
      </c>
      <c r="C23" s="34" t="s">
        <v>143</v>
      </c>
      <c r="D23" s="51" t="s">
        <v>142</v>
      </c>
      <c r="E23" s="46">
        <v>1869</v>
      </c>
      <c r="F23" s="107"/>
      <c r="G23" s="108">
        <f t="shared" si="2"/>
        <v>0</v>
      </c>
      <c r="H23" s="17" t="s">
        <v>72</v>
      </c>
      <c r="I23" s="18">
        <f>ROUND(SUM(G16:G23),2)</f>
        <v>0</v>
      </c>
    </row>
    <row r="24" spans="1:9" s="3" customFormat="1" ht="30" x14ac:dyDescent="0.25">
      <c r="A24" s="28" t="s">
        <v>153</v>
      </c>
      <c r="B24" s="63" t="s">
        <v>43</v>
      </c>
      <c r="C24" s="36" t="s">
        <v>144</v>
      </c>
      <c r="D24" s="39" t="s">
        <v>131</v>
      </c>
      <c r="E24" s="50">
        <v>200</v>
      </c>
      <c r="F24" s="74"/>
      <c r="G24" s="67">
        <f t="shared" ref="G24:G30" si="3">ROUND((E24*F24),2)</f>
        <v>0</v>
      </c>
      <c r="H24" s="4"/>
    </row>
    <row r="25" spans="1:9" s="3" customFormat="1" ht="30" x14ac:dyDescent="0.25">
      <c r="A25" s="29" t="s">
        <v>153</v>
      </c>
      <c r="B25" s="114" t="s">
        <v>44</v>
      </c>
      <c r="C25" s="34" t="s">
        <v>145</v>
      </c>
      <c r="D25" s="51" t="s">
        <v>134</v>
      </c>
      <c r="E25" s="46">
        <v>60</v>
      </c>
      <c r="F25" s="59"/>
      <c r="G25" s="68">
        <f t="shared" si="3"/>
        <v>0</v>
      </c>
      <c r="H25" s="4"/>
    </row>
    <row r="26" spans="1:9" s="3" customFormat="1" ht="30" x14ac:dyDescent="0.25">
      <c r="A26" s="29" t="s">
        <v>153</v>
      </c>
      <c r="B26" s="114" t="s">
        <v>45</v>
      </c>
      <c r="C26" s="34" t="s">
        <v>146</v>
      </c>
      <c r="D26" s="51" t="s">
        <v>134</v>
      </c>
      <c r="E26" s="46">
        <v>20</v>
      </c>
      <c r="F26" s="59"/>
      <c r="G26" s="68">
        <f t="shared" si="3"/>
        <v>0</v>
      </c>
      <c r="H26" s="4"/>
    </row>
    <row r="27" spans="1:9" s="3" customFormat="1" ht="30" x14ac:dyDescent="0.25">
      <c r="A27" s="29" t="s">
        <v>153</v>
      </c>
      <c r="B27" s="114" t="s">
        <v>46</v>
      </c>
      <c r="C27" s="34" t="s">
        <v>147</v>
      </c>
      <c r="D27" s="51" t="s">
        <v>134</v>
      </c>
      <c r="E27" s="46">
        <v>36</v>
      </c>
      <c r="F27" s="59"/>
      <c r="G27" s="68">
        <f t="shared" si="3"/>
        <v>0</v>
      </c>
      <c r="H27" s="4"/>
    </row>
    <row r="28" spans="1:9" s="3" customFormat="1" ht="30" x14ac:dyDescent="0.25">
      <c r="A28" s="29" t="s">
        <v>153</v>
      </c>
      <c r="B28" s="114" t="s">
        <v>47</v>
      </c>
      <c r="C28" s="34" t="s">
        <v>148</v>
      </c>
      <c r="D28" s="51" t="s">
        <v>135</v>
      </c>
      <c r="E28" s="46">
        <v>272</v>
      </c>
      <c r="F28" s="59"/>
      <c r="G28" s="68">
        <f t="shared" si="3"/>
        <v>0</v>
      </c>
      <c r="H28" s="4"/>
    </row>
    <row r="29" spans="1:9" s="3" customFormat="1" ht="30" x14ac:dyDescent="0.25">
      <c r="A29" s="29" t="s">
        <v>153</v>
      </c>
      <c r="B29" s="114" t="s">
        <v>48</v>
      </c>
      <c r="C29" s="34" t="s">
        <v>149</v>
      </c>
      <c r="D29" s="51" t="s">
        <v>131</v>
      </c>
      <c r="E29" s="46">
        <v>81</v>
      </c>
      <c r="F29" s="59"/>
      <c r="G29" s="68">
        <f t="shared" si="3"/>
        <v>0</v>
      </c>
      <c r="H29" s="4"/>
    </row>
    <row r="30" spans="1:9" s="3" customFormat="1" ht="30" x14ac:dyDescent="0.25">
      <c r="A30" s="29" t="s">
        <v>153</v>
      </c>
      <c r="B30" s="114" t="s">
        <v>49</v>
      </c>
      <c r="C30" s="34" t="s">
        <v>150</v>
      </c>
      <c r="D30" s="51" t="s">
        <v>131</v>
      </c>
      <c r="E30" s="46">
        <v>81</v>
      </c>
      <c r="F30" s="59"/>
      <c r="G30" s="68">
        <f t="shared" si="3"/>
        <v>0</v>
      </c>
      <c r="H30" s="4"/>
    </row>
    <row r="31" spans="1:9" s="3" customFormat="1" ht="30.75" thickBot="1" x14ac:dyDescent="0.3">
      <c r="A31" s="29" t="s">
        <v>153</v>
      </c>
      <c r="B31" s="114" t="s">
        <v>88</v>
      </c>
      <c r="C31" s="34" t="s">
        <v>151</v>
      </c>
      <c r="D31" s="51" t="s">
        <v>131</v>
      </c>
      <c r="E31" s="46">
        <v>81</v>
      </c>
      <c r="F31" s="59"/>
      <c r="G31" s="68">
        <f t="shared" ref="G31:G32" si="4">ROUND((E31*F31),2)</f>
        <v>0</v>
      </c>
      <c r="H31" s="4"/>
    </row>
    <row r="32" spans="1:9" s="3" customFormat="1" ht="30.75" thickBot="1" x14ac:dyDescent="0.3">
      <c r="A32" s="105" t="s">
        <v>153</v>
      </c>
      <c r="B32" s="119" t="s">
        <v>202</v>
      </c>
      <c r="C32" s="42" t="s">
        <v>152</v>
      </c>
      <c r="D32" s="38" t="s">
        <v>131</v>
      </c>
      <c r="E32" s="48">
        <v>81</v>
      </c>
      <c r="F32" s="107"/>
      <c r="G32" s="108">
        <f t="shared" si="4"/>
        <v>0</v>
      </c>
      <c r="H32" s="112" t="s">
        <v>73</v>
      </c>
      <c r="I32" s="18">
        <f>ROUND(SUM(G24:G32),2)</f>
        <v>0</v>
      </c>
    </row>
    <row r="33" spans="1:8" s="3" customFormat="1" ht="30" x14ac:dyDescent="0.25">
      <c r="A33" s="28" t="s">
        <v>170</v>
      </c>
      <c r="B33" s="63" t="s">
        <v>26</v>
      </c>
      <c r="C33" s="100" t="s">
        <v>180</v>
      </c>
      <c r="D33" s="39" t="s">
        <v>134</v>
      </c>
      <c r="E33" s="50">
        <v>839</v>
      </c>
      <c r="F33" s="75"/>
      <c r="G33" s="67">
        <f t="shared" ref="G33:G53" si="5">ROUND((E33*F33),2)</f>
        <v>0</v>
      </c>
      <c r="H33" s="198" t="s">
        <v>81</v>
      </c>
    </row>
    <row r="34" spans="1:8" s="3" customFormat="1" ht="30" x14ac:dyDescent="0.25">
      <c r="A34" s="29" t="s">
        <v>170</v>
      </c>
      <c r="B34" s="62" t="s">
        <v>27</v>
      </c>
      <c r="C34" s="40" t="s">
        <v>181</v>
      </c>
      <c r="D34" s="51" t="s">
        <v>142</v>
      </c>
      <c r="E34" s="46">
        <v>1518</v>
      </c>
      <c r="F34" s="60"/>
      <c r="G34" s="68">
        <f t="shared" si="5"/>
        <v>0</v>
      </c>
      <c r="H34" s="199"/>
    </row>
    <row r="35" spans="1:8" s="3" customFormat="1" ht="30" x14ac:dyDescent="0.25">
      <c r="A35" s="29" t="s">
        <v>170</v>
      </c>
      <c r="B35" s="62" t="s">
        <v>28</v>
      </c>
      <c r="C35" s="40" t="s">
        <v>184</v>
      </c>
      <c r="D35" s="51" t="s">
        <v>142</v>
      </c>
      <c r="E35" s="46">
        <v>1390</v>
      </c>
      <c r="F35" s="60"/>
      <c r="G35" s="68">
        <f t="shared" si="5"/>
        <v>0</v>
      </c>
      <c r="H35" s="199"/>
    </row>
    <row r="36" spans="1:8" s="3" customFormat="1" ht="30" x14ac:dyDescent="0.25">
      <c r="A36" s="29" t="s">
        <v>170</v>
      </c>
      <c r="B36" s="62" t="s">
        <v>29</v>
      </c>
      <c r="C36" s="40" t="s">
        <v>185</v>
      </c>
      <c r="D36" s="51" t="s">
        <v>142</v>
      </c>
      <c r="E36" s="46">
        <v>1390</v>
      </c>
      <c r="F36" s="60"/>
      <c r="G36" s="68">
        <f t="shared" si="5"/>
        <v>0</v>
      </c>
      <c r="H36" s="199"/>
    </row>
    <row r="37" spans="1:8" s="3" customFormat="1" ht="30" x14ac:dyDescent="0.25">
      <c r="A37" s="29" t="s">
        <v>170</v>
      </c>
      <c r="B37" s="62" t="s">
        <v>50</v>
      </c>
      <c r="C37" s="40" t="s">
        <v>182</v>
      </c>
      <c r="D37" s="51" t="s">
        <v>142</v>
      </c>
      <c r="E37" s="46">
        <v>1363</v>
      </c>
      <c r="F37" s="60"/>
      <c r="G37" s="68">
        <f t="shared" si="5"/>
        <v>0</v>
      </c>
      <c r="H37" s="199"/>
    </row>
    <row r="38" spans="1:8" s="3" customFormat="1" ht="30" x14ac:dyDescent="0.25">
      <c r="A38" s="29" t="s">
        <v>170</v>
      </c>
      <c r="B38" s="62" t="s">
        <v>154</v>
      </c>
      <c r="C38" s="40" t="s">
        <v>183</v>
      </c>
      <c r="D38" s="51" t="s">
        <v>142</v>
      </c>
      <c r="E38" s="46">
        <v>27</v>
      </c>
      <c r="F38" s="60"/>
      <c r="G38" s="68">
        <f t="shared" si="5"/>
        <v>0</v>
      </c>
      <c r="H38" s="199"/>
    </row>
    <row r="39" spans="1:8" s="3" customFormat="1" ht="30" x14ac:dyDescent="0.25">
      <c r="A39" s="29" t="s">
        <v>170</v>
      </c>
      <c r="B39" s="62" t="s">
        <v>155</v>
      </c>
      <c r="C39" s="40" t="s">
        <v>187</v>
      </c>
      <c r="D39" s="51" t="s">
        <v>142</v>
      </c>
      <c r="E39" s="46">
        <v>15</v>
      </c>
      <c r="F39" s="60"/>
      <c r="G39" s="68">
        <f t="shared" si="5"/>
        <v>0</v>
      </c>
      <c r="H39" s="199"/>
    </row>
    <row r="40" spans="1:8" s="3" customFormat="1" ht="30" x14ac:dyDescent="0.25">
      <c r="A40" s="29" t="s">
        <v>170</v>
      </c>
      <c r="B40" s="62" t="s">
        <v>156</v>
      </c>
      <c r="C40" s="40" t="s">
        <v>174</v>
      </c>
      <c r="D40" s="51" t="s">
        <v>142</v>
      </c>
      <c r="E40" s="46">
        <v>2807</v>
      </c>
      <c r="F40" s="60"/>
      <c r="G40" s="68">
        <f t="shared" si="5"/>
        <v>0</v>
      </c>
      <c r="H40" s="199"/>
    </row>
    <row r="41" spans="1:8" s="3" customFormat="1" ht="30" x14ac:dyDescent="0.25">
      <c r="A41" s="29" t="s">
        <v>170</v>
      </c>
      <c r="B41" s="62" t="s">
        <v>157</v>
      </c>
      <c r="C41" s="40" t="s">
        <v>175</v>
      </c>
      <c r="D41" s="51" t="s">
        <v>131</v>
      </c>
      <c r="E41" s="46">
        <v>625</v>
      </c>
      <c r="F41" s="60"/>
      <c r="G41" s="68">
        <f t="shared" si="5"/>
        <v>0</v>
      </c>
      <c r="H41" s="199"/>
    </row>
    <row r="42" spans="1:8" s="3" customFormat="1" ht="30" x14ac:dyDescent="0.25">
      <c r="A42" s="29" t="s">
        <v>170</v>
      </c>
      <c r="B42" s="62" t="s">
        <v>158</v>
      </c>
      <c r="C42" s="40" t="s">
        <v>176</v>
      </c>
      <c r="D42" s="51" t="s">
        <v>131</v>
      </c>
      <c r="E42" s="46">
        <v>393</v>
      </c>
      <c r="F42" s="60"/>
      <c r="G42" s="68">
        <f t="shared" si="5"/>
        <v>0</v>
      </c>
      <c r="H42" s="199"/>
    </row>
    <row r="43" spans="1:8" s="3" customFormat="1" ht="30" x14ac:dyDescent="0.25">
      <c r="A43" s="29" t="s">
        <v>170</v>
      </c>
      <c r="B43" s="62" t="s">
        <v>159</v>
      </c>
      <c r="C43" s="40" t="s">
        <v>177</v>
      </c>
      <c r="D43" s="51" t="s">
        <v>131</v>
      </c>
      <c r="E43" s="46">
        <v>232</v>
      </c>
      <c r="F43" s="60"/>
      <c r="G43" s="68">
        <f t="shared" si="5"/>
        <v>0</v>
      </c>
      <c r="H43" s="199"/>
    </row>
    <row r="44" spans="1:8" s="3" customFormat="1" ht="30" x14ac:dyDescent="0.25">
      <c r="A44" s="29" t="s">
        <v>170</v>
      </c>
      <c r="B44" s="62" t="s">
        <v>160</v>
      </c>
      <c r="C44" s="40" t="s">
        <v>178</v>
      </c>
      <c r="D44" s="51" t="s">
        <v>134</v>
      </c>
      <c r="E44" s="46">
        <v>82</v>
      </c>
      <c r="F44" s="60"/>
      <c r="G44" s="68">
        <f t="shared" si="5"/>
        <v>0</v>
      </c>
      <c r="H44" s="199"/>
    </row>
    <row r="45" spans="1:8" s="3" customFormat="1" ht="30" x14ac:dyDescent="0.25">
      <c r="A45" s="29" t="s">
        <v>170</v>
      </c>
      <c r="B45" s="62" t="s">
        <v>161</v>
      </c>
      <c r="C45" s="40" t="s">
        <v>188</v>
      </c>
      <c r="D45" s="51" t="s">
        <v>131</v>
      </c>
      <c r="E45" s="46">
        <v>14</v>
      </c>
      <c r="F45" s="60"/>
      <c r="G45" s="68">
        <f t="shared" si="5"/>
        <v>0</v>
      </c>
      <c r="H45" s="199"/>
    </row>
    <row r="46" spans="1:8" s="3" customFormat="1" ht="30" x14ac:dyDescent="0.25">
      <c r="A46" s="29" t="s">
        <v>170</v>
      </c>
      <c r="B46" s="62" t="s">
        <v>162</v>
      </c>
      <c r="C46" s="40" t="s">
        <v>189</v>
      </c>
      <c r="D46" s="51" t="s">
        <v>131</v>
      </c>
      <c r="E46" s="46">
        <v>307</v>
      </c>
      <c r="F46" s="60"/>
      <c r="G46" s="68">
        <f t="shared" si="5"/>
        <v>0</v>
      </c>
      <c r="H46" s="199"/>
    </row>
    <row r="47" spans="1:8" s="3" customFormat="1" ht="30" x14ac:dyDescent="0.25">
      <c r="A47" s="29" t="s">
        <v>170</v>
      </c>
      <c r="B47" s="62" t="s">
        <v>163</v>
      </c>
      <c r="C47" s="40" t="s">
        <v>190</v>
      </c>
      <c r="D47" s="51" t="s">
        <v>131</v>
      </c>
      <c r="E47" s="46">
        <v>112</v>
      </c>
      <c r="F47" s="60"/>
      <c r="G47" s="68">
        <f t="shared" si="5"/>
        <v>0</v>
      </c>
      <c r="H47" s="199"/>
    </row>
    <row r="48" spans="1:8" s="3" customFormat="1" ht="30" x14ac:dyDescent="0.25">
      <c r="A48" s="29" t="s">
        <v>170</v>
      </c>
      <c r="B48" s="62" t="s">
        <v>164</v>
      </c>
      <c r="C48" s="40" t="s">
        <v>191</v>
      </c>
      <c r="D48" s="51" t="s">
        <v>142</v>
      </c>
      <c r="E48" s="46">
        <v>294</v>
      </c>
      <c r="F48" s="60"/>
      <c r="G48" s="68">
        <f t="shared" si="5"/>
        <v>0</v>
      </c>
      <c r="H48" s="199"/>
    </row>
    <row r="49" spans="1:9" s="3" customFormat="1" ht="30" x14ac:dyDescent="0.25">
      <c r="A49" s="29" t="s">
        <v>170</v>
      </c>
      <c r="B49" s="62" t="s">
        <v>165</v>
      </c>
      <c r="C49" s="40" t="s">
        <v>192</v>
      </c>
      <c r="D49" s="51" t="s">
        <v>142</v>
      </c>
      <c r="E49" s="46">
        <v>256</v>
      </c>
      <c r="F49" s="60"/>
      <c r="G49" s="68">
        <f t="shared" si="5"/>
        <v>0</v>
      </c>
      <c r="H49" s="199"/>
    </row>
    <row r="50" spans="1:9" s="3" customFormat="1" ht="30" x14ac:dyDescent="0.25">
      <c r="A50" s="29" t="s">
        <v>170</v>
      </c>
      <c r="B50" s="62" t="s">
        <v>166</v>
      </c>
      <c r="C50" s="40" t="s">
        <v>193</v>
      </c>
      <c r="D50" s="51" t="s">
        <v>142</v>
      </c>
      <c r="E50" s="46">
        <v>250</v>
      </c>
      <c r="F50" s="60"/>
      <c r="G50" s="68">
        <f t="shared" si="5"/>
        <v>0</v>
      </c>
      <c r="H50" s="199"/>
    </row>
    <row r="51" spans="1:9" s="3" customFormat="1" ht="30" x14ac:dyDescent="0.25">
      <c r="A51" s="29" t="s">
        <v>170</v>
      </c>
      <c r="B51" s="62" t="s">
        <v>167</v>
      </c>
      <c r="C51" s="40" t="s">
        <v>194</v>
      </c>
      <c r="D51" s="51" t="s">
        <v>142</v>
      </c>
      <c r="E51" s="46">
        <v>5</v>
      </c>
      <c r="F51" s="60"/>
      <c r="G51" s="68">
        <f t="shared" si="5"/>
        <v>0</v>
      </c>
      <c r="H51" s="199"/>
    </row>
    <row r="52" spans="1:9" s="3" customFormat="1" ht="30" x14ac:dyDescent="0.25">
      <c r="A52" s="29" t="s">
        <v>170</v>
      </c>
      <c r="B52" s="62" t="s">
        <v>168</v>
      </c>
      <c r="C52" s="40" t="s">
        <v>195</v>
      </c>
      <c r="D52" s="51" t="s">
        <v>142</v>
      </c>
      <c r="E52" s="46">
        <v>1</v>
      </c>
      <c r="F52" s="60"/>
      <c r="G52" s="68">
        <f t="shared" si="5"/>
        <v>0</v>
      </c>
      <c r="H52" s="199"/>
    </row>
    <row r="53" spans="1:9" s="3" customFormat="1" ht="30.75" thickBot="1" x14ac:dyDescent="0.3">
      <c r="A53" s="30" t="s">
        <v>170</v>
      </c>
      <c r="B53" s="69" t="s">
        <v>169</v>
      </c>
      <c r="C53" s="41" t="s">
        <v>196</v>
      </c>
      <c r="D53" s="35" t="s">
        <v>131</v>
      </c>
      <c r="E53" s="47">
        <v>62</v>
      </c>
      <c r="F53" s="76"/>
      <c r="G53" s="73">
        <f t="shared" si="5"/>
        <v>0</v>
      </c>
      <c r="H53" s="199"/>
      <c r="I53" s="19"/>
    </row>
    <row r="54" spans="1:9" s="3" customFormat="1" ht="30" x14ac:dyDescent="0.25">
      <c r="A54" s="109" t="s">
        <v>197</v>
      </c>
      <c r="B54" s="90" t="s">
        <v>26</v>
      </c>
      <c r="C54" s="101" t="s">
        <v>171</v>
      </c>
      <c r="D54" s="37" t="s">
        <v>134</v>
      </c>
      <c r="E54" s="49">
        <v>636</v>
      </c>
      <c r="F54" s="120"/>
      <c r="G54" s="110">
        <f t="shared" ref="G54:G73" si="6">ROUND((E54*F54),2)</f>
        <v>0</v>
      </c>
      <c r="H54" s="196"/>
    </row>
    <row r="55" spans="1:9" s="3" customFormat="1" ht="30" x14ac:dyDescent="0.25">
      <c r="A55" s="29" t="s">
        <v>197</v>
      </c>
      <c r="B55" s="62" t="s">
        <v>27</v>
      </c>
      <c r="C55" s="40" t="s">
        <v>172</v>
      </c>
      <c r="D55" s="51" t="s">
        <v>142</v>
      </c>
      <c r="E55" s="46">
        <v>1504</v>
      </c>
      <c r="F55" s="58"/>
      <c r="G55" s="68">
        <f t="shared" si="6"/>
        <v>0</v>
      </c>
      <c r="H55" s="196"/>
    </row>
    <row r="56" spans="1:9" s="3" customFormat="1" ht="30" x14ac:dyDescent="0.25">
      <c r="A56" s="29" t="s">
        <v>197</v>
      </c>
      <c r="B56" s="90" t="s">
        <v>28</v>
      </c>
      <c r="C56" s="40" t="s">
        <v>184</v>
      </c>
      <c r="D56" s="51" t="s">
        <v>142</v>
      </c>
      <c r="E56" s="46">
        <v>1390</v>
      </c>
      <c r="F56" s="58"/>
      <c r="G56" s="68">
        <f t="shared" si="6"/>
        <v>0</v>
      </c>
      <c r="H56" s="196"/>
    </row>
    <row r="57" spans="1:9" s="3" customFormat="1" ht="30" x14ac:dyDescent="0.25">
      <c r="A57" s="29" t="s">
        <v>197</v>
      </c>
      <c r="B57" s="62" t="s">
        <v>29</v>
      </c>
      <c r="C57" s="40" t="s">
        <v>201</v>
      </c>
      <c r="D57" s="51" t="s">
        <v>142</v>
      </c>
      <c r="E57" s="46">
        <v>1390</v>
      </c>
      <c r="F57" s="58"/>
      <c r="G57" s="68">
        <f t="shared" si="6"/>
        <v>0</v>
      </c>
      <c r="H57" s="196"/>
    </row>
    <row r="58" spans="1:9" s="3" customFormat="1" ht="30" x14ac:dyDescent="0.25">
      <c r="A58" s="29" t="s">
        <v>197</v>
      </c>
      <c r="B58" s="90" t="s">
        <v>50</v>
      </c>
      <c r="C58" s="40" t="s">
        <v>182</v>
      </c>
      <c r="D58" s="51" t="s">
        <v>142</v>
      </c>
      <c r="E58" s="46">
        <v>1363</v>
      </c>
      <c r="F58" s="58"/>
      <c r="G58" s="68">
        <f t="shared" si="6"/>
        <v>0</v>
      </c>
      <c r="H58" s="196"/>
    </row>
    <row r="59" spans="1:9" s="3" customFormat="1" ht="30" x14ac:dyDescent="0.25">
      <c r="A59" s="29" t="s">
        <v>197</v>
      </c>
      <c r="B59" s="62" t="s">
        <v>154</v>
      </c>
      <c r="C59" s="40" t="s">
        <v>200</v>
      </c>
      <c r="D59" s="51" t="s">
        <v>142</v>
      </c>
      <c r="E59" s="46">
        <v>27</v>
      </c>
      <c r="F59" s="58"/>
      <c r="G59" s="68">
        <f t="shared" si="6"/>
        <v>0</v>
      </c>
      <c r="H59" s="196"/>
    </row>
    <row r="60" spans="1:9" s="3" customFormat="1" ht="38.25" x14ac:dyDescent="0.25">
      <c r="A60" s="29" t="s">
        <v>197</v>
      </c>
      <c r="B60" s="90" t="s">
        <v>155</v>
      </c>
      <c r="C60" s="40" t="s">
        <v>186</v>
      </c>
      <c r="D60" s="51" t="s">
        <v>142</v>
      </c>
      <c r="E60" s="46">
        <v>15</v>
      </c>
      <c r="F60" s="58"/>
      <c r="G60" s="68">
        <f t="shared" si="6"/>
        <v>0</v>
      </c>
      <c r="H60" s="196"/>
    </row>
    <row r="61" spans="1:9" s="3" customFormat="1" ht="30" x14ac:dyDescent="0.25">
      <c r="A61" s="29" t="s">
        <v>197</v>
      </c>
      <c r="B61" s="115" t="s">
        <v>156</v>
      </c>
      <c r="C61" s="104" t="s">
        <v>174</v>
      </c>
      <c r="D61" s="116" t="s">
        <v>142</v>
      </c>
      <c r="E61" s="46">
        <v>2807</v>
      </c>
      <c r="F61" s="58"/>
      <c r="G61" s="68">
        <f t="shared" si="6"/>
        <v>0</v>
      </c>
      <c r="H61" s="196"/>
    </row>
    <row r="62" spans="1:9" s="3" customFormat="1" ht="30" x14ac:dyDescent="0.25">
      <c r="A62" s="29" t="s">
        <v>197</v>
      </c>
      <c r="B62" s="117" t="s">
        <v>157</v>
      </c>
      <c r="C62" s="104" t="s">
        <v>175</v>
      </c>
      <c r="D62" s="116" t="s">
        <v>131</v>
      </c>
      <c r="E62" s="46">
        <v>625</v>
      </c>
      <c r="F62" s="58"/>
      <c r="G62" s="68">
        <f t="shared" si="6"/>
        <v>0</v>
      </c>
      <c r="H62" s="196"/>
    </row>
    <row r="63" spans="1:9" s="3" customFormat="1" ht="30" x14ac:dyDescent="0.25">
      <c r="A63" s="29" t="s">
        <v>197</v>
      </c>
      <c r="B63" s="90" t="s">
        <v>158</v>
      </c>
      <c r="C63" s="101" t="s">
        <v>176</v>
      </c>
      <c r="D63" s="51" t="s">
        <v>131</v>
      </c>
      <c r="E63" s="46">
        <v>232</v>
      </c>
      <c r="F63" s="58"/>
      <c r="G63" s="68">
        <f t="shared" si="6"/>
        <v>0</v>
      </c>
      <c r="H63" s="196"/>
    </row>
    <row r="64" spans="1:9" s="3" customFormat="1" ht="30" x14ac:dyDescent="0.25">
      <c r="A64" s="29" t="s">
        <v>197</v>
      </c>
      <c r="B64" s="90" t="s">
        <v>159</v>
      </c>
      <c r="C64" s="40" t="s">
        <v>177</v>
      </c>
      <c r="D64" s="51" t="s">
        <v>131</v>
      </c>
      <c r="E64" s="46">
        <v>393</v>
      </c>
      <c r="F64" s="58"/>
      <c r="G64" s="68">
        <f t="shared" si="6"/>
        <v>0</v>
      </c>
      <c r="H64" s="196"/>
    </row>
    <row r="65" spans="1:9" s="3" customFormat="1" ht="30" x14ac:dyDescent="0.25">
      <c r="A65" s="29" t="s">
        <v>197</v>
      </c>
      <c r="B65" s="90" t="s">
        <v>160</v>
      </c>
      <c r="C65" s="40" t="s">
        <v>178</v>
      </c>
      <c r="D65" s="51" t="s">
        <v>134</v>
      </c>
      <c r="E65" s="46">
        <v>82</v>
      </c>
      <c r="F65" s="58"/>
      <c r="G65" s="68">
        <f t="shared" si="6"/>
        <v>0</v>
      </c>
      <c r="H65" s="196"/>
    </row>
    <row r="66" spans="1:9" s="3" customFormat="1" ht="30" x14ac:dyDescent="0.25">
      <c r="A66" s="29" t="s">
        <v>197</v>
      </c>
      <c r="B66" s="90" t="s">
        <v>161</v>
      </c>
      <c r="C66" s="40" t="s">
        <v>188</v>
      </c>
      <c r="D66" s="51" t="s">
        <v>131</v>
      </c>
      <c r="E66" s="46">
        <v>14</v>
      </c>
      <c r="F66" s="58"/>
      <c r="G66" s="68">
        <f t="shared" si="6"/>
        <v>0</v>
      </c>
      <c r="H66" s="196"/>
    </row>
    <row r="67" spans="1:9" s="3" customFormat="1" ht="30" x14ac:dyDescent="0.25">
      <c r="A67" s="29" t="s">
        <v>197</v>
      </c>
      <c r="B67" s="90" t="s">
        <v>162</v>
      </c>
      <c r="C67" s="40" t="s">
        <v>189</v>
      </c>
      <c r="D67" s="51" t="s">
        <v>131</v>
      </c>
      <c r="E67" s="46">
        <v>307</v>
      </c>
      <c r="F67" s="58"/>
      <c r="G67" s="68">
        <f t="shared" si="6"/>
        <v>0</v>
      </c>
      <c r="H67" s="196"/>
    </row>
    <row r="68" spans="1:9" s="3" customFormat="1" ht="30" x14ac:dyDescent="0.25">
      <c r="A68" s="29" t="s">
        <v>197</v>
      </c>
      <c r="B68" s="90" t="s">
        <v>163</v>
      </c>
      <c r="C68" s="40" t="s">
        <v>190</v>
      </c>
      <c r="D68" s="51" t="s">
        <v>131</v>
      </c>
      <c r="E68" s="46">
        <v>112</v>
      </c>
      <c r="F68" s="58"/>
      <c r="G68" s="68">
        <f t="shared" si="6"/>
        <v>0</v>
      </c>
      <c r="H68" s="196"/>
    </row>
    <row r="69" spans="1:9" s="3" customFormat="1" ht="30" x14ac:dyDescent="0.25">
      <c r="A69" s="29" t="s">
        <v>197</v>
      </c>
      <c r="B69" s="90" t="s">
        <v>164</v>
      </c>
      <c r="C69" s="40" t="s">
        <v>191</v>
      </c>
      <c r="D69" s="51" t="s">
        <v>142</v>
      </c>
      <c r="E69" s="46">
        <v>294</v>
      </c>
      <c r="F69" s="58"/>
      <c r="G69" s="68">
        <f t="shared" si="6"/>
        <v>0</v>
      </c>
      <c r="H69" s="196"/>
    </row>
    <row r="70" spans="1:9" s="3" customFormat="1" ht="30" x14ac:dyDescent="0.25">
      <c r="A70" s="29" t="s">
        <v>197</v>
      </c>
      <c r="B70" s="90" t="s">
        <v>165</v>
      </c>
      <c r="C70" s="40" t="s">
        <v>192</v>
      </c>
      <c r="D70" s="51" t="s">
        <v>142</v>
      </c>
      <c r="E70" s="46">
        <v>256</v>
      </c>
      <c r="F70" s="58"/>
      <c r="G70" s="68">
        <f t="shared" si="6"/>
        <v>0</v>
      </c>
      <c r="H70" s="196"/>
    </row>
    <row r="71" spans="1:9" s="3" customFormat="1" ht="30" x14ac:dyDescent="0.25">
      <c r="A71" s="29" t="s">
        <v>197</v>
      </c>
      <c r="B71" s="62" t="s">
        <v>166</v>
      </c>
      <c r="C71" s="40" t="s">
        <v>193</v>
      </c>
      <c r="D71" s="51" t="s">
        <v>142</v>
      </c>
      <c r="E71" s="46">
        <v>250</v>
      </c>
      <c r="F71" s="58"/>
      <c r="G71" s="68">
        <f t="shared" si="6"/>
        <v>0</v>
      </c>
      <c r="H71" s="196"/>
    </row>
    <row r="72" spans="1:9" s="3" customFormat="1" ht="30" x14ac:dyDescent="0.25">
      <c r="A72" s="29" t="s">
        <v>197</v>
      </c>
      <c r="B72" s="90" t="s">
        <v>167</v>
      </c>
      <c r="C72" s="40" t="s">
        <v>194</v>
      </c>
      <c r="D72" s="51" t="s">
        <v>142</v>
      </c>
      <c r="E72" s="46">
        <v>5</v>
      </c>
      <c r="F72" s="58"/>
      <c r="G72" s="68">
        <f t="shared" si="6"/>
        <v>0</v>
      </c>
      <c r="H72" s="196"/>
    </row>
    <row r="73" spans="1:9" s="3" customFormat="1" ht="30.75" thickBot="1" x14ac:dyDescent="0.3">
      <c r="A73" s="29" t="s">
        <v>197</v>
      </c>
      <c r="B73" s="90" t="s">
        <v>168</v>
      </c>
      <c r="C73" s="40" t="s">
        <v>195</v>
      </c>
      <c r="D73" s="51" t="s">
        <v>142</v>
      </c>
      <c r="E73" s="46">
        <v>1</v>
      </c>
      <c r="F73" s="58"/>
      <c r="G73" s="68">
        <f t="shared" si="6"/>
        <v>0</v>
      </c>
      <c r="H73" s="196"/>
    </row>
    <row r="74" spans="1:9" s="3" customFormat="1" ht="30.75" thickBot="1" x14ac:dyDescent="0.3">
      <c r="A74" s="105" t="s">
        <v>197</v>
      </c>
      <c r="B74" s="121" t="s">
        <v>169</v>
      </c>
      <c r="C74" s="99" t="s">
        <v>196</v>
      </c>
      <c r="D74" s="38" t="s">
        <v>131</v>
      </c>
      <c r="E74" s="48">
        <v>62</v>
      </c>
      <c r="F74" s="118"/>
      <c r="G74" s="108">
        <f t="shared" ref="G74" si="7">ROUND((E74*F74),2)</f>
        <v>0</v>
      </c>
      <c r="H74" s="17" t="s">
        <v>74</v>
      </c>
      <c r="I74" s="18">
        <f>ROUND(SUM(G33:G74),2)</f>
        <v>0</v>
      </c>
    </row>
    <row r="75" spans="1:9" s="3" customFormat="1" ht="30" x14ac:dyDescent="0.25">
      <c r="A75" s="33" t="s">
        <v>203</v>
      </c>
      <c r="B75" s="52" t="s">
        <v>30</v>
      </c>
      <c r="C75" s="100" t="s">
        <v>206</v>
      </c>
      <c r="D75" s="39" t="s">
        <v>136</v>
      </c>
      <c r="E75" s="50">
        <v>56</v>
      </c>
      <c r="F75" s="75"/>
      <c r="G75" s="67">
        <f t="shared" ref="G75:G96" si="8">ROUND((E75*F75),2)</f>
        <v>0</v>
      </c>
      <c r="H75" s="195" t="s">
        <v>263</v>
      </c>
    </row>
    <row r="76" spans="1:9" s="3" customFormat="1" ht="30" x14ac:dyDescent="0.25">
      <c r="A76" s="29" t="s">
        <v>203</v>
      </c>
      <c r="B76" s="91" t="s">
        <v>31</v>
      </c>
      <c r="C76" s="40" t="s">
        <v>562</v>
      </c>
      <c r="D76" s="51" t="s">
        <v>142</v>
      </c>
      <c r="E76" s="46">
        <v>78</v>
      </c>
      <c r="F76" s="60"/>
      <c r="G76" s="68">
        <f t="shared" si="8"/>
        <v>0</v>
      </c>
      <c r="H76" s="204"/>
    </row>
    <row r="77" spans="1:9" s="3" customFormat="1" ht="30" x14ac:dyDescent="0.25">
      <c r="A77" s="29" t="s">
        <v>203</v>
      </c>
      <c r="B77" s="91" t="s">
        <v>32</v>
      </c>
      <c r="C77" s="40" t="s">
        <v>207</v>
      </c>
      <c r="D77" s="51" t="s">
        <v>134</v>
      </c>
      <c r="E77" s="46">
        <v>48</v>
      </c>
      <c r="F77" s="60"/>
      <c r="G77" s="68">
        <f t="shared" si="8"/>
        <v>0</v>
      </c>
      <c r="H77" s="204"/>
    </row>
    <row r="78" spans="1:9" s="3" customFormat="1" ht="30" x14ac:dyDescent="0.25">
      <c r="A78" s="29" t="s">
        <v>203</v>
      </c>
      <c r="B78" s="91" t="s">
        <v>33</v>
      </c>
      <c r="C78" s="40" t="s">
        <v>208</v>
      </c>
      <c r="D78" s="51" t="s">
        <v>134</v>
      </c>
      <c r="E78" s="46">
        <v>7</v>
      </c>
      <c r="F78" s="60"/>
      <c r="G78" s="68">
        <f t="shared" si="8"/>
        <v>0</v>
      </c>
      <c r="H78" s="204"/>
    </row>
    <row r="79" spans="1:9" s="3" customFormat="1" ht="30" x14ac:dyDescent="0.25">
      <c r="A79" s="29" t="s">
        <v>203</v>
      </c>
      <c r="B79" s="91" t="s">
        <v>34</v>
      </c>
      <c r="C79" s="40" t="s">
        <v>209</v>
      </c>
      <c r="D79" s="51" t="s">
        <v>142</v>
      </c>
      <c r="E79" s="46">
        <v>59</v>
      </c>
      <c r="F79" s="60"/>
      <c r="G79" s="68">
        <f t="shared" si="8"/>
        <v>0</v>
      </c>
      <c r="H79" s="204"/>
    </row>
    <row r="80" spans="1:9" s="3" customFormat="1" ht="30" x14ac:dyDescent="0.25">
      <c r="A80" s="29" t="s">
        <v>203</v>
      </c>
      <c r="B80" s="91" t="s">
        <v>35</v>
      </c>
      <c r="C80" s="40" t="s">
        <v>210</v>
      </c>
      <c r="D80" s="51" t="s">
        <v>142</v>
      </c>
      <c r="E80" s="46">
        <v>8</v>
      </c>
      <c r="F80" s="60"/>
      <c r="G80" s="68">
        <f t="shared" si="8"/>
        <v>0</v>
      </c>
      <c r="H80" s="204"/>
    </row>
    <row r="81" spans="1:9" s="3" customFormat="1" ht="30" x14ac:dyDescent="0.25">
      <c r="A81" s="29" t="s">
        <v>203</v>
      </c>
      <c r="B81" s="91" t="s">
        <v>89</v>
      </c>
      <c r="C81" s="40" t="s">
        <v>211</v>
      </c>
      <c r="D81" s="51" t="s">
        <v>142</v>
      </c>
      <c r="E81" s="46">
        <v>8</v>
      </c>
      <c r="F81" s="60"/>
      <c r="G81" s="68">
        <f t="shared" si="8"/>
        <v>0</v>
      </c>
      <c r="H81" s="204"/>
    </row>
    <row r="82" spans="1:9" s="3" customFormat="1" ht="30" x14ac:dyDescent="0.25">
      <c r="A82" s="29" t="s">
        <v>203</v>
      </c>
      <c r="B82" s="91" t="s">
        <v>90</v>
      </c>
      <c r="C82" s="40" t="s">
        <v>212</v>
      </c>
      <c r="D82" s="51" t="s">
        <v>142</v>
      </c>
      <c r="E82" s="46">
        <v>45</v>
      </c>
      <c r="F82" s="60"/>
      <c r="G82" s="68">
        <f t="shared" si="8"/>
        <v>0</v>
      </c>
      <c r="H82" s="204"/>
    </row>
    <row r="83" spans="1:9" s="3" customFormat="1" ht="30" x14ac:dyDescent="0.25">
      <c r="A83" s="29" t="s">
        <v>203</v>
      </c>
      <c r="B83" s="91" t="s">
        <v>91</v>
      </c>
      <c r="C83" s="40" t="s">
        <v>213</v>
      </c>
      <c r="D83" s="51" t="s">
        <v>131</v>
      </c>
      <c r="E83" s="46">
        <v>6</v>
      </c>
      <c r="F83" s="60"/>
      <c r="G83" s="68">
        <f t="shared" si="8"/>
        <v>0</v>
      </c>
      <c r="H83" s="204"/>
    </row>
    <row r="84" spans="1:9" s="3" customFormat="1" ht="30" x14ac:dyDescent="0.25">
      <c r="A84" s="29" t="s">
        <v>203</v>
      </c>
      <c r="B84" s="91" t="s">
        <v>92</v>
      </c>
      <c r="C84" s="40" t="s">
        <v>214</v>
      </c>
      <c r="D84" s="51" t="s">
        <v>142</v>
      </c>
      <c r="E84" s="46">
        <v>7</v>
      </c>
      <c r="F84" s="60"/>
      <c r="G84" s="68">
        <f t="shared" si="8"/>
        <v>0</v>
      </c>
      <c r="H84" s="204"/>
    </row>
    <row r="85" spans="1:9" s="3" customFormat="1" ht="30.75" thickBot="1" x14ac:dyDescent="0.3">
      <c r="A85" s="30" t="s">
        <v>203</v>
      </c>
      <c r="B85" s="123" t="s">
        <v>93</v>
      </c>
      <c r="C85" s="102" t="s">
        <v>215</v>
      </c>
      <c r="D85" s="35" t="s">
        <v>142</v>
      </c>
      <c r="E85" s="47">
        <v>7</v>
      </c>
      <c r="F85" s="76"/>
      <c r="G85" s="73">
        <f t="shared" si="8"/>
        <v>0</v>
      </c>
      <c r="H85" s="204"/>
    </row>
    <row r="86" spans="1:9" s="3" customFormat="1" ht="30" x14ac:dyDescent="0.25">
      <c r="A86" s="28" t="s">
        <v>216</v>
      </c>
      <c r="B86" s="52" t="s">
        <v>30</v>
      </c>
      <c r="C86" s="100" t="s">
        <v>206</v>
      </c>
      <c r="D86" s="39" t="s">
        <v>136</v>
      </c>
      <c r="E86" s="50">
        <v>56</v>
      </c>
      <c r="F86" s="75"/>
      <c r="G86" s="67">
        <f t="shared" si="8"/>
        <v>0</v>
      </c>
      <c r="H86" s="204"/>
    </row>
    <row r="87" spans="1:9" s="3" customFormat="1" ht="30" x14ac:dyDescent="0.25">
      <c r="A87" s="29" t="s">
        <v>216</v>
      </c>
      <c r="B87" s="91" t="s">
        <v>31</v>
      </c>
      <c r="C87" s="40" t="s">
        <v>562</v>
      </c>
      <c r="D87" s="51" t="s">
        <v>142</v>
      </c>
      <c r="E87" s="46">
        <v>81</v>
      </c>
      <c r="F87" s="60"/>
      <c r="G87" s="68">
        <f t="shared" si="8"/>
        <v>0</v>
      </c>
      <c r="H87" s="204"/>
    </row>
    <row r="88" spans="1:9" s="3" customFormat="1" ht="30" x14ac:dyDescent="0.25">
      <c r="A88" s="29" t="s">
        <v>216</v>
      </c>
      <c r="B88" s="91" t="s">
        <v>32</v>
      </c>
      <c r="C88" s="101" t="s">
        <v>217</v>
      </c>
      <c r="D88" s="51" t="s">
        <v>134</v>
      </c>
      <c r="E88" s="46">
        <v>45</v>
      </c>
      <c r="F88" s="60"/>
      <c r="G88" s="68">
        <f t="shared" si="8"/>
        <v>0</v>
      </c>
      <c r="H88" s="204"/>
    </row>
    <row r="89" spans="1:9" s="3" customFormat="1" ht="30" x14ac:dyDescent="0.25">
      <c r="A89" s="29" t="s">
        <v>216</v>
      </c>
      <c r="B89" s="91" t="s">
        <v>33</v>
      </c>
      <c r="C89" s="101" t="s">
        <v>218</v>
      </c>
      <c r="D89" s="51" t="s">
        <v>134</v>
      </c>
      <c r="E89" s="46">
        <v>7</v>
      </c>
      <c r="F89" s="60"/>
      <c r="G89" s="68">
        <f t="shared" si="8"/>
        <v>0</v>
      </c>
      <c r="H89" s="204"/>
    </row>
    <row r="90" spans="1:9" s="3" customFormat="1" ht="30" x14ac:dyDescent="0.25">
      <c r="A90" s="29" t="s">
        <v>216</v>
      </c>
      <c r="B90" s="91" t="s">
        <v>34</v>
      </c>
      <c r="C90" s="101" t="s">
        <v>219</v>
      </c>
      <c r="D90" s="51" t="s">
        <v>142</v>
      </c>
      <c r="E90" s="46">
        <v>61</v>
      </c>
      <c r="F90" s="60"/>
      <c r="G90" s="68">
        <f t="shared" si="8"/>
        <v>0</v>
      </c>
      <c r="H90" s="204"/>
    </row>
    <row r="91" spans="1:9" s="3" customFormat="1" ht="30" x14ac:dyDescent="0.25">
      <c r="A91" s="29" t="s">
        <v>216</v>
      </c>
      <c r="B91" s="91" t="s">
        <v>35</v>
      </c>
      <c r="C91" s="101" t="s">
        <v>220</v>
      </c>
      <c r="D91" s="51" t="s">
        <v>142</v>
      </c>
      <c r="E91" s="46">
        <v>9</v>
      </c>
      <c r="F91" s="60"/>
      <c r="G91" s="68">
        <f t="shared" si="8"/>
        <v>0</v>
      </c>
      <c r="H91" s="204"/>
    </row>
    <row r="92" spans="1:9" s="3" customFormat="1" ht="30" x14ac:dyDescent="0.25">
      <c r="A92" s="29" t="s">
        <v>216</v>
      </c>
      <c r="B92" s="91" t="s">
        <v>89</v>
      </c>
      <c r="C92" s="101" t="s">
        <v>211</v>
      </c>
      <c r="D92" s="51" t="s">
        <v>142</v>
      </c>
      <c r="E92" s="46">
        <v>8</v>
      </c>
      <c r="F92" s="60"/>
      <c r="G92" s="68">
        <f t="shared" si="8"/>
        <v>0</v>
      </c>
      <c r="H92" s="204"/>
    </row>
    <row r="93" spans="1:9" s="3" customFormat="1" ht="30" x14ac:dyDescent="0.25">
      <c r="A93" s="29" t="s">
        <v>216</v>
      </c>
      <c r="B93" s="91" t="s">
        <v>90</v>
      </c>
      <c r="C93" s="101" t="s">
        <v>212</v>
      </c>
      <c r="D93" s="51" t="s">
        <v>142</v>
      </c>
      <c r="E93" s="46">
        <v>45</v>
      </c>
      <c r="F93" s="60"/>
      <c r="G93" s="68">
        <f t="shared" si="8"/>
        <v>0</v>
      </c>
      <c r="H93" s="204"/>
    </row>
    <row r="94" spans="1:9" s="3" customFormat="1" ht="30" x14ac:dyDescent="0.25">
      <c r="A94" s="29" t="s">
        <v>216</v>
      </c>
      <c r="B94" s="91" t="s">
        <v>91</v>
      </c>
      <c r="C94" s="101" t="s">
        <v>213</v>
      </c>
      <c r="D94" s="51" t="s">
        <v>131</v>
      </c>
      <c r="E94" s="46">
        <v>6</v>
      </c>
      <c r="F94" s="60"/>
      <c r="G94" s="68">
        <f t="shared" si="8"/>
        <v>0</v>
      </c>
      <c r="H94" s="204"/>
    </row>
    <row r="95" spans="1:9" s="3" customFormat="1" ht="30.75" thickBot="1" x14ac:dyDescent="0.3">
      <c r="A95" s="29" t="s">
        <v>216</v>
      </c>
      <c r="B95" s="91" t="s">
        <v>92</v>
      </c>
      <c r="C95" s="101" t="s">
        <v>214</v>
      </c>
      <c r="D95" s="51" t="s">
        <v>142</v>
      </c>
      <c r="E95" s="46">
        <v>7</v>
      </c>
      <c r="F95" s="60"/>
      <c r="G95" s="68">
        <f t="shared" si="8"/>
        <v>0</v>
      </c>
      <c r="H95" s="205"/>
    </row>
    <row r="96" spans="1:9" s="3" customFormat="1" ht="30.75" thickBot="1" x14ac:dyDescent="0.3">
      <c r="A96" s="30" t="s">
        <v>216</v>
      </c>
      <c r="B96" s="123" t="s">
        <v>93</v>
      </c>
      <c r="C96" s="124" t="s">
        <v>215</v>
      </c>
      <c r="D96" s="35" t="s">
        <v>142</v>
      </c>
      <c r="E96" s="47">
        <v>7</v>
      </c>
      <c r="F96" s="76"/>
      <c r="G96" s="73">
        <f t="shared" si="8"/>
        <v>0</v>
      </c>
      <c r="H96" s="17" t="s">
        <v>75</v>
      </c>
      <c r="I96" s="18">
        <f>ROUND(SUM(G75:G96),2)</f>
        <v>0</v>
      </c>
    </row>
    <row r="97" spans="1:9" s="3" customFormat="1" ht="30" x14ac:dyDescent="0.25">
      <c r="A97" s="33" t="s">
        <v>221</v>
      </c>
      <c r="B97" s="52" t="s">
        <v>7</v>
      </c>
      <c r="C97" s="100" t="s">
        <v>235</v>
      </c>
      <c r="D97" s="39" t="s">
        <v>134</v>
      </c>
      <c r="E97" s="50">
        <v>16</v>
      </c>
      <c r="F97" s="75"/>
      <c r="G97" s="67">
        <f t="shared" ref="G97:G105" si="9">ROUND((E97*F97),2)</f>
        <v>0</v>
      </c>
      <c r="H97" s="195" t="s">
        <v>263</v>
      </c>
    </row>
    <row r="98" spans="1:9" s="3" customFormat="1" ht="30" x14ac:dyDescent="0.25">
      <c r="A98" s="29" t="s">
        <v>221</v>
      </c>
      <c r="B98" s="91" t="s">
        <v>36</v>
      </c>
      <c r="C98" s="40" t="s">
        <v>233</v>
      </c>
      <c r="D98" s="51" t="s">
        <v>142</v>
      </c>
      <c r="E98" s="46">
        <v>158</v>
      </c>
      <c r="F98" s="60"/>
      <c r="G98" s="68">
        <f t="shared" si="9"/>
        <v>0</v>
      </c>
      <c r="H98" s="204"/>
    </row>
    <row r="99" spans="1:9" s="3" customFormat="1" ht="30" x14ac:dyDescent="0.25">
      <c r="A99" s="29" t="s">
        <v>221</v>
      </c>
      <c r="B99" s="91" t="s">
        <v>37</v>
      </c>
      <c r="C99" s="40" t="s">
        <v>234</v>
      </c>
      <c r="D99" s="51" t="s">
        <v>131</v>
      </c>
      <c r="E99" s="46">
        <v>192</v>
      </c>
      <c r="F99" s="60"/>
      <c r="G99" s="68">
        <f t="shared" si="9"/>
        <v>0</v>
      </c>
      <c r="H99" s="204"/>
    </row>
    <row r="100" spans="1:9" s="3" customFormat="1" ht="30" x14ac:dyDescent="0.25">
      <c r="A100" s="29" t="s">
        <v>221</v>
      </c>
      <c r="B100" s="91" t="s">
        <v>38</v>
      </c>
      <c r="C100" s="40" t="s">
        <v>214</v>
      </c>
      <c r="D100" s="51" t="s">
        <v>142</v>
      </c>
      <c r="E100" s="46">
        <v>102</v>
      </c>
      <c r="F100" s="60"/>
      <c r="G100" s="68">
        <f t="shared" si="9"/>
        <v>0</v>
      </c>
      <c r="H100" s="204"/>
    </row>
    <row r="101" spans="1:9" s="3" customFormat="1" ht="30.75" thickBot="1" x14ac:dyDescent="0.3">
      <c r="A101" s="105" t="s">
        <v>221</v>
      </c>
      <c r="B101" s="92" t="s">
        <v>39</v>
      </c>
      <c r="C101" s="99" t="s">
        <v>215</v>
      </c>
      <c r="D101" s="38" t="s">
        <v>142</v>
      </c>
      <c r="E101" s="48">
        <v>102</v>
      </c>
      <c r="F101" s="32"/>
      <c r="G101" s="108">
        <f t="shared" si="9"/>
        <v>0</v>
      </c>
      <c r="H101" s="204"/>
    </row>
    <row r="102" spans="1:9" s="3" customFormat="1" ht="30" x14ac:dyDescent="0.25">
      <c r="A102" s="28" t="s">
        <v>221</v>
      </c>
      <c r="B102" s="52" t="s">
        <v>7</v>
      </c>
      <c r="C102" s="100" t="s">
        <v>322</v>
      </c>
      <c r="D102" s="39" t="s">
        <v>134</v>
      </c>
      <c r="E102" s="50">
        <v>13</v>
      </c>
      <c r="F102" s="75"/>
      <c r="G102" s="67">
        <f t="shared" si="9"/>
        <v>0</v>
      </c>
      <c r="H102" s="204"/>
    </row>
    <row r="103" spans="1:9" s="3" customFormat="1" ht="30" x14ac:dyDescent="0.25">
      <c r="A103" s="29" t="s">
        <v>221</v>
      </c>
      <c r="B103" s="91" t="s">
        <v>36</v>
      </c>
      <c r="C103" s="40" t="s">
        <v>237</v>
      </c>
      <c r="D103" s="51" t="s">
        <v>142</v>
      </c>
      <c r="E103" s="46">
        <v>168</v>
      </c>
      <c r="F103" s="60"/>
      <c r="G103" s="68">
        <f t="shared" si="9"/>
        <v>0</v>
      </c>
      <c r="H103" s="204"/>
    </row>
    <row r="104" spans="1:9" s="3" customFormat="1" ht="30" x14ac:dyDescent="0.25">
      <c r="A104" s="29" t="s">
        <v>221</v>
      </c>
      <c r="B104" s="91" t="s">
        <v>37</v>
      </c>
      <c r="C104" s="40" t="s">
        <v>234</v>
      </c>
      <c r="D104" s="51" t="s">
        <v>131</v>
      </c>
      <c r="E104" s="46">
        <v>192</v>
      </c>
      <c r="F104" s="60"/>
      <c r="G104" s="68">
        <f t="shared" si="9"/>
        <v>0</v>
      </c>
      <c r="H104" s="204"/>
    </row>
    <row r="105" spans="1:9" s="3" customFormat="1" ht="30.75" thickBot="1" x14ac:dyDescent="0.3">
      <c r="A105" s="29" t="s">
        <v>221</v>
      </c>
      <c r="B105" s="91" t="s">
        <v>38</v>
      </c>
      <c r="C105" s="40" t="s">
        <v>214</v>
      </c>
      <c r="D105" s="51" t="s">
        <v>142</v>
      </c>
      <c r="E105" s="46">
        <v>102</v>
      </c>
      <c r="F105" s="60"/>
      <c r="G105" s="68">
        <f t="shared" si="9"/>
        <v>0</v>
      </c>
      <c r="H105" s="205"/>
    </row>
    <row r="106" spans="1:9" s="3" customFormat="1" ht="30.75" thickBot="1" x14ac:dyDescent="0.3">
      <c r="A106" s="30" t="s">
        <v>221</v>
      </c>
      <c r="B106" s="123" t="s">
        <v>39</v>
      </c>
      <c r="C106" s="124" t="s">
        <v>215</v>
      </c>
      <c r="D106" s="35" t="s">
        <v>142</v>
      </c>
      <c r="E106" s="47">
        <v>102</v>
      </c>
      <c r="F106" s="76"/>
      <c r="G106" s="73">
        <f t="shared" ref="G106" si="10">ROUND((E106*F106),2)</f>
        <v>0</v>
      </c>
      <c r="H106" s="112" t="s">
        <v>76</v>
      </c>
      <c r="I106" s="18">
        <f>ROUND(SUM(G97:G106),2)</f>
        <v>0</v>
      </c>
    </row>
    <row r="107" spans="1:9" s="3" customFormat="1" ht="45" x14ac:dyDescent="0.25">
      <c r="A107" s="28" t="s">
        <v>238</v>
      </c>
      <c r="B107" s="52" t="s">
        <v>42</v>
      </c>
      <c r="C107" s="44" t="s">
        <v>239</v>
      </c>
      <c r="D107" s="39" t="s">
        <v>134</v>
      </c>
      <c r="E107" s="50">
        <v>44</v>
      </c>
      <c r="F107" s="75"/>
      <c r="G107" s="67">
        <f t="shared" ref="G107:G125" si="11">ROUND((E107*F107),2)</f>
        <v>0</v>
      </c>
      <c r="H107" s="195" t="s">
        <v>263</v>
      </c>
    </row>
    <row r="108" spans="1:9" s="3" customFormat="1" ht="45" x14ac:dyDescent="0.25">
      <c r="A108" s="29" t="s">
        <v>238</v>
      </c>
      <c r="B108" s="91" t="s">
        <v>51</v>
      </c>
      <c r="C108" s="45" t="s">
        <v>240</v>
      </c>
      <c r="D108" s="51" t="s">
        <v>134</v>
      </c>
      <c r="E108" s="46">
        <v>97</v>
      </c>
      <c r="F108" s="60"/>
      <c r="G108" s="68">
        <f t="shared" ref="G108:G124" si="12">ROUND((E108*F108),2)</f>
        <v>0</v>
      </c>
      <c r="H108" s="196"/>
    </row>
    <row r="109" spans="1:9" s="3" customFormat="1" ht="45" x14ac:dyDescent="0.25">
      <c r="A109" s="29" t="s">
        <v>238</v>
      </c>
      <c r="B109" s="91" t="s">
        <v>52</v>
      </c>
      <c r="C109" s="45" t="s">
        <v>233</v>
      </c>
      <c r="D109" s="51" t="s">
        <v>142</v>
      </c>
      <c r="E109" s="46">
        <v>303</v>
      </c>
      <c r="F109" s="60"/>
      <c r="G109" s="68">
        <f t="shared" si="12"/>
        <v>0</v>
      </c>
      <c r="H109" s="196"/>
    </row>
    <row r="110" spans="1:9" s="3" customFormat="1" ht="45" x14ac:dyDescent="0.25">
      <c r="A110" s="29" t="s">
        <v>238</v>
      </c>
      <c r="B110" s="91" t="s">
        <v>53</v>
      </c>
      <c r="C110" s="45" t="s">
        <v>181</v>
      </c>
      <c r="D110" s="51" t="s">
        <v>142</v>
      </c>
      <c r="E110" s="46">
        <v>149</v>
      </c>
      <c r="F110" s="60"/>
      <c r="G110" s="68">
        <f t="shared" si="12"/>
        <v>0</v>
      </c>
      <c r="H110" s="196"/>
    </row>
    <row r="111" spans="1:9" s="3" customFormat="1" ht="45" x14ac:dyDescent="0.25">
      <c r="A111" s="29" t="s">
        <v>238</v>
      </c>
      <c r="B111" s="91" t="s">
        <v>54</v>
      </c>
      <c r="C111" s="45" t="s">
        <v>214</v>
      </c>
      <c r="D111" s="51" t="s">
        <v>142</v>
      </c>
      <c r="E111" s="46">
        <v>264</v>
      </c>
      <c r="F111" s="60"/>
      <c r="G111" s="68">
        <f t="shared" si="12"/>
        <v>0</v>
      </c>
      <c r="H111" s="196"/>
    </row>
    <row r="112" spans="1:9" s="3" customFormat="1" ht="45" x14ac:dyDescent="0.25">
      <c r="A112" s="29" t="s">
        <v>238</v>
      </c>
      <c r="B112" s="91" t="s">
        <v>55</v>
      </c>
      <c r="C112" s="34" t="s">
        <v>215</v>
      </c>
      <c r="D112" s="51" t="s">
        <v>142</v>
      </c>
      <c r="E112" s="46">
        <v>242</v>
      </c>
      <c r="F112" s="60"/>
      <c r="G112" s="68">
        <f t="shared" si="12"/>
        <v>0</v>
      </c>
      <c r="H112" s="196"/>
    </row>
    <row r="113" spans="1:9" s="3" customFormat="1" ht="45" x14ac:dyDescent="0.25">
      <c r="A113" s="29" t="s">
        <v>238</v>
      </c>
      <c r="B113" s="91" t="s">
        <v>56</v>
      </c>
      <c r="C113" s="34" t="s">
        <v>241</v>
      </c>
      <c r="D113" s="51" t="s">
        <v>142</v>
      </c>
      <c r="E113" s="46">
        <v>135</v>
      </c>
      <c r="F113" s="60"/>
      <c r="G113" s="68">
        <f t="shared" si="12"/>
        <v>0</v>
      </c>
      <c r="H113" s="196"/>
    </row>
    <row r="114" spans="1:9" s="3" customFormat="1" ht="45" x14ac:dyDescent="0.25">
      <c r="A114" s="29" t="s">
        <v>238</v>
      </c>
      <c r="B114" s="91" t="s">
        <v>67</v>
      </c>
      <c r="C114" s="34" t="s">
        <v>234</v>
      </c>
      <c r="D114" s="51" t="s">
        <v>131</v>
      </c>
      <c r="E114" s="46">
        <v>271</v>
      </c>
      <c r="F114" s="60"/>
      <c r="G114" s="68">
        <f t="shared" si="12"/>
        <v>0</v>
      </c>
      <c r="H114" s="196"/>
    </row>
    <row r="115" spans="1:9" s="3" customFormat="1" ht="45" x14ac:dyDescent="0.25">
      <c r="A115" s="29" t="s">
        <v>238</v>
      </c>
      <c r="B115" s="91" t="s">
        <v>68</v>
      </c>
      <c r="C115" s="34" t="s">
        <v>194</v>
      </c>
      <c r="D115" s="51" t="s">
        <v>142</v>
      </c>
      <c r="E115" s="46">
        <v>9</v>
      </c>
      <c r="F115" s="60"/>
      <c r="G115" s="68">
        <f t="shared" si="12"/>
        <v>0</v>
      </c>
      <c r="H115" s="196"/>
    </row>
    <row r="116" spans="1:9" s="3" customFormat="1" ht="45.75" thickBot="1" x14ac:dyDescent="0.3">
      <c r="A116" s="30" t="s">
        <v>238</v>
      </c>
      <c r="B116" s="123" t="s">
        <v>98</v>
      </c>
      <c r="C116" s="126" t="s">
        <v>195</v>
      </c>
      <c r="D116" s="35" t="s">
        <v>142</v>
      </c>
      <c r="E116" s="47">
        <v>13</v>
      </c>
      <c r="F116" s="76"/>
      <c r="G116" s="73">
        <f t="shared" si="12"/>
        <v>0</v>
      </c>
      <c r="H116" s="196"/>
    </row>
    <row r="117" spans="1:9" s="3" customFormat="1" ht="45" x14ac:dyDescent="0.25">
      <c r="A117" s="28" t="s">
        <v>242</v>
      </c>
      <c r="B117" s="52" t="s">
        <v>42</v>
      </c>
      <c r="C117" s="36" t="s">
        <v>243</v>
      </c>
      <c r="D117" s="39" t="s">
        <v>134</v>
      </c>
      <c r="E117" s="50">
        <v>38</v>
      </c>
      <c r="F117" s="75"/>
      <c r="G117" s="67">
        <f t="shared" si="12"/>
        <v>0</v>
      </c>
      <c r="H117" s="196"/>
    </row>
    <row r="118" spans="1:9" s="3" customFormat="1" ht="45" x14ac:dyDescent="0.25">
      <c r="A118" s="29" t="s">
        <v>242</v>
      </c>
      <c r="B118" s="91" t="s">
        <v>51</v>
      </c>
      <c r="C118" s="34" t="s">
        <v>239</v>
      </c>
      <c r="D118" s="51" t="s">
        <v>134</v>
      </c>
      <c r="E118" s="46">
        <v>83</v>
      </c>
      <c r="F118" s="60"/>
      <c r="G118" s="68">
        <f t="shared" si="12"/>
        <v>0</v>
      </c>
      <c r="H118" s="196"/>
    </row>
    <row r="119" spans="1:9" s="3" customFormat="1" ht="45" x14ac:dyDescent="0.25">
      <c r="A119" s="29" t="s">
        <v>242</v>
      </c>
      <c r="B119" s="91" t="s">
        <v>52</v>
      </c>
      <c r="C119" s="34" t="s">
        <v>237</v>
      </c>
      <c r="D119" s="51" t="s">
        <v>142</v>
      </c>
      <c r="E119" s="46">
        <v>466</v>
      </c>
      <c r="F119" s="60"/>
      <c r="G119" s="68">
        <f t="shared" si="12"/>
        <v>0</v>
      </c>
      <c r="H119" s="196"/>
    </row>
    <row r="120" spans="1:9" s="3" customFormat="1" ht="45" x14ac:dyDescent="0.25">
      <c r="A120" s="29" t="s">
        <v>242</v>
      </c>
      <c r="B120" s="91" t="s">
        <v>53</v>
      </c>
      <c r="C120" s="34" t="s">
        <v>214</v>
      </c>
      <c r="D120" s="51" t="s">
        <v>142</v>
      </c>
      <c r="E120" s="46">
        <v>264</v>
      </c>
      <c r="F120" s="60"/>
      <c r="G120" s="68">
        <f t="shared" si="12"/>
        <v>0</v>
      </c>
      <c r="H120" s="196"/>
    </row>
    <row r="121" spans="1:9" s="3" customFormat="1" ht="45" x14ac:dyDescent="0.25">
      <c r="A121" s="29" t="s">
        <v>242</v>
      </c>
      <c r="B121" s="91" t="s">
        <v>54</v>
      </c>
      <c r="C121" s="34" t="s">
        <v>215</v>
      </c>
      <c r="D121" s="51" t="s">
        <v>142</v>
      </c>
      <c r="E121" s="46">
        <v>242</v>
      </c>
      <c r="F121" s="60"/>
      <c r="G121" s="68">
        <f t="shared" si="12"/>
        <v>0</v>
      </c>
      <c r="H121" s="196"/>
    </row>
    <row r="122" spans="1:9" s="3" customFormat="1" ht="45" x14ac:dyDescent="0.25">
      <c r="A122" s="29" t="s">
        <v>242</v>
      </c>
      <c r="B122" s="91" t="s">
        <v>55</v>
      </c>
      <c r="C122" s="34" t="s">
        <v>241</v>
      </c>
      <c r="D122" s="51" t="s">
        <v>142</v>
      </c>
      <c r="E122" s="46">
        <v>135</v>
      </c>
      <c r="F122" s="60"/>
      <c r="G122" s="68">
        <f t="shared" si="12"/>
        <v>0</v>
      </c>
      <c r="H122" s="196"/>
    </row>
    <row r="123" spans="1:9" s="3" customFormat="1" ht="45" x14ac:dyDescent="0.25">
      <c r="A123" s="29" t="s">
        <v>242</v>
      </c>
      <c r="B123" s="91" t="s">
        <v>56</v>
      </c>
      <c r="C123" s="34" t="s">
        <v>234</v>
      </c>
      <c r="D123" s="51" t="s">
        <v>131</v>
      </c>
      <c r="E123" s="46">
        <v>271</v>
      </c>
      <c r="F123" s="60"/>
      <c r="G123" s="68">
        <f t="shared" si="12"/>
        <v>0</v>
      </c>
      <c r="H123" s="196"/>
    </row>
    <row r="124" spans="1:9" s="3" customFormat="1" ht="45.75" thickBot="1" x14ac:dyDescent="0.3">
      <c r="A124" s="29" t="s">
        <v>242</v>
      </c>
      <c r="B124" s="91" t="s">
        <v>67</v>
      </c>
      <c r="C124" s="34" t="s">
        <v>194</v>
      </c>
      <c r="D124" s="51" t="s">
        <v>142</v>
      </c>
      <c r="E124" s="46">
        <v>9</v>
      </c>
      <c r="F124" s="60"/>
      <c r="G124" s="68">
        <f t="shared" si="12"/>
        <v>0</v>
      </c>
      <c r="H124" s="197"/>
    </row>
    <row r="125" spans="1:9" s="3" customFormat="1" ht="45.75" thickBot="1" x14ac:dyDescent="0.3">
      <c r="A125" s="30" t="s">
        <v>242</v>
      </c>
      <c r="B125" s="123" t="s">
        <v>68</v>
      </c>
      <c r="C125" s="41" t="s">
        <v>195</v>
      </c>
      <c r="D125" s="35" t="s">
        <v>142</v>
      </c>
      <c r="E125" s="47">
        <v>13</v>
      </c>
      <c r="F125" s="76"/>
      <c r="G125" s="73">
        <f t="shared" si="11"/>
        <v>0</v>
      </c>
      <c r="H125" s="17" t="s">
        <v>77</v>
      </c>
      <c r="I125" s="18">
        <f>ROUND(SUM(G107:G125),2)</f>
        <v>0</v>
      </c>
    </row>
    <row r="126" spans="1:9" s="3" customFormat="1" ht="33.75" customHeight="1" x14ac:dyDescent="0.25">
      <c r="A126" s="28" t="s">
        <v>244</v>
      </c>
      <c r="B126" s="52" t="s">
        <v>57</v>
      </c>
      <c r="C126" s="100" t="s">
        <v>247</v>
      </c>
      <c r="D126" s="39" t="s">
        <v>132</v>
      </c>
      <c r="E126" s="50">
        <v>12</v>
      </c>
      <c r="F126" s="75"/>
      <c r="G126" s="67">
        <f t="shared" ref="G126" si="13">ROUND((E126*F126),2)</f>
        <v>0</v>
      </c>
      <c r="H126" s="4"/>
    </row>
    <row r="127" spans="1:9" s="3" customFormat="1" ht="40.5" customHeight="1" x14ac:dyDescent="0.25">
      <c r="A127" s="29" t="s">
        <v>244</v>
      </c>
      <c r="B127" s="91" t="s">
        <v>58</v>
      </c>
      <c r="C127" s="40" t="s">
        <v>248</v>
      </c>
      <c r="D127" s="51" t="s">
        <v>132</v>
      </c>
      <c r="E127" s="46">
        <v>4</v>
      </c>
      <c r="F127" s="60"/>
      <c r="G127" s="68">
        <f t="shared" ref="G127:G139" si="14">ROUND((E127*F127),2)</f>
        <v>0</v>
      </c>
      <c r="H127" s="4"/>
    </row>
    <row r="128" spans="1:9" s="3" customFormat="1" x14ac:dyDescent="0.25">
      <c r="A128" s="29" t="s">
        <v>244</v>
      </c>
      <c r="B128" s="91" t="s">
        <v>59</v>
      </c>
      <c r="C128" s="40" t="s">
        <v>249</v>
      </c>
      <c r="D128" s="51" t="s">
        <v>132</v>
      </c>
      <c r="E128" s="46">
        <v>4</v>
      </c>
      <c r="F128" s="60"/>
      <c r="G128" s="68">
        <f t="shared" si="14"/>
        <v>0</v>
      </c>
      <c r="H128" s="4"/>
    </row>
    <row r="129" spans="1:9" s="3" customFormat="1" x14ac:dyDescent="0.25">
      <c r="A129" s="29" t="s">
        <v>244</v>
      </c>
      <c r="B129" s="91" t="s">
        <v>60</v>
      </c>
      <c r="C129" s="40" t="s">
        <v>250</v>
      </c>
      <c r="D129" s="51" t="s">
        <v>132</v>
      </c>
      <c r="E129" s="46">
        <v>41</v>
      </c>
      <c r="F129" s="60"/>
      <c r="G129" s="68">
        <f t="shared" si="14"/>
        <v>0</v>
      </c>
      <c r="H129" s="4"/>
    </row>
    <row r="130" spans="1:9" s="3" customFormat="1" x14ac:dyDescent="0.25">
      <c r="A130" s="29" t="s">
        <v>244</v>
      </c>
      <c r="B130" s="91" t="s">
        <v>61</v>
      </c>
      <c r="C130" s="40" t="s">
        <v>251</v>
      </c>
      <c r="D130" s="51" t="s">
        <v>132</v>
      </c>
      <c r="E130" s="46">
        <v>4</v>
      </c>
      <c r="F130" s="60"/>
      <c r="G130" s="68">
        <f t="shared" si="14"/>
        <v>0</v>
      </c>
      <c r="H130" s="4"/>
    </row>
    <row r="131" spans="1:9" s="3" customFormat="1" x14ac:dyDescent="0.25">
      <c r="A131" s="29" t="s">
        <v>244</v>
      </c>
      <c r="B131" s="91" t="s">
        <v>62</v>
      </c>
      <c r="C131" s="40" t="s">
        <v>252</v>
      </c>
      <c r="D131" s="51" t="s">
        <v>142</v>
      </c>
      <c r="E131" s="46">
        <v>20.95</v>
      </c>
      <c r="F131" s="60"/>
      <c r="G131" s="68">
        <f t="shared" si="14"/>
        <v>0</v>
      </c>
      <c r="H131" s="4"/>
    </row>
    <row r="132" spans="1:9" s="3" customFormat="1" ht="30.75" customHeight="1" x14ac:dyDescent="0.25">
      <c r="A132" s="29" t="s">
        <v>244</v>
      </c>
      <c r="B132" s="91" t="s">
        <v>63</v>
      </c>
      <c r="C132" s="40" t="s">
        <v>253</v>
      </c>
      <c r="D132" s="51" t="s">
        <v>142</v>
      </c>
      <c r="E132" s="46">
        <v>18.7</v>
      </c>
      <c r="F132" s="60"/>
      <c r="G132" s="68">
        <f t="shared" si="14"/>
        <v>0</v>
      </c>
      <c r="H132" s="4"/>
    </row>
    <row r="133" spans="1:9" s="3" customFormat="1" ht="33" customHeight="1" x14ac:dyDescent="0.25">
      <c r="A133" s="29" t="s">
        <v>244</v>
      </c>
      <c r="B133" s="91" t="s">
        <v>69</v>
      </c>
      <c r="C133" s="40" t="s">
        <v>254</v>
      </c>
      <c r="D133" s="51" t="s">
        <v>142</v>
      </c>
      <c r="E133" s="46">
        <v>1.7</v>
      </c>
      <c r="F133" s="60"/>
      <c r="G133" s="68">
        <f t="shared" si="14"/>
        <v>0</v>
      </c>
      <c r="H133" s="4"/>
    </row>
    <row r="134" spans="1:9" s="3" customFormat="1" ht="25.5" x14ac:dyDescent="0.25">
      <c r="A134" s="29" t="s">
        <v>244</v>
      </c>
      <c r="B134" s="91" t="s">
        <v>70</v>
      </c>
      <c r="C134" s="40" t="s">
        <v>255</v>
      </c>
      <c r="D134" s="51" t="s">
        <v>142</v>
      </c>
      <c r="E134" s="46">
        <v>4.9000000000000004</v>
      </c>
      <c r="F134" s="60"/>
      <c r="G134" s="68">
        <f t="shared" si="14"/>
        <v>0</v>
      </c>
      <c r="H134" s="4"/>
    </row>
    <row r="135" spans="1:9" s="3" customFormat="1" ht="25.5" x14ac:dyDescent="0.25">
      <c r="A135" s="29" t="s">
        <v>244</v>
      </c>
      <c r="B135" s="91" t="s">
        <v>99</v>
      </c>
      <c r="C135" s="40" t="s">
        <v>256</v>
      </c>
      <c r="D135" s="51" t="s">
        <v>142</v>
      </c>
      <c r="E135" s="46">
        <v>14</v>
      </c>
      <c r="F135" s="60"/>
      <c r="G135" s="68">
        <f t="shared" si="14"/>
        <v>0</v>
      </c>
      <c r="H135" s="4"/>
    </row>
    <row r="136" spans="1:9" s="3" customFormat="1" ht="25.5" x14ac:dyDescent="0.25">
      <c r="A136" s="29" t="s">
        <v>244</v>
      </c>
      <c r="B136" s="91" t="s">
        <v>100</v>
      </c>
      <c r="C136" s="40" t="s">
        <v>257</v>
      </c>
      <c r="D136" s="51" t="s">
        <v>142</v>
      </c>
      <c r="E136" s="46">
        <v>4.8</v>
      </c>
      <c r="F136" s="60"/>
      <c r="G136" s="68">
        <f t="shared" si="14"/>
        <v>0</v>
      </c>
      <c r="H136" s="4"/>
    </row>
    <row r="137" spans="1:9" s="3" customFormat="1" ht="25.5" x14ac:dyDescent="0.25">
      <c r="A137" s="29" t="s">
        <v>244</v>
      </c>
      <c r="B137" s="91" t="s">
        <v>101</v>
      </c>
      <c r="C137" s="40" t="s">
        <v>258</v>
      </c>
      <c r="D137" s="51" t="s">
        <v>142</v>
      </c>
      <c r="E137" s="46">
        <v>4.5</v>
      </c>
      <c r="F137" s="60"/>
      <c r="G137" s="68">
        <f t="shared" si="14"/>
        <v>0</v>
      </c>
      <c r="H137" s="4"/>
    </row>
    <row r="138" spans="1:9" s="3" customFormat="1" x14ac:dyDescent="0.25">
      <c r="A138" s="29" t="s">
        <v>244</v>
      </c>
      <c r="B138" s="91" t="s">
        <v>102</v>
      </c>
      <c r="C138" s="40" t="s">
        <v>259</v>
      </c>
      <c r="D138" s="51" t="s">
        <v>132</v>
      </c>
      <c r="E138" s="46">
        <v>10</v>
      </c>
      <c r="F138" s="60"/>
      <c r="G138" s="68">
        <f t="shared" si="14"/>
        <v>0</v>
      </c>
      <c r="H138" s="4"/>
    </row>
    <row r="139" spans="1:9" s="3" customFormat="1" ht="15.75" thickBot="1" x14ac:dyDescent="0.3">
      <c r="A139" s="29" t="s">
        <v>244</v>
      </c>
      <c r="B139" s="91" t="s">
        <v>245</v>
      </c>
      <c r="C139" s="40" t="s">
        <v>260</v>
      </c>
      <c r="D139" s="51" t="s">
        <v>142</v>
      </c>
      <c r="E139" s="46">
        <v>1064</v>
      </c>
      <c r="F139" s="60"/>
      <c r="G139" s="68">
        <f t="shared" si="14"/>
        <v>0</v>
      </c>
      <c r="H139" s="4"/>
    </row>
    <row r="140" spans="1:9" s="3" customFormat="1" ht="29.25" thickBot="1" x14ac:dyDescent="0.3">
      <c r="A140" s="30" t="s">
        <v>244</v>
      </c>
      <c r="B140" s="123" t="s">
        <v>246</v>
      </c>
      <c r="C140" s="102" t="s">
        <v>261</v>
      </c>
      <c r="D140" s="35" t="s">
        <v>132</v>
      </c>
      <c r="E140" s="47">
        <v>1</v>
      </c>
      <c r="F140" s="76"/>
      <c r="G140" s="73">
        <f>ROUND((E140*F140),2)</f>
        <v>0</v>
      </c>
      <c r="H140" s="17" t="s">
        <v>78</v>
      </c>
      <c r="I140" s="18">
        <f>ROUND(SUM(G126:G140),2)</f>
        <v>0</v>
      </c>
    </row>
    <row r="141" spans="1:9" s="3" customFormat="1" ht="51.75" thickBot="1" x14ac:dyDescent="0.3">
      <c r="A141" s="127" t="s">
        <v>262</v>
      </c>
      <c r="B141" s="128" t="s">
        <v>64</v>
      </c>
      <c r="C141" s="124" t="s">
        <v>117</v>
      </c>
      <c r="D141" s="129" t="s">
        <v>118</v>
      </c>
      <c r="E141" s="130">
        <v>1</v>
      </c>
      <c r="F141" s="113"/>
      <c r="G141" s="110">
        <f>ROUND((E141*F141),2)</f>
        <v>0</v>
      </c>
      <c r="H141" s="17" t="s">
        <v>555</v>
      </c>
      <c r="I141" s="103">
        <f>ROUND(SUM(G141),2)</f>
        <v>0</v>
      </c>
    </row>
    <row r="142" spans="1:9" ht="43.5" thickBot="1" x14ac:dyDescent="0.3">
      <c r="A142" s="21"/>
      <c r="B142" s="93"/>
      <c r="C142" s="21"/>
      <c r="D142" s="20"/>
      <c r="E142" s="20"/>
      <c r="F142" s="26" t="s">
        <v>80</v>
      </c>
      <c r="G142" s="27">
        <f>SUM(G5:G141)</f>
        <v>-9293</v>
      </c>
      <c r="H142" s="16"/>
      <c r="I142" s="19"/>
    </row>
    <row r="143" spans="1:9" ht="14.45" x14ac:dyDescent="0.25">
      <c r="A143" s="24"/>
      <c r="B143" s="94"/>
      <c r="C143" s="23"/>
      <c r="D143" s="23"/>
      <c r="E143" s="25"/>
      <c r="F143" s="23"/>
      <c r="G143" s="22"/>
    </row>
    <row r="144" spans="1:9" ht="14.45" thickBot="1" x14ac:dyDescent="0.3"/>
    <row r="145" spans="1:7" ht="54" customHeight="1" x14ac:dyDescent="0.25">
      <c r="A145" s="201" t="s">
        <v>537</v>
      </c>
      <c r="B145" s="202"/>
      <c r="C145" s="202"/>
      <c r="D145" s="202"/>
      <c r="E145" s="202"/>
      <c r="F145" s="202"/>
      <c r="G145" s="203"/>
    </row>
    <row r="146" spans="1:7" ht="43.5" thickBot="1" x14ac:dyDescent="0.3">
      <c r="A146" s="11" t="s">
        <v>65</v>
      </c>
      <c r="B146" s="55" t="s">
        <v>0</v>
      </c>
      <c r="C146" s="12" t="s">
        <v>1</v>
      </c>
      <c r="D146" s="12" t="s">
        <v>2</v>
      </c>
      <c r="E146" s="13" t="s">
        <v>3</v>
      </c>
      <c r="F146" s="14" t="s">
        <v>4</v>
      </c>
      <c r="G146" s="15" t="s">
        <v>5</v>
      </c>
    </row>
    <row r="147" spans="1:7" x14ac:dyDescent="0.25">
      <c r="A147" s="28" t="s">
        <v>6</v>
      </c>
      <c r="B147" s="132" t="s">
        <v>8</v>
      </c>
      <c r="C147" s="36" t="s">
        <v>120</v>
      </c>
      <c r="D147" s="39" t="s">
        <v>130</v>
      </c>
      <c r="E147" s="133">
        <v>1.6479999999999999</v>
      </c>
      <c r="F147" s="135"/>
      <c r="G147" s="67">
        <f t="shared" ref="G147:G210" si="15">ROUND((E147*F147),2)</f>
        <v>0</v>
      </c>
    </row>
    <row r="148" spans="1:7" x14ac:dyDescent="0.25">
      <c r="A148" s="29" t="s">
        <v>6</v>
      </c>
      <c r="B148" s="53" t="s">
        <v>9</v>
      </c>
      <c r="C148" s="34" t="s">
        <v>121</v>
      </c>
      <c r="D148" s="51" t="s">
        <v>136</v>
      </c>
      <c r="E148" s="46">
        <v>1034</v>
      </c>
      <c r="F148" s="136"/>
      <c r="G148" s="68">
        <f t="shared" si="15"/>
        <v>0</v>
      </c>
    </row>
    <row r="149" spans="1:7" x14ac:dyDescent="0.25">
      <c r="A149" s="29" t="s">
        <v>6</v>
      </c>
      <c r="B149" s="53" t="s">
        <v>10</v>
      </c>
      <c r="C149" s="34" t="s">
        <v>122</v>
      </c>
      <c r="D149" s="51" t="s">
        <v>136</v>
      </c>
      <c r="E149" s="46">
        <v>211</v>
      </c>
      <c r="F149" s="136"/>
      <c r="G149" s="68">
        <f t="shared" si="15"/>
        <v>0</v>
      </c>
    </row>
    <row r="150" spans="1:7" x14ac:dyDescent="0.25">
      <c r="A150" s="29" t="s">
        <v>6</v>
      </c>
      <c r="B150" s="53" t="s">
        <v>11</v>
      </c>
      <c r="C150" s="34" t="s">
        <v>123</v>
      </c>
      <c r="D150" s="51" t="s">
        <v>131</v>
      </c>
      <c r="E150" s="46">
        <v>219</v>
      </c>
      <c r="F150" s="136"/>
      <c r="G150" s="68">
        <f t="shared" si="15"/>
        <v>0</v>
      </c>
    </row>
    <row r="151" spans="1:7" x14ac:dyDescent="0.25">
      <c r="A151" s="29" t="s">
        <v>6</v>
      </c>
      <c r="B151" s="53" t="s">
        <v>12</v>
      </c>
      <c r="C151" s="34" t="s">
        <v>272</v>
      </c>
      <c r="D151" s="51" t="s">
        <v>131</v>
      </c>
      <c r="E151" s="46">
        <v>7</v>
      </c>
      <c r="F151" s="136"/>
      <c r="G151" s="68">
        <f t="shared" si="15"/>
        <v>0</v>
      </c>
    </row>
    <row r="152" spans="1:7" x14ac:dyDescent="0.25">
      <c r="A152" s="29" t="s">
        <v>6</v>
      </c>
      <c r="B152" s="53" t="s">
        <v>13</v>
      </c>
      <c r="C152" s="34" t="s">
        <v>273</v>
      </c>
      <c r="D152" s="51" t="s">
        <v>131</v>
      </c>
      <c r="E152" s="46">
        <v>24</v>
      </c>
      <c r="F152" s="136"/>
      <c r="G152" s="68">
        <f t="shared" si="15"/>
        <v>0</v>
      </c>
    </row>
    <row r="153" spans="1:7" x14ac:dyDescent="0.25">
      <c r="A153" s="29" t="s">
        <v>6</v>
      </c>
      <c r="B153" s="53" t="s">
        <v>14</v>
      </c>
      <c r="C153" s="34" t="s">
        <v>274</v>
      </c>
      <c r="D153" s="51" t="s">
        <v>131</v>
      </c>
      <c r="E153" s="46">
        <v>9</v>
      </c>
      <c r="F153" s="136"/>
      <c r="G153" s="68">
        <f t="shared" si="15"/>
        <v>0</v>
      </c>
    </row>
    <row r="154" spans="1:7" x14ac:dyDescent="0.25">
      <c r="A154" s="29" t="s">
        <v>6</v>
      </c>
      <c r="B154" s="53" t="s">
        <v>15</v>
      </c>
      <c r="C154" s="34" t="s">
        <v>275</v>
      </c>
      <c r="D154" s="51" t="s">
        <v>131</v>
      </c>
      <c r="E154" s="46">
        <v>12</v>
      </c>
      <c r="F154" s="136"/>
      <c r="G154" s="68">
        <f t="shared" si="15"/>
        <v>0</v>
      </c>
    </row>
    <row r="155" spans="1:7" x14ac:dyDescent="0.25">
      <c r="A155" s="29" t="s">
        <v>6</v>
      </c>
      <c r="B155" s="53" t="s">
        <v>16</v>
      </c>
      <c r="C155" s="34" t="s">
        <v>276</v>
      </c>
      <c r="D155" s="51" t="s">
        <v>131</v>
      </c>
      <c r="E155" s="46">
        <v>7</v>
      </c>
      <c r="F155" s="136"/>
      <c r="G155" s="68">
        <f t="shared" si="15"/>
        <v>0</v>
      </c>
    </row>
    <row r="156" spans="1:7" x14ac:dyDescent="0.25">
      <c r="A156" s="29" t="s">
        <v>6</v>
      </c>
      <c r="B156" s="53" t="s">
        <v>82</v>
      </c>
      <c r="C156" s="34" t="s">
        <v>277</v>
      </c>
      <c r="D156" s="51" t="s">
        <v>131</v>
      </c>
      <c r="E156" s="46">
        <v>6</v>
      </c>
      <c r="F156" s="136"/>
      <c r="G156" s="68">
        <f t="shared" si="15"/>
        <v>0</v>
      </c>
    </row>
    <row r="157" spans="1:7" x14ac:dyDescent="0.25">
      <c r="A157" s="29" t="s">
        <v>6</v>
      </c>
      <c r="B157" s="53" t="s">
        <v>83</v>
      </c>
      <c r="C157" s="34" t="s">
        <v>278</v>
      </c>
      <c r="D157" s="51" t="s">
        <v>131</v>
      </c>
      <c r="E157" s="46">
        <v>38</v>
      </c>
      <c r="F157" s="136"/>
      <c r="G157" s="68">
        <f t="shared" si="15"/>
        <v>0</v>
      </c>
    </row>
    <row r="158" spans="1:7" ht="25.5" x14ac:dyDescent="0.25">
      <c r="A158" s="29" t="s">
        <v>6</v>
      </c>
      <c r="B158" s="53" t="s">
        <v>84</v>
      </c>
      <c r="C158" s="34" t="s">
        <v>287</v>
      </c>
      <c r="D158" s="51" t="s">
        <v>131</v>
      </c>
      <c r="E158" s="46">
        <v>24</v>
      </c>
      <c r="F158" s="136"/>
      <c r="G158" s="68">
        <f t="shared" si="15"/>
        <v>0</v>
      </c>
    </row>
    <row r="159" spans="1:7" x14ac:dyDescent="0.25">
      <c r="A159" s="29" t="s">
        <v>6</v>
      </c>
      <c r="B159" s="53" t="s">
        <v>85</v>
      </c>
      <c r="C159" s="34" t="s">
        <v>125</v>
      </c>
      <c r="D159" s="51" t="s">
        <v>132</v>
      </c>
      <c r="E159" s="46">
        <v>59</v>
      </c>
      <c r="F159" s="136"/>
      <c r="G159" s="68">
        <f t="shared" si="15"/>
        <v>0</v>
      </c>
    </row>
    <row r="160" spans="1:7" x14ac:dyDescent="0.25">
      <c r="A160" s="29" t="s">
        <v>6</v>
      </c>
      <c r="B160" s="53" t="s">
        <v>86</v>
      </c>
      <c r="C160" s="34" t="s">
        <v>126</v>
      </c>
      <c r="D160" s="51" t="s">
        <v>132</v>
      </c>
      <c r="E160" s="46">
        <v>59</v>
      </c>
      <c r="F160" s="136"/>
      <c r="G160" s="68">
        <f t="shared" si="15"/>
        <v>0</v>
      </c>
    </row>
    <row r="161" spans="1:9" x14ac:dyDescent="0.25">
      <c r="A161" s="29" t="s">
        <v>6</v>
      </c>
      <c r="B161" s="53" t="s">
        <v>87</v>
      </c>
      <c r="C161" s="34" t="s">
        <v>279</v>
      </c>
      <c r="D161" s="51" t="s">
        <v>132</v>
      </c>
      <c r="E161" s="46">
        <v>2</v>
      </c>
      <c r="F161" s="136"/>
      <c r="G161" s="68">
        <f t="shared" si="15"/>
        <v>0</v>
      </c>
    </row>
    <row r="162" spans="1:9" x14ac:dyDescent="0.25">
      <c r="A162" s="29" t="s">
        <v>6</v>
      </c>
      <c r="B162" s="53" t="s">
        <v>104</v>
      </c>
      <c r="C162" s="34" t="s">
        <v>280</v>
      </c>
      <c r="D162" s="51" t="s">
        <v>132</v>
      </c>
      <c r="E162" s="46">
        <v>2</v>
      </c>
      <c r="F162" s="136"/>
      <c r="G162" s="68">
        <f t="shared" si="15"/>
        <v>0</v>
      </c>
    </row>
    <row r="163" spans="1:9" x14ac:dyDescent="0.25">
      <c r="A163" s="29" t="s">
        <v>6</v>
      </c>
      <c r="B163" s="53" t="s">
        <v>105</v>
      </c>
      <c r="C163" s="34" t="s">
        <v>281</v>
      </c>
      <c r="D163" s="51" t="s">
        <v>132</v>
      </c>
      <c r="E163" s="46">
        <v>1</v>
      </c>
      <c r="F163" s="136"/>
      <c r="G163" s="68">
        <f t="shared" si="15"/>
        <v>0</v>
      </c>
    </row>
    <row r="164" spans="1:9" x14ac:dyDescent="0.25">
      <c r="A164" s="29" t="s">
        <v>6</v>
      </c>
      <c r="B164" s="53" t="s">
        <v>106</v>
      </c>
      <c r="C164" s="34" t="s">
        <v>288</v>
      </c>
      <c r="D164" s="51" t="s">
        <v>132</v>
      </c>
      <c r="E164" s="46">
        <v>2</v>
      </c>
      <c r="F164" s="136"/>
      <c r="G164" s="68">
        <f t="shared" si="15"/>
        <v>0</v>
      </c>
    </row>
    <row r="165" spans="1:9" x14ac:dyDescent="0.25">
      <c r="A165" s="29" t="s">
        <v>6</v>
      </c>
      <c r="B165" s="53" t="s">
        <v>264</v>
      </c>
      <c r="C165" s="34" t="s">
        <v>282</v>
      </c>
      <c r="D165" s="51" t="s">
        <v>135</v>
      </c>
      <c r="E165" s="46">
        <v>110</v>
      </c>
      <c r="F165" s="136"/>
      <c r="G165" s="68">
        <f t="shared" si="15"/>
        <v>0</v>
      </c>
    </row>
    <row r="166" spans="1:9" ht="44.25" customHeight="1" x14ac:dyDescent="0.25">
      <c r="A166" s="29" t="s">
        <v>6</v>
      </c>
      <c r="B166" s="53" t="s">
        <v>265</v>
      </c>
      <c r="C166" s="34" t="s">
        <v>565</v>
      </c>
      <c r="D166" s="51" t="s">
        <v>133</v>
      </c>
      <c r="E166" s="46">
        <v>2484</v>
      </c>
      <c r="F166" s="136"/>
      <c r="G166" s="68">
        <f t="shared" si="15"/>
        <v>0</v>
      </c>
    </row>
    <row r="167" spans="1:9" ht="25.5" x14ac:dyDescent="0.25">
      <c r="A167" s="29" t="s">
        <v>6</v>
      </c>
      <c r="B167" s="53" t="s">
        <v>266</v>
      </c>
      <c r="C167" s="34" t="s">
        <v>571</v>
      </c>
      <c r="D167" s="51" t="s">
        <v>134</v>
      </c>
      <c r="E167" s="46">
        <v>374</v>
      </c>
      <c r="F167" s="136"/>
      <c r="G167" s="68">
        <f t="shared" si="15"/>
        <v>0</v>
      </c>
    </row>
    <row r="168" spans="1:9" ht="25.5" x14ac:dyDescent="0.25">
      <c r="A168" s="29" t="s">
        <v>6</v>
      </c>
      <c r="B168" s="53" t="s">
        <v>267</v>
      </c>
      <c r="C168" s="34" t="s">
        <v>127</v>
      </c>
      <c r="D168" s="51" t="s">
        <v>133</v>
      </c>
      <c r="E168" s="46">
        <v>134</v>
      </c>
      <c r="F168" s="136"/>
      <c r="G168" s="68">
        <f t="shared" si="15"/>
        <v>0</v>
      </c>
    </row>
    <row r="169" spans="1:9" ht="25.5" x14ac:dyDescent="0.25">
      <c r="A169" s="29" t="s">
        <v>6</v>
      </c>
      <c r="B169" s="53" t="s">
        <v>268</v>
      </c>
      <c r="C169" s="34" t="s">
        <v>128</v>
      </c>
      <c r="D169" s="51" t="s">
        <v>133</v>
      </c>
      <c r="E169" s="46">
        <v>2</v>
      </c>
      <c r="F169" s="136"/>
      <c r="G169" s="68">
        <f t="shared" si="15"/>
        <v>0</v>
      </c>
    </row>
    <row r="170" spans="1:9" ht="25.5" x14ac:dyDescent="0.25">
      <c r="A170" s="29" t="s">
        <v>6</v>
      </c>
      <c r="B170" s="53" t="s">
        <v>269</v>
      </c>
      <c r="C170" s="34" t="s">
        <v>283</v>
      </c>
      <c r="D170" s="51" t="s">
        <v>133</v>
      </c>
      <c r="E170" s="46">
        <v>1</v>
      </c>
      <c r="F170" s="136"/>
      <c r="G170" s="68">
        <f t="shared" si="15"/>
        <v>0</v>
      </c>
    </row>
    <row r="171" spans="1:9" ht="15.75" thickBot="1" x14ac:dyDescent="0.3">
      <c r="A171" s="29" t="s">
        <v>6</v>
      </c>
      <c r="B171" s="53" t="s">
        <v>270</v>
      </c>
      <c r="C171" s="34" t="s">
        <v>284</v>
      </c>
      <c r="D171" s="51" t="s">
        <v>132</v>
      </c>
      <c r="E171" s="46">
        <v>3</v>
      </c>
      <c r="F171" s="136"/>
      <c r="G171" s="68">
        <f t="shared" si="15"/>
        <v>0</v>
      </c>
    </row>
    <row r="172" spans="1:9" ht="29.25" thickBot="1" x14ac:dyDescent="0.3">
      <c r="A172" s="30" t="s">
        <v>6</v>
      </c>
      <c r="B172" s="134" t="s">
        <v>271</v>
      </c>
      <c r="C172" s="41" t="s">
        <v>285</v>
      </c>
      <c r="D172" s="35" t="s">
        <v>132</v>
      </c>
      <c r="E172" s="47">
        <v>1</v>
      </c>
      <c r="F172" s="137"/>
      <c r="G172" s="73">
        <f t="shared" si="15"/>
        <v>0</v>
      </c>
      <c r="H172" s="17" t="s">
        <v>71</v>
      </c>
      <c r="I172" s="18">
        <f>ROUND(SUM(G147:G172),2)</f>
        <v>0</v>
      </c>
    </row>
    <row r="173" spans="1:9" x14ac:dyDescent="0.25">
      <c r="A173" s="109" t="s">
        <v>66</v>
      </c>
      <c r="B173" s="90" t="s">
        <v>17</v>
      </c>
      <c r="C173" s="43" t="s">
        <v>560</v>
      </c>
      <c r="D173" s="37" t="s">
        <v>136</v>
      </c>
      <c r="E173" s="191">
        <v>864</v>
      </c>
      <c r="F173" s="138"/>
      <c r="G173" s="110">
        <f t="shared" si="15"/>
        <v>0</v>
      </c>
      <c r="H173" s="4"/>
      <c r="I173" s="3"/>
    </row>
    <row r="174" spans="1:9" x14ac:dyDescent="0.25">
      <c r="A174" s="29" t="s">
        <v>66</v>
      </c>
      <c r="B174" s="89" t="s">
        <v>18</v>
      </c>
      <c r="C174" s="34" t="s">
        <v>137</v>
      </c>
      <c r="D174" s="51" t="s">
        <v>135</v>
      </c>
      <c r="E174" s="46">
        <v>11402</v>
      </c>
      <c r="F174" s="139"/>
      <c r="G174" s="68">
        <f t="shared" si="15"/>
        <v>0</v>
      </c>
      <c r="H174" s="4"/>
      <c r="I174" s="3"/>
    </row>
    <row r="175" spans="1:9" x14ac:dyDescent="0.25">
      <c r="A175" s="29" t="s">
        <v>66</v>
      </c>
      <c r="B175" s="89" t="s">
        <v>19</v>
      </c>
      <c r="C175" s="34" t="s">
        <v>138</v>
      </c>
      <c r="D175" s="51" t="s">
        <v>135</v>
      </c>
      <c r="E175" s="46">
        <v>2851</v>
      </c>
      <c r="F175" s="139"/>
      <c r="G175" s="68">
        <f t="shared" si="15"/>
        <v>0</v>
      </c>
      <c r="H175" s="4"/>
      <c r="I175" s="3"/>
    </row>
    <row r="176" spans="1:9" ht="25.5" x14ac:dyDescent="0.25">
      <c r="A176" s="29" t="s">
        <v>66</v>
      </c>
      <c r="B176" s="89" t="s">
        <v>20</v>
      </c>
      <c r="C176" s="34" t="s">
        <v>570</v>
      </c>
      <c r="D176" s="51" t="s">
        <v>134</v>
      </c>
      <c r="E176" s="46">
        <v>5985</v>
      </c>
      <c r="F176" s="139"/>
      <c r="G176" s="68">
        <f t="shared" si="15"/>
        <v>0</v>
      </c>
      <c r="H176" s="4"/>
      <c r="I176" s="3"/>
    </row>
    <row r="177" spans="1:9" x14ac:dyDescent="0.25">
      <c r="A177" s="29" t="s">
        <v>66</v>
      </c>
      <c r="B177" s="89" t="s">
        <v>21</v>
      </c>
      <c r="C177" s="34" t="s">
        <v>139</v>
      </c>
      <c r="D177" s="51" t="s">
        <v>134</v>
      </c>
      <c r="E177" s="46">
        <v>855</v>
      </c>
      <c r="F177" s="139"/>
      <c r="G177" s="68">
        <f t="shared" si="15"/>
        <v>0</v>
      </c>
      <c r="H177" s="4"/>
      <c r="I177" s="3"/>
    </row>
    <row r="178" spans="1:9" x14ac:dyDescent="0.25">
      <c r="A178" s="29" t="s">
        <v>66</v>
      </c>
      <c r="B178" s="89" t="s">
        <v>22</v>
      </c>
      <c r="C178" s="34" t="s">
        <v>140</v>
      </c>
      <c r="D178" s="51" t="s">
        <v>134</v>
      </c>
      <c r="E178" s="46">
        <v>4149</v>
      </c>
      <c r="F178" s="139"/>
      <c r="G178" s="68">
        <f t="shared" si="15"/>
        <v>0</v>
      </c>
      <c r="H178" s="4"/>
      <c r="I178" s="3"/>
    </row>
    <row r="179" spans="1:9" x14ac:dyDescent="0.25">
      <c r="A179" s="29" t="s">
        <v>66</v>
      </c>
      <c r="B179" s="89" t="s">
        <v>23</v>
      </c>
      <c r="C179" s="34" t="s">
        <v>141</v>
      </c>
      <c r="D179" s="51" t="s">
        <v>142</v>
      </c>
      <c r="E179" s="46">
        <v>4.5</v>
      </c>
      <c r="F179" s="139"/>
      <c r="G179" s="68">
        <f t="shared" si="15"/>
        <v>0</v>
      </c>
      <c r="H179" s="4"/>
      <c r="I179" s="3"/>
    </row>
    <row r="180" spans="1:9" ht="15.75" thickBot="1" x14ac:dyDescent="0.3">
      <c r="A180" s="29" t="s">
        <v>66</v>
      </c>
      <c r="B180" s="89" t="s">
        <v>24</v>
      </c>
      <c r="C180" s="34" t="s">
        <v>286</v>
      </c>
      <c r="D180" s="51" t="s">
        <v>142</v>
      </c>
      <c r="E180" s="46">
        <v>350</v>
      </c>
      <c r="F180" s="139"/>
      <c r="G180" s="68">
        <f t="shared" si="15"/>
        <v>0</v>
      </c>
      <c r="H180" s="4"/>
      <c r="I180" s="3"/>
    </row>
    <row r="181" spans="1:9" ht="29.25" thickBot="1" x14ac:dyDescent="0.3">
      <c r="A181" s="29" t="s">
        <v>66</v>
      </c>
      <c r="B181" s="89" t="s">
        <v>25</v>
      </c>
      <c r="C181" s="34" t="s">
        <v>143</v>
      </c>
      <c r="D181" s="51" t="s">
        <v>142</v>
      </c>
      <c r="E181" s="46">
        <v>1019</v>
      </c>
      <c r="F181" s="140"/>
      <c r="G181" s="108">
        <f t="shared" si="15"/>
        <v>0</v>
      </c>
      <c r="H181" s="17" t="s">
        <v>72</v>
      </c>
      <c r="I181" s="18">
        <f>ROUND(SUM(G173:G181),2)</f>
        <v>0</v>
      </c>
    </row>
    <row r="182" spans="1:9" ht="45" x14ac:dyDescent="0.25">
      <c r="A182" s="28" t="s">
        <v>289</v>
      </c>
      <c r="B182" s="63" t="s">
        <v>43</v>
      </c>
      <c r="C182" s="36" t="s">
        <v>144</v>
      </c>
      <c r="D182" s="39" t="s">
        <v>131</v>
      </c>
      <c r="E182" s="50">
        <v>180</v>
      </c>
      <c r="F182" s="141"/>
      <c r="G182" s="67">
        <f t="shared" si="15"/>
        <v>0</v>
      </c>
      <c r="H182" s="4"/>
      <c r="I182" s="3"/>
    </row>
    <row r="183" spans="1:9" ht="45" x14ac:dyDescent="0.25">
      <c r="A183" s="29" t="s">
        <v>289</v>
      </c>
      <c r="B183" s="114" t="s">
        <v>44</v>
      </c>
      <c r="C183" s="34" t="s">
        <v>145</v>
      </c>
      <c r="D183" s="51" t="s">
        <v>134</v>
      </c>
      <c r="E183" s="46">
        <v>54</v>
      </c>
      <c r="F183" s="139"/>
      <c r="G183" s="68">
        <f t="shared" si="15"/>
        <v>0</v>
      </c>
      <c r="H183" s="4"/>
      <c r="I183" s="3"/>
    </row>
    <row r="184" spans="1:9" ht="45" x14ac:dyDescent="0.25">
      <c r="A184" s="29" t="s">
        <v>289</v>
      </c>
      <c r="B184" s="114" t="s">
        <v>45</v>
      </c>
      <c r="C184" s="34" t="s">
        <v>147</v>
      </c>
      <c r="D184" s="51" t="s">
        <v>134</v>
      </c>
      <c r="E184" s="46">
        <v>33</v>
      </c>
      <c r="F184" s="139"/>
      <c r="G184" s="68">
        <f t="shared" si="15"/>
        <v>0</v>
      </c>
      <c r="H184" s="4"/>
      <c r="I184" s="3"/>
    </row>
    <row r="185" spans="1:9" ht="45" x14ac:dyDescent="0.25">
      <c r="A185" s="29" t="s">
        <v>289</v>
      </c>
      <c r="B185" s="114" t="s">
        <v>46</v>
      </c>
      <c r="C185" s="34" t="s">
        <v>146</v>
      </c>
      <c r="D185" s="51" t="s">
        <v>134</v>
      </c>
      <c r="E185" s="46">
        <v>18</v>
      </c>
      <c r="F185" s="139"/>
      <c r="G185" s="68">
        <f t="shared" si="15"/>
        <v>0</v>
      </c>
      <c r="H185" s="4"/>
      <c r="I185" s="3"/>
    </row>
    <row r="186" spans="1:9" ht="45" x14ac:dyDescent="0.25">
      <c r="A186" s="29" t="s">
        <v>289</v>
      </c>
      <c r="B186" s="114" t="s">
        <v>47</v>
      </c>
      <c r="C186" s="34" t="s">
        <v>297</v>
      </c>
      <c r="D186" s="51" t="s">
        <v>142</v>
      </c>
      <c r="E186" s="46">
        <v>245</v>
      </c>
      <c r="F186" s="139"/>
      <c r="G186" s="68">
        <f t="shared" si="15"/>
        <v>0</v>
      </c>
      <c r="H186" s="4"/>
      <c r="I186" s="3"/>
    </row>
    <row r="187" spans="1:9" ht="45" x14ac:dyDescent="0.25">
      <c r="A187" s="29" t="s">
        <v>289</v>
      </c>
      <c r="B187" s="114" t="s">
        <v>48</v>
      </c>
      <c r="C187" s="34" t="s">
        <v>298</v>
      </c>
      <c r="D187" s="51" t="s">
        <v>132</v>
      </c>
      <c r="E187" s="46">
        <v>2</v>
      </c>
      <c r="F187" s="139"/>
      <c r="G187" s="68">
        <f t="shared" si="15"/>
        <v>0</v>
      </c>
      <c r="H187" s="4"/>
      <c r="I187" s="3"/>
    </row>
    <row r="188" spans="1:9" ht="45" x14ac:dyDescent="0.25">
      <c r="A188" s="29" t="s">
        <v>289</v>
      </c>
      <c r="B188" s="114" t="s">
        <v>49</v>
      </c>
      <c r="C188" s="34" t="s">
        <v>299</v>
      </c>
      <c r="D188" s="51" t="s">
        <v>132</v>
      </c>
      <c r="E188" s="46">
        <v>7</v>
      </c>
      <c r="F188" s="139"/>
      <c r="G188" s="68">
        <f t="shared" si="15"/>
        <v>0</v>
      </c>
      <c r="H188" s="4"/>
      <c r="I188" s="3"/>
    </row>
    <row r="189" spans="1:9" ht="45" x14ac:dyDescent="0.25">
      <c r="A189" s="29" t="s">
        <v>289</v>
      </c>
      <c r="B189" s="114" t="s">
        <v>88</v>
      </c>
      <c r="C189" s="34" t="s">
        <v>149</v>
      </c>
      <c r="D189" s="51" t="s">
        <v>131</v>
      </c>
      <c r="E189" s="46">
        <v>399</v>
      </c>
      <c r="F189" s="139"/>
      <c r="G189" s="68">
        <f t="shared" si="15"/>
        <v>0</v>
      </c>
      <c r="H189" s="4"/>
      <c r="I189" s="3"/>
    </row>
    <row r="190" spans="1:9" ht="45" x14ac:dyDescent="0.25">
      <c r="A190" s="29" t="s">
        <v>289</v>
      </c>
      <c r="B190" s="114" t="s">
        <v>202</v>
      </c>
      <c r="C190" s="34" t="s">
        <v>150</v>
      </c>
      <c r="D190" s="51" t="s">
        <v>131</v>
      </c>
      <c r="E190" s="46">
        <v>399</v>
      </c>
      <c r="F190" s="139"/>
      <c r="G190" s="68">
        <f t="shared" si="15"/>
        <v>0</v>
      </c>
      <c r="H190" s="4"/>
      <c r="I190" s="3"/>
    </row>
    <row r="191" spans="1:9" ht="45" x14ac:dyDescent="0.25">
      <c r="A191" s="29" t="s">
        <v>289</v>
      </c>
      <c r="B191" s="114" t="s">
        <v>290</v>
      </c>
      <c r="C191" s="34" t="s">
        <v>151</v>
      </c>
      <c r="D191" s="51" t="s">
        <v>131</v>
      </c>
      <c r="E191" s="46">
        <v>399</v>
      </c>
      <c r="F191" s="139"/>
      <c r="G191" s="68">
        <f t="shared" si="15"/>
        <v>0</v>
      </c>
      <c r="H191" s="4"/>
      <c r="I191" s="3"/>
    </row>
    <row r="192" spans="1:9" ht="45" x14ac:dyDescent="0.25">
      <c r="A192" s="29" t="s">
        <v>289</v>
      </c>
      <c r="B192" s="114" t="s">
        <v>291</v>
      </c>
      <c r="C192" s="34" t="s">
        <v>152</v>
      </c>
      <c r="D192" s="51" t="s">
        <v>131</v>
      </c>
      <c r="E192" s="46">
        <v>399</v>
      </c>
      <c r="F192" s="139"/>
      <c r="G192" s="68">
        <f t="shared" si="15"/>
        <v>0</v>
      </c>
      <c r="H192" s="4"/>
      <c r="I192" s="3"/>
    </row>
    <row r="193" spans="1:9" ht="45" x14ac:dyDescent="0.25">
      <c r="A193" s="29" t="s">
        <v>289</v>
      </c>
      <c r="B193" s="114" t="s">
        <v>292</v>
      </c>
      <c r="C193" s="34" t="s">
        <v>300</v>
      </c>
      <c r="D193" s="51" t="s">
        <v>131</v>
      </c>
      <c r="E193" s="46">
        <v>24.5</v>
      </c>
      <c r="F193" s="139"/>
      <c r="G193" s="68">
        <f t="shared" si="15"/>
        <v>0</v>
      </c>
      <c r="H193" s="4"/>
      <c r="I193" s="3"/>
    </row>
    <row r="194" spans="1:9" ht="45" x14ac:dyDescent="0.25">
      <c r="A194" s="29" t="s">
        <v>289</v>
      </c>
      <c r="B194" s="114" t="s">
        <v>293</v>
      </c>
      <c r="C194" s="34" t="s">
        <v>301</v>
      </c>
      <c r="D194" s="51" t="s">
        <v>131</v>
      </c>
      <c r="E194" s="46">
        <v>3.5</v>
      </c>
      <c r="F194" s="139"/>
      <c r="G194" s="68">
        <f t="shared" si="15"/>
        <v>0</v>
      </c>
      <c r="H194" s="4"/>
      <c r="I194" s="3"/>
    </row>
    <row r="195" spans="1:9" ht="45" x14ac:dyDescent="0.25">
      <c r="A195" s="29" t="s">
        <v>289</v>
      </c>
      <c r="B195" s="114" t="s">
        <v>294</v>
      </c>
      <c r="C195" s="34" t="s">
        <v>302</v>
      </c>
      <c r="D195" s="51" t="s">
        <v>132</v>
      </c>
      <c r="E195" s="46">
        <v>1</v>
      </c>
      <c r="F195" s="139"/>
      <c r="G195" s="68">
        <f t="shared" si="15"/>
        <v>0</v>
      </c>
      <c r="H195" s="4"/>
      <c r="I195" s="3"/>
    </row>
    <row r="196" spans="1:9" ht="45.75" thickBot="1" x14ac:dyDescent="0.3">
      <c r="A196" s="29" t="s">
        <v>289</v>
      </c>
      <c r="B196" s="114" t="s">
        <v>295</v>
      </c>
      <c r="C196" s="34" t="s">
        <v>303</v>
      </c>
      <c r="D196" s="51" t="s">
        <v>134</v>
      </c>
      <c r="E196" s="46">
        <v>0.2</v>
      </c>
      <c r="F196" s="139"/>
      <c r="G196" s="68">
        <f t="shared" si="15"/>
        <v>0</v>
      </c>
      <c r="H196" s="4"/>
      <c r="I196" s="3"/>
    </row>
    <row r="197" spans="1:9" ht="45.75" thickBot="1" x14ac:dyDescent="0.3">
      <c r="A197" s="29" t="s">
        <v>289</v>
      </c>
      <c r="B197" s="114" t="s">
        <v>296</v>
      </c>
      <c r="C197" s="34" t="s">
        <v>304</v>
      </c>
      <c r="D197" s="51" t="s">
        <v>134</v>
      </c>
      <c r="E197" s="46">
        <v>0.7</v>
      </c>
      <c r="F197" s="107"/>
      <c r="G197" s="108">
        <f t="shared" si="15"/>
        <v>0</v>
      </c>
      <c r="H197" s="112" t="s">
        <v>73</v>
      </c>
      <c r="I197" s="103">
        <f>ROUND(SUM(G182:G197),2)</f>
        <v>0</v>
      </c>
    </row>
    <row r="198" spans="1:9" ht="30" x14ac:dyDescent="0.25">
      <c r="A198" s="28" t="s">
        <v>170</v>
      </c>
      <c r="B198" s="63" t="s">
        <v>26</v>
      </c>
      <c r="C198" s="100" t="s">
        <v>305</v>
      </c>
      <c r="D198" s="39" t="s">
        <v>134</v>
      </c>
      <c r="E198" s="50">
        <v>212</v>
      </c>
      <c r="F198" s="75"/>
      <c r="G198" s="67">
        <f t="shared" si="15"/>
        <v>0</v>
      </c>
      <c r="H198" s="198" t="s">
        <v>81</v>
      </c>
      <c r="I198" s="3"/>
    </row>
    <row r="199" spans="1:9" ht="30" x14ac:dyDescent="0.25">
      <c r="A199" s="29" t="s">
        <v>170</v>
      </c>
      <c r="B199" s="62" t="s">
        <v>27</v>
      </c>
      <c r="C199" s="40" t="s">
        <v>181</v>
      </c>
      <c r="D199" s="51" t="s">
        <v>142</v>
      </c>
      <c r="E199" s="46">
        <v>314</v>
      </c>
      <c r="F199" s="60"/>
      <c r="G199" s="68">
        <f t="shared" si="15"/>
        <v>0</v>
      </c>
      <c r="H199" s="199"/>
      <c r="I199" s="3"/>
    </row>
    <row r="200" spans="1:9" ht="30" x14ac:dyDescent="0.25">
      <c r="A200" s="29" t="s">
        <v>170</v>
      </c>
      <c r="B200" s="62" t="s">
        <v>28</v>
      </c>
      <c r="C200" s="40" t="s">
        <v>198</v>
      </c>
      <c r="D200" s="51" t="s">
        <v>142</v>
      </c>
      <c r="E200" s="46">
        <v>267</v>
      </c>
      <c r="F200" s="60"/>
      <c r="G200" s="68">
        <f t="shared" si="15"/>
        <v>0</v>
      </c>
      <c r="H200" s="199"/>
      <c r="I200" s="3"/>
    </row>
    <row r="201" spans="1:9" ht="30" x14ac:dyDescent="0.25">
      <c r="A201" s="29" t="s">
        <v>170</v>
      </c>
      <c r="B201" s="62" t="s">
        <v>29</v>
      </c>
      <c r="C201" s="40" t="s">
        <v>307</v>
      </c>
      <c r="D201" s="51" t="s">
        <v>142</v>
      </c>
      <c r="E201" s="46">
        <v>267</v>
      </c>
      <c r="F201" s="60"/>
      <c r="G201" s="68">
        <f t="shared" si="15"/>
        <v>0</v>
      </c>
      <c r="H201" s="199"/>
      <c r="I201" s="3"/>
    </row>
    <row r="202" spans="1:9" ht="30" x14ac:dyDescent="0.25">
      <c r="A202" s="29" t="s">
        <v>170</v>
      </c>
      <c r="B202" s="62" t="s">
        <v>50</v>
      </c>
      <c r="C202" s="40" t="s">
        <v>199</v>
      </c>
      <c r="D202" s="51" t="s">
        <v>142</v>
      </c>
      <c r="E202" s="46">
        <v>2644</v>
      </c>
      <c r="F202" s="60"/>
      <c r="G202" s="68">
        <f t="shared" si="15"/>
        <v>0</v>
      </c>
      <c r="H202" s="199"/>
      <c r="I202" s="3"/>
    </row>
    <row r="203" spans="1:9" ht="30" x14ac:dyDescent="0.25">
      <c r="A203" s="29" t="s">
        <v>170</v>
      </c>
      <c r="B203" s="62" t="s">
        <v>154</v>
      </c>
      <c r="C203" s="40" t="s">
        <v>306</v>
      </c>
      <c r="D203" s="51" t="s">
        <v>309</v>
      </c>
      <c r="E203" s="46">
        <v>230</v>
      </c>
      <c r="F203" s="60"/>
      <c r="G203" s="68">
        <f t="shared" si="15"/>
        <v>0</v>
      </c>
      <c r="H203" s="199"/>
      <c r="I203" s="3"/>
    </row>
    <row r="204" spans="1:9" ht="30" x14ac:dyDescent="0.25">
      <c r="A204" s="29" t="s">
        <v>170</v>
      </c>
      <c r="B204" s="62" t="s">
        <v>155</v>
      </c>
      <c r="C204" s="40" t="s">
        <v>308</v>
      </c>
      <c r="D204" s="51" t="s">
        <v>142</v>
      </c>
      <c r="E204" s="46">
        <v>691</v>
      </c>
      <c r="F204" s="60"/>
      <c r="G204" s="68">
        <f t="shared" si="15"/>
        <v>0</v>
      </c>
      <c r="H204" s="199"/>
      <c r="I204" s="3"/>
    </row>
    <row r="205" spans="1:9" ht="30" x14ac:dyDescent="0.25">
      <c r="A205" s="29" t="s">
        <v>170</v>
      </c>
      <c r="B205" s="62" t="s">
        <v>156</v>
      </c>
      <c r="C205" s="40" t="s">
        <v>174</v>
      </c>
      <c r="D205" s="51" t="s">
        <v>142</v>
      </c>
      <c r="E205" s="46">
        <v>5256</v>
      </c>
      <c r="F205" s="60"/>
      <c r="G205" s="68">
        <f t="shared" si="15"/>
        <v>0</v>
      </c>
      <c r="H205" s="199"/>
      <c r="I205" s="3"/>
    </row>
    <row r="206" spans="1:9" ht="30" x14ac:dyDescent="0.25">
      <c r="A206" s="29" t="s">
        <v>170</v>
      </c>
      <c r="B206" s="62" t="s">
        <v>157</v>
      </c>
      <c r="C206" s="40" t="s">
        <v>175</v>
      </c>
      <c r="D206" s="51" t="s">
        <v>131</v>
      </c>
      <c r="E206" s="46">
        <v>1673</v>
      </c>
      <c r="F206" s="60"/>
      <c r="G206" s="68">
        <f t="shared" si="15"/>
        <v>0</v>
      </c>
      <c r="H206" s="199"/>
      <c r="I206" s="3"/>
    </row>
    <row r="207" spans="1:9" ht="30" x14ac:dyDescent="0.25">
      <c r="A207" s="29" t="s">
        <v>170</v>
      </c>
      <c r="B207" s="62" t="s">
        <v>158</v>
      </c>
      <c r="C207" s="40" t="s">
        <v>176</v>
      </c>
      <c r="D207" s="51" t="s">
        <v>131</v>
      </c>
      <c r="E207" s="46">
        <v>711</v>
      </c>
      <c r="F207" s="60"/>
      <c r="G207" s="68">
        <f t="shared" si="15"/>
        <v>0</v>
      </c>
      <c r="H207" s="199"/>
      <c r="I207" s="3"/>
    </row>
    <row r="208" spans="1:9" ht="30" x14ac:dyDescent="0.25">
      <c r="A208" s="29" t="s">
        <v>170</v>
      </c>
      <c r="B208" s="62" t="s">
        <v>159</v>
      </c>
      <c r="C208" s="40" t="s">
        <v>177</v>
      </c>
      <c r="D208" s="51" t="s">
        <v>131</v>
      </c>
      <c r="E208" s="46">
        <v>962</v>
      </c>
      <c r="F208" s="60"/>
      <c r="G208" s="68">
        <f t="shared" si="15"/>
        <v>0</v>
      </c>
      <c r="H208" s="199"/>
      <c r="I208" s="3"/>
    </row>
    <row r="209" spans="1:9" ht="30" x14ac:dyDescent="0.25">
      <c r="A209" s="29" t="s">
        <v>170</v>
      </c>
      <c r="B209" s="62" t="s">
        <v>160</v>
      </c>
      <c r="C209" s="40" t="s">
        <v>178</v>
      </c>
      <c r="D209" s="51" t="s">
        <v>134</v>
      </c>
      <c r="E209" s="46">
        <v>50</v>
      </c>
      <c r="F209" s="60"/>
      <c r="G209" s="68">
        <f t="shared" si="15"/>
        <v>0</v>
      </c>
      <c r="H209" s="199"/>
      <c r="I209" s="3"/>
    </row>
    <row r="210" spans="1:9" ht="30" x14ac:dyDescent="0.25">
      <c r="A210" s="29" t="s">
        <v>170</v>
      </c>
      <c r="B210" s="62" t="s">
        <v>161</v>
      </c>
      <c r="C210" s="40" t="s">
        <v>188</v>
      </c>
      <c r="D210" s="51" t="s">
        <v>131</v>
      </c>
      <c r="E210" s="46">
        <v>337</v>
      </c>
      <c r="F210" s="60"/>
      <c r="G210" s="68">
        <f t="shared" si="15"/>
        <v>0</v>
      </c>
      <c r="H210" s="199"/>
      <c r="I210" s="3"/>
    </row>
    <row r="211" spans="1:9" ht="30" x14ac:dyDescent="0.25">
      <c r="A211" s="29" t="s">
        <v>170</v>
      </c>
      <c r="B211" s="62" t="s">
        <v>162</v>
      </c>
      <c r="C211" s="40" t="s">
        <v>189</v>
      </c>
      <c r="D211" s="51" t="s">
        <v>131</v>
      </c>
      <c r="E211" s="46">
        <v>137</v>
      </c>
      <c r="F211" s="60"/>
      <c r="G211" s="68">
        <f t="shared" ref="G211:G282" si="16">ROUND((E211*F211),2)</f>
        <v>0</v>
      </c>
      <c r="H211" s="199"/>
      <c r="I211" s="3"/>
    </row>
    <row r="212" spans="1:9" ht="30" x14ac:dyDescent="0.25">
      <c r="A212" s="29" t="s">
        <v>170</v>
      </c>
      <c r="B212" s="62" t="s">
        <v>163</v>
      </c>
      <c r="C212" s="40" t="s">
        <v>190</v>
      </c>
      <c r="D212" s="51" t="s">
        <v>131</v>
      </c>
      <c r="E212" s="46">
        <v>47</v>
      </c>
      <c r="F212" s="60"/>
      <c r="G212" s="68">
        <f t="shared" si="16"/>
        <v>0</v>
      </c>
      <c r="H212" s="199"/>
      <c r="I212" s="3"/>
    </row>
    <row r="213" spans="1:9" ht="30" x14ac:dyDescent="0.25">
      <c r="A213" s="29" t="s">
        <v>170</v>
      </c>
      <c r="B213" s="62" t="s">
        <v>164</v>
      </c>
      <c r="C213" s="40" t="s">
        <v>213</v>
      </c>
      <c r="D213" s="51" t="s">
        <v>131</v>
      </c>
      <c r="E213" s="46">
        <v>70</v>
      </c>
      <c r="F213" s="60"/>
      <c r="G213" s="68">
        <f t="shared" si="16"/>
        <v>0</v>
      </c>
      <c r="H213" s="199"/>
      <c r="I213" s="3"/>
    </row>
    <row r="214" spans="1:9" ht="30" x14ac:dyDescent="0.25">
      <c r="A214" s="29" t="s">
        <v>170</v>
      </c>
      <c r="B214" s="62" t="s">
        <v>165</v>
      </c>
      <c r="C214" s="40" t="s">
        <v>191</v>
      </c>
      <c r="D214" s="51" t="s">
        <v>142</v>
      </c>
      <c r="E214" s="46">
        <v>141</v>
      </c>
      <c r="F214" s="60"/>
      <c r="G214" s="68">
        <f t="shared" si="16"/>
        <v>0</v>
      </c>
      <c r="H214" s="199"/>
      <c r="I214" s="3"/>
    </row>
    <row r="215" spans="1:9" ht="30" x14ac:dyDescent="0.25">
      <c r="A215" s="29" t="s">
        <v>170</v>
      </c>
      <c r="B215" s="62" t="s">
        <v>166</v>
      </c>
      <c r="C215" s="40" t="s">
        <v>192</v>
      </c>
      <c r="D215" s="51" t="s">
        <v>142</v>
      </c>
      <c r="E215" s="46">
        <v>123</v>
      </c>
      <c r="F215" s="60"/>
      <c r="G215" s="68">
        <f t="shared" si="16"/>
        <v>0</v>
      </c>
      <c r="H215" s="199"/>
      <c r="I215" s="3"/>
    </row>
    <row r="216" spans="1:9" ht="30" x14ac:dyDescent="0.25">
      <c r="A216" s="29" t="s">
        <v>170</v>
      </c>
      <c r="B216" s="62" t="s">
        <v>167</v>
      </c>
      <c r="C216" s="40" t="s">
        <v>193</v>
      </c>
      <c r="D216" s="51" t="s">
        <v>142</v>
      </c>
      <c r="E216" s="46">
        <v>117</v>
      </c>
      <c r="F216" s="60"/>
      <c r="G216" s="68">
        <f t="shared" si="16"/>
        <v>0</v>
      </c>
      <c r="H216" s="199"/>
      <c r="I216" s="3"/>
    </row>
    <row r="217" spans="1:9" ht="30" x14ac:dyDescent="0.25">
      <c r="A217" s="29" t="s">
        <v>170</v>
      </c>
      <c r="B217" s="62" t="s">
        <v>168</v>
      </c>
      <c r="C217" s="40" t="s">
        <v>194</v>
      </c>
      <c r="D217" s="51" t="s">
        <v>142</v>
      </c>
      <c r="E217" s="46">
        <v>5</v>
      </c>
      <c r="F217" s="60"/>
      <c r="G217" s="68">
        <f t="shared" si="16"/>
        <v>0</v>
      </c>
      <c r="H217" s="199"/>
      <c r="I217" s="3"/>
    </row>
    <row r="218" spans="1:9" ht="30.75" thickBot="1" x14ac:dyDescent="0.3">
      <c r="A218" s="30" t="s">
        <v>170</v>
      </c>
      <c r="B218" s="69" t="s">
        <v>169</v>
      </c>
      <c r="C218" s="41" t="s">
        <v>195</v>
      </c>
      <c r="D218" s="35" t="s">
        <v>142</v>
      </c>
      <c r="E218" s="47">
        <v>1</v>
      </c>
      <c r="F218" s="76"/>
      <c r="G218" s="73">
        <f t="shared" si="16"/>
        <v>0</v>
      </c>
      <c r="H218" s="199"/>
      <c r="I218" s="19"/>
    </row>
    <row r="219" spans="1:9" ht="30" x14ac:dyDescent="0.25">
      <c r="A219" s="109" t="s">
        <v>197</v>
      </c>
      <c r="B219" s="90" t="s">
        <v>26</v>
      </c>
      <c r="C219" s="101" t="s">
        <v>310</v>
      </c>
      <c r="D219" s="37" t="s">
        <v>134</v>
      </c>
      <c r="E219" s="49">
        <v>198</v>
      </c>
      <c r="F219" s="120"/>
      <c r="G219" s="110">
        <f t="shared" si="16"/>
        <v>0</v>
      </c>
      <c r="H219" s="196"/>
      <c r="I219" s="3"/>
    </row>
    <row r="220" spans="1:9" ht="30" x14ac:dyDescent="0.25">
      <c r="A220" s="29" t="s">
        <v>197</v>
      </c>
      <c r="B220" s="62" t="s">
        <v>27</v>
      </c>
      <c r="C220" s="40" t="s">
        <v>172</v>
      </c>
      <c r="D220" s="51" t="s">
        <v>142</v>
      </c>
      <c r="E220" s="46">
        <v>326</v>
      </c>
      <c r="F220" s="58"/>
      <c r="G220" s="68">
        <f t="shared" si="16"/>
        <v>0</v>
      </c>
      <c r="H220" s="196"/>
      <c r="I220" s="3"/>
    </row>
    <row r="221" spans="1:9" ht="30" x14ac:dyDescent="0.25">
      <c r="A221" s="29" t="s">
        <v>197</v>
      </c>
      <c r="B221" s="90" t="s">
        <v>28</v>
      </c>
      <c r="C221" s="40" t="s">
        <v>184</v>
      </c>
      <c r="D221" s="51" t="s">
        <v>142</v>
      </c>
      <c r="E221" s="46">
        <v>267</v>
      </c>
      <c r="F221" s="58"/>
      <c r="G221" s="68">
        <f t="shared" si="16"/>
        <v>0</v>
      </c>
      <c r="H221" s="196"/>
      <c r="I221" s="3"/>
    </row>
    <row r="222" spans="1:9" ht="30" x14ac:dyDescent="0.25">
      <c r="A222" s="29" t="s">
        <v>197</v>
      </c>
      <c r="B222" s="62" t="s">
        <v>29</v>
      </c>
      <c r="C222" s="40" t="s">
        <v>311</v>
      </c>
      <c r="D222" s="51" t="s">
        <v>142</v>
      </c>
      <c r="E222" s="46">
        <v>267</v>
      </c>
      <c r="F222" s="58"/>
      <c r="G222" s="68">
        <f t="shared" si="16"/>
        <v>0</v>
      </c>
      <c r="H222" s="196"/>
      <c r="I222" s="3"/>
    </row>
    <row r="223" spans="1:9" ht="30" x14ac:dyDescent="0.25">
      <c r="A223" s="29" t="s">
        <v>197</v>
      </c>
      <c r="B223" s="90" t="s">
        <v>50</v>
      </c>
      <c r="C223" s="40" t="s">
        <v>182</v>
      </c>
      <c r="D223" s="51" t="s">
        <v>142</v>
      </c>
      <c r="E223" s="46">
        <v>2644</v>
      </c>
      <c r="F223" s="58"/>
      <c r="G223" s="68">
        <f t="shared" si="16"/>
        <v>0</v>
      </c>
      <c r="H223" s="196"/>
      <c r="I223" s="3"/>
    </row>
    <row r="224" spans="1:9" ht="30" x14ac:dyDescent="0.25">
      <c r="A224" s="29" t="s">
        <v>197</v>
      </c>
      <c r="B224" s="62" t="s">
        <v>154</v>
      </c>
      <c r="C224" s="40" t="s">
        <v>312</v>
      </c>
      <c r="D224" s="51" t="s">
        <v>309</v>
      </c>
      <c r="E224" s="46">
        <v>230</v>
      </c>
      <c r="F224" s="58"/>
      <c r="G224" s="68">
        <f t="shared" si="16"/>
        <v>0</v>
      </c>
      <c r="H224" s="196"/>
      <c r="I224" s="3"/>
    </row>
    <row r="225" spans="1:9" ht="30" x14ac:dyDescent="0.25">
      <c r="A225" s="29" t="s">
        <v>197</v>
      </c>
      <c r="B225" s="90" t="s">
        <v>155</v>
      </c>
      <c r="C225" s="40" t="s">
        <v>187</v>
      </c>
      <c r="D225" s="51" t="s">
        <v>142</v>
      </c>
      <c r="E225" s="46">
        <v>691</v>
      </c>
      <c r="F225" s="58"/>
      <c r="G225" s="68">
        <f t="shared" si="16"/>
        <v>0</v>
      </c>
      <c r="H225" s="196"/>
      <c r="I225" s="3"/>
    </row>
    <row r="226" spans="1:9" ht="30" x14ac:dyDescent="0.25">
      <c r="A226" s="29" t="s">
        <v>197</v>
      </c>
      <c r="B226" s="115" t="s">
        <v>156</v>
      </c>
      <c r="C226" s="148" t="s">
        <v>174</v>
      </c>
      <c r="D226" s="116" t="s">
        <v>142</v>
      </c>
      <c r="E226" s="46">
        <v>5256</v>
      </c>
      <c r="F226" s="58"/>
      <c r="G226" s="68">
        <f t="shared" si="16"/>
        <v>0</v>
      </c>
      <c r="H226" s="196"/>
      <c r="I226" s="3"/>
    </row>
    <row r="227" spans="1:9" ht="30" x14ac:dyDescent="0.25">
      <c r="A227" s="29" t="s">
        <v>197</v>
      </c>
      <c r="B227" s="117" t="s">
        <v>157</v>
      </c>
      <c r="C227" s="148" t="s">
        <v>175</v>
      </c>
      <c r="D227" s="116" t="s">
        <v>131</v>
      </c>
      <c r="E227" s="46">
        <v>1673</v>
      </c>
      <c r="F227" s="58"/>
      <c r="G227" s="68">
        <f t="shared" si="16"/>
        <v>0</v>
      </c>
      <c r="H227" s="196"/>
      <c r="I227" s="3"/>
    </row>
    <row r="228" spans="1:9" ht="30" x14ac:dyDescent="0.25">
      <c r="A228" s="29" t="s">
        <v>197</v>
      </c>
      <c r="B228" s="90" t="s">
        <v>158</v>
      </c>
      <c r="C228" s="101" t="s">
        <v>176</v>
      </c>
      <c r="D228" s="51" t="s">
        <v>131</v>
      </c>
      <c r="E228" s="46">
        <v>711</v>
      </c>
      <c r="F228" s="58"/>
      <c r="G228" s="68">
        <f t="shared" si="16"/>
        <v>0</v>
      </c>
      <c r="H228" s="196"/>
      <c r="I228" s="3"/>
    </row>
    <row r="229" spans="1:9" ht="30" x14ac:dyDescent="0.25">
      <c r="A229" s="29" t="s">
        <v>197</v>
      </c>
      <c r="B229" s="90" t="s">
        <v>159</v>
      </c>
      <c r="C229" s="40" t="s">
        <v>177</v>
      </c>
      <c r="D229" s="51" t="s">
        <v>131</v>
      </c>
      <c r="E229" s="46">
        <v>962</v>
      </c>
      <c r="F229" s="58"/>
      <c r="G229" s="68">
        <f t="shared" si="16"/>
        <v>0</v>
      </c>
      <c r="H229" s="196"/>
      <c r="I229" s="3"/>
    </row>
    <row r="230" spans="1:9" ht="30" x14ac:dyDescent="0.25">
      <c r="A230" s="29" t="s">
        <v>197</v>
      </c>
      <c r="B230" s="90" t="s">
        <v>160</v>
      </c>
      <c r="C230" s="40" t="s">
        <v>178</v>
      </c>
      <c r="D230" s="51" t="s">
        <v>134</v>
      </c>
      <c r="E230" s="46">
        <v>50</v>
      </c>
      <c r="F230" s="58"/>
      <c r="G230" s="68">
        <f t="shared" si="16"/>
        <v>0</v>
      </c>
      <c r="H230" s="196"/>
      <c r="I230" s="3"/>
    </row>
    <row r="231" spans="1:9" ht="30" x14ac:dyDescent="0.25">
      <c r="A231" s="29" t="s">
        <v>197</v>
      </c>
      <c r="B231" s="90" t="s">
        <v>161</v>
      </c>
      <c r="C231" s="40" t="s">
        <v>188</v>
      </c>
      <c r="D231" s="51" t="s">
        <v>131</v>
      </c>
      <c r="E231" s="46">
        <v>337</v>
      </c>
      <c r="F231" s="58"/>
      <c r="G231" s="68">
        <f t="shared" si="16"/>
        <v>0</v>
      </c>
      <c r="H231" s="196"/>
      <c r="I231" s="3"/>
    </row>
    <row r="232" spans="1:9" ht="30" x14ac:dyDescent="0.25">
      <c r="A232" s="29" t="s">
        <v>197</v>
      </c>
      <c r="B232" s="90" t="s">
        <v>162</v>
      </c>
      <c r="C232" s="40" t="s">
        <v>189</v>
      </c>
      <c r="D232" s="51" t="s">
        <v>131</v>
      </c>
      <c r="E232" s="46">
        <v>137</v>
      </c>
      <c r="F232" s="58"/>
      <c r="G232" s="68">
        <f t="shared" si="16"/>
        <v>0</v>
      </c>
      <c r="H232" s="196"/>
      <c r="I232" s="3"/>
    </row>
    <row r="233" spans="1:9" ht="30" x14ac:dyDescent="0.25">
      <c r="A233" s="29" t="s">
        <v>197</v>
      </c>
      <c r="B233" s="90" t="s">
        <v>163</v>
      </c>
      <c r="C233" s="40" t="s">
        <v>190</v>
      </c>
      <c r="D233" s="51" t="s">
        <v>131</v>
      </c>
      <c r="E233" s="46">
        <v>47</v>
      </c>
      <c r="F233" s="58"/>
      <c r="G233" s="68">
        <f t="shared" si="16"/>
        <v>0</v>
      </c>
      <c r="H233" s="196"/>
      <c r="I233" s="3"/>
    </row>
    <row r="234" spans="1:9" ht="30" x14ac:dyDescent="0.25">
      <c r="A234" s="29" t="s">
        <v>197</v>
      </c>
      <c r="B234" s="90" t="s">
        <v>164</v>
      </c>
      <c r="C234" s="40" t="s">
        <v>213</v>
      </c>
      <c r="D234" s="51" t="s">
        <v>131</v>
      </c>
      <c r="E234" s="46">
        <v>70</v>
      </c>
      <c r="F234" s="58"/>
      <c r="G234" s="68">
        <f t="shared" si="16"/>
        <v>0</v>
      </c>
      <c r="H234" s="196"/>
      <c r="I234" s="3"/>
    </row>
    <row r="235" spans="1:9" ht="30" x14ac:dyDescent="0.25">
      <c r="A235" s="29" t="s">
        <v>197</v>
      </c>
      <c r="B235" s="90" t="s">
        <v>165</v>
      </c>
      <c r="C235" s="40" t="s">
        <v>191</v>
      </c>
      <c r="D235" s="51" t="s">
        <v>142</v>
      </c>
      <c r="E235" s="46">
        <v>141</v>
      </c>
      <c r="F235" s="58"/>
      <c r="G235" s="68">
        <f t="shared" si="16"/>
        <v>0</v>
      </c>
      <c r="H235" s="196"/>
      <c r="I235" s="3"/>
    </row>
    <row r="236" spans="1:9" ht="30" x14ac:dyDescent="0.25">
      <c r="A236" s="29" t="s">
        <v>197</v>
      </c>
      <c r="B236" s="62" t="s">
        <v>166</v>
      </c>
      <c r="C236" s="40" t="s">
        <v>192</v>
      </c>
      <c r="D236" s="51" t="s">
        <v>142</v>
      </c>
      <c r="E236" s="46">
        <v>123</v>
      </c>
      <c r="F236" s="58"/>
      <c r="G236" s="68">
        <f t="shared" si="16"/>
        <v>0</v>
      </c>
      <c r="H236" s="196"/>
      <c r="I236" s="3"/>
    </row>
    <row r="237" spans="1:9" ht="30" x14ac:dyDescent="0.25">
      <c r="A237" s="29" t="s">
        <v>197</v>
      </c>
      <c r="B237" s="90" t="s">
        <v>167</v>
      </c>
      <c r="C237" s="40" t="s">
        <v>193</v>
      </c>
      <c r="D237" s="51" t="s">
        <v>142</v>
      </c>
      <c r="E237" s="46">
        <v>117</v>
      </c>
      <c r="F237" s="58"/>
      <c r="G237" s="68">
        <f t="shared" si="16"/>
        <v>0</v>
      </c>
      <c r="H237" s="196"/>
      <c r="I237" s="3"/>
    </row>
    <row r="238" spans="1:9" ht="30.75" thickBot="1" x14ac:dyDescent="0.3">
      <c r="A238" s="29" t="s">
        <v>197</v>
      </c>
      <c r="B238" s="90" t="s">
        <v>168</v>
      </c>
      <c r="C238" s="40" t="s">
        <v>194</v>
      </c>
      <c r="D238" s="51" t="s">
        <v>142</v>
      </c>
      <c r="E238" s="46">
        <v>5</v>
      </c>
      <c r="F238" s="58"/>
      <c r="G238" s="68">
        <f t="shared" si="16"/>
        <v>0</v>
      </c>
      <c r="H238" s="196"/>
      <c r="I238" s="3"/>
    </row>
    <row r="239" spans="1:9" ht="30.75" thickBot="1" x14ac:dyDescent="0.3">
      <c r="A239" s="105" t="s">
        <v>197</v>
      </c>
      <c r="B239" s="121" t="s">
        <v>169</v>
      </c>
      <c r="C239" s="99" t="s">
        <v>195</v>
      </c>
      <c r="D239" s="38" t="s">
        <v>142</v>
      </c>
      <c r="E239" s="48">
        <v>1</v>
      </c>
      <c r="F239" s="118"/>
      <c r="G239" s="108">
        <f t="shared" si="16"/>
        <v>0</v>
      </c>
      <c r="H239" s="17" t="s">
        <v>74</v>
      </c>
      <c r="I239" s="18">
        <f>ROUND(SUM(G198:G239),2)</f>
        <v>0</v>
      </c>
    </row>
    <row r="240" spans="1:9" ht="30" x14ac:dyDescent="0.25">
      <c r="A240" s="33" t="s">
        <v>203</v>
      </c>
      <c r="B240" s="52" t="s">
        <v>30</v>
      </c>
      <c r="C240" s="100" t="s">
        <v>206</v>
      </c>
      <c r="D240" s="39" t="s">
        <v>136</v>
      </c>
      <c r="E240" s="50">
        <v>992</v>
      </c>
      <c r="F240" s="142"/>
      <c r="G240" s="67">
        <f t="shared" si="16"/>
        <v>0</v>
      </c>
      <c r="H240" s="195" t="s">
        <v>263</v>
      </c>
      <c r="I240" s="3"/>
    </row>
    <row r="241" spans="1:9" ht="30" x14ac:dyDescent="0.25">
      <c r="A241" s="29" t="s">
        <v>203</v>
      </c>
      <c r="B241" s="91" t="s">
        <v>31</v>
      </c>
      <c r="C241" s="40" t="s">
        <v>562</v>
      </c>
      <c r="D241" s="51" t="s">
        <v>142</v>
      </c>
      <c r="E241" s="46">
        <v>2739</v>
      </c>
      <c r="F241" s="143"/>
      <c r="G241" s="68">
        <f t="shared" si="16"/>
        <v>0</v>
      </c>
      <c r="H241" s="204"/>
      <c r="I241" s="3"/>
    </row>
    <row r="242" spans="1:9" ht="30" x14ac:dyDescent="0.25">
      <c r="A242" s="29" t="s">
        <v>203</v>
      </c>
      <c r="B242" s="91" t="s">
        <v>32</v>
      </c>
      <c r="C242" s="40" t="s">
        <v>207</v>
      </c>
      <c r="D242" s="51" t="s">
        <v>134</v>
      </c>
      <c r="E242" s="46">
        <v>962</v>
      </c>
      <c r="F242" s="143"/>
      <c r="G242" s="68">
        <f t="shared" si="16"/>
        <v>0</v>
      </c>
      <c r="H242" s="204"/>
      <c r="I242" s="3"/>
    </row>
    <row r="243" spans="1:9" ht="30" x14ac:dyDescent="0.25">
      <c r="A243" s="29" t="s">
        <v>203</v>
      </c>
      <c r="B243" s="91" t="s">
        <v>33</v>
      </c>
      <c r="C243" s="40" t="s">
        <v>208</v>
      </c>
      <c r="D243" s="51" t="s">
        <v>134</v>
      </c>
      <c r="E243" s="46">
        <v>102</v>
      </c>
      <c r="F243" s="143"/>
      <c r="G243" s="68">
        <f t="shared" si="16"/>
        <v>0</v>
      </c>
      <c r="H243" s="204"/>
      <c r="I243" s="3"/>
    </row>
    <row r="244" spans="1:9" ht="30" x14ac:dyDescent="0.25">
      <c r="A244" s="29" t="s">
        <v>203</v>
      </c>
      <c r="B244" s="91" t="s">
        <v>34</v>
      </c>
      <c r="C244" s="40" t="s">
        <v>209</v>
      </c>
      <c r="D244" s="51" t="s">
        <v>142</v>
      </c>
      <c r="E244" s="46">
        <v>2104</v>
      </c>
      <c r="F244" s="143"/>
      <c r="G244" s="68">
        <f t="shared" si="16"/>
        <v>0</v>
      </c>
      <c r="H244" s="204"/>
      <c r="I244" s="3"/>
    </row>
    <row r="245" spans="1:9" ht="30" x14ac:dyDescent="0.25">
      <c r="A245" s="29" t="s">
        <v>203</v>
      </c>
      <c r="B245" s="91" t="s">
        <v>35</v>
      </c>
      <c r="C245" s="40" t="s">
        <v>210</v>
      </c>
      <c r="D245" s="51" t="s">
        <v>142</v>
      </c>
      <c r="E245" s="46">
        <v>204</v>
      </c>
      <c r="F245" s="143"/>
      <c r="G245" s="68">
        <f t="shared" si="16"/>
        <v>0</v>
      </c>
      <c r="H245" s="204"/>
      <c r="I245" s="3"/>
    </row>
    <row r="246" spans="1:9" ht="30" x14ac:dyDescent="0.25">
      <c r="A246" s="29" t="s">
        <v>203</v>
      </c>
      <c r="B246" s="91" t="s">
        <v>89</v>
      </c>
      <c r="C246" s="40" t="s">
        <v>211</v>
      </c>
      <c r="D246" s="51" t="s">
        <v>142</v>
      </c>
      <c r="E246" s="46">
        <v>145</v>
      </c>
      <c r="F246" s="143"/>
      <c r="G246" s="68">
        <f t="shared" si="16"/>
        <v>0</v>
      </c>
      <c r="H246" s="204"/>
      <c r="I246" s="3"/>
    </row>
    <row r="247" spans="1:9" ht="30" x14ac:dyDescent="0.25">
      <c r="A247" s="29" t="s">
        <v>203</v>
      </c>
      <c r="B247" s="91" t="s">
        <v>90</v>
      </c>
      <c r="C247" s="40" t="s">
        <v>212</v>
      </c>
      <c r="D247" s="51" t="s">
        <v>142</v>
      </c>
      <c r="E247" s="46">
        <v>1015</v>
      </c>
      <c r="F247" s="143"/>
      <c r="G247" s="68">
        <f t="shared" si="16"/>
        <v>0</v>
      </c>
      <c r="H247" s="204"/>
      <c r="I247" s="3"/>
    </row>
    <row r="248" spans="1:9" ht="30" x14ac:dyDescent="0.25">
      <c r="A248" s="29" t="s">
        <v>203</v>
      </c>
      <c r="B248" s="91" t="s">
        <v>91</v>
      </c>
      <c r="C248" s="40" t="s">
        <v>313</v>
      </c>
      <c r="D248" s="51" t="s">
        <v>142</v>
      </c>
      <c r="E248" s="46">
        <v>275</v>
      </c>
      <c r="F248" s="143"/>
      <c r="G248" s="68">
        <f t="shared" si="16"/>
        <v>0</v>
      </c>
      <c r="H248" s="204"/>
      <c r="I248" s="3"/>
    </row>
    <row r="249" spans="1:9" ht="30" x14ac:dyDescent="0.25">
      <c r="A249" s="29" t="s">
        <v>203</v>
      </c>
      <c r="B249" s="91" t="s">
        <v>92</v>
      </c>
      <c r="C249" s="40" t="s">
        <v>188</v>
      </c>
      <c r="D249" s="51" t="s">
        <v>131</v>
      </c>
      <c r="E249" s="46">
        <v>52</v>
      </c>
      <c r="F249" s="143"/>
      <c r="G249" s="68">
        <f t="shared" si="16"/>
        <v>0</v>
      </c>
      <c r="H249" s="204"/>
      <c r="I249" s="3"/>
    </row>
    <row r="250" spans="1:9" ht="30" x14ac:dyDescent="0.25">
      <c r="A250" s="29" t="s">
        <v>203</v>
      </c>
      <c r="B250" s="91" t="s">
        <v>93</v>
      </c>
      <c r="C250" s="40" t="s">
        <v>213</v>
      </c>
      <c r="D250" s="51" t="s">
        <v>131</v>
      </c>
      <c r="E250" s="46">
        <v>104</v>
      </c>
      <c r="F250" s="143"/>
      <c r="G250" s="68">
        <f t="shared" si="16"/>
        <v>0</v>
      </c>
      <c r="H250" s="204"/>
      <c r="I250" s="3"/>
    </row>
    <row r="251" spans="1:9" ht="30" x14ac:dyDescent="0.25">
      <c r="A251" s="29" t="s">
        <v>203</v>
      </c>
      <c r="B251" s="91" t="s">
        <v>204</v>
      </c>
      <c r="C251" s="40" t="s">
        <v>214</v>
      </c>
      <c r="D251" s="51" t="s">
        <v>142</v>
      </c>
      <c r="E251" s="46">
        <v>116</v>
      </c>
      <c r="F251" s="143"/>
      <c r="G251" s="68">
        <f t="shared" si="16"/>
        <v>0</v>
      </c>
      <c r="H251" s="204"/>
      <c r="I251" s="3"/>
    </row>
    <row r="252" spans="1:9" ht="30.75" thickBot="1" x14ac:dyDescent="0.3">
      <c r="A252" s="30" t="s">
        <v>203</v>
      </c>
      <c r="B252" s="91" t="s">
        <v>205</v>
      </c>
      <c r="C252" s="102" t="s">
        <v>215</v>
      </c>
      <c r="D252" s="35" t="s">
        <v>142</v>
      </c>
      <c r="E252" s="47">
        <v>116</v>
      </c>
      <c r="F252" s="144"/>
      <c r="G252" s="73">
        <f t="shared" si="16"/>
        <v>0</v>
      </c>
      <c r="H252" s="204"/>
      <c r="I252" s="3"/>
    </row>
    <row r="253" spans="1:9" ht="30" x14ac:dyDescent="0.25">
      <c r="A253" s="28" t="s">
        <v>216</v>
      </c>
      <c r="B253" s="52" t="s">
        <v>30</v>
      </c>
      <c r="C253" s="100" t="s">
        <v>206</v>
      </c>
      <c r="D253" s="39" t="s">
        <v>136</v>
      </c>
      <c r="E253" s="50">
        <v>992</v>
      </c>
      <c r="F253" s="75"/>
      <c r="G253" s="67">
        <f t="shared" si="16"/>
        <v>0</v>
      </c>
      <c r="H253" s="204"/>
      <c r="I253" s="3"/>
    </row>
    <row r="254" spans="1:9" ht="30" x14ac:dyDescent="0.25">
      <c r="A254" s="29" t="s">
        <v>216</v>
      </c>
      <c r="B254" s="91" t="s">
        <v>31</v>
      </c>
      <c r="C254" s="40" t="s">
        <v>562</v>
      </c>
      <c r="D254" s="51" t="s">
        <v>142</v>
      </c>
      <c r="E254" s="46">
        <v>2890</v>
      </c>
      <c r="F254" s="60"/>
      <c r="G254" s="68">
        <f t="shared" si="16"/>
        <v>0</v>
      </c>
      <c r="H254" s="204"/>
      <c r="I254" s="3"/>
    </row>
    <row r="255" spans="1:9" ht="30" x14ac:dyDescent="0.25">
      <c r="A255" s="29" t="s">
        <v>216</v>
      </c>
      <c r="B255" s="91" t="s">
        <v>32</v>
      </c>
      <c r="C255" s="101" t="s">
        <v>217</v>
      </c>
      <c r="D255" s="51" t="s">
        <v>134</v>
      </c>
      <c r="E255" s="46">
        <v>722</v>
      </c>
      <c r="F255" s="60"/>
      <c r="G255" s="68">
        <f t="shared" si="16"/>
        <v>0</v>
      </c>
      <c r="H255" s="204"/>
      <c r="I255" s="3"/>
    </row>
    <row r="256" spans="1:9" ht="30" x14ac:dyDescent="0.25">
      <c r="A256" s="29" t="s">
        <v>216</v>
      </c>
      <c r="B256" s="91" t="s">
        <v>33</v>
      </c>
      <c r="C256" s="101" t="s">
        <v>218</v>
      </c>
      <c r="D256" s="51" t="s">
        <v>134</v>
      </c>
      <c r="E256" s="46">
        <v>91</v>
      </c>
      <c r="F256" s="60"/>
      <c r="G256" s="68">
        <f t="shared" si="16"/>
        <v>0</v>
      </c>
      <c r="H256" s="204"/>
      <c r="I256" s="3"/>
    </row>
    <row r="257" spans="1:9" ht="30" x14ac:dyDescent="0.25">
      <c r="A257" s="29" t="s">
        <v>216</v>
      </c>
      <c r="B257" s="91" t="s">
        <v>34</v>
      </c>
      <c r="C257" s="101" t="s">
        <v>219</v>
      </c>
      <c r="D257" s="51" t="s">
        <v>142</v>
      </c>
      <c r="E257" s="46">
        <v>2225</v>
      </c>
      <c r="F257" s="60"/>
      <c r="G257" s="68">
        <f t="shared" si="16"/>
        <v>0</v>
      </c>
      <c r="H257" s="204"/>
      <c r="I257" s="3"/>
    </row>
    <row r="258" spans="1:9" ht="30" x14ac:dyDescent="0.25">
      <c r="A258" s="29" t="s">
        <v>216</v>
      </c>
      <c r="B258" s="91" t="s">
        <v>35</v>
      </c>
      <c r="C258" s="101" t="s">
        <v>220</v>
      </c>
      <c r="D258" s="51" t="s">
        <v>142</v>
      </c>
      <c r="E258" s="46">
        <v>210</v>
      </c>
      <c r="F258" s="60"/>
      <c r="G258" s="68">
        <f t="shared" si="16"/>
        <v>0</v>
      </c>
      <c r="H258" s="204"/>
      <c r="I258" s="3"/>
    </row>
    <row r="259" spans="1:9" ht="30" x14ac:dyDescent="0.25">
      <c r="A259" s="29" t="s">
        <v>216</v>
      </c>
      <c r="B259" s="91" t="s">
        <v>89</v>
      </c>
      <c r="C259" s="101" t="s">
        <v>211</v>
      </c>
      <c r="D259" s="51" t="s">
        <v>142</v>
      </c>
      <c r="E259" s="46">
        <v>145</v>
      </c>
      <c r="F259" s="60"/>
      <c r="G259" s="68">
        <f t="shared" si="16"/>
        <v>0</v>
      </c>
      <c r="H259" s="204"/>
      <c r="I259" s="3"/>
    </row>
    <row r="260" spans="1:9" ht="30" x14ac:dyDescent="0.25">
      <c r="A260" s="29" t="s">
        <v>216</v>
      </c>
      <c r="B260" s="91" t="s">
        <v>90</v>
      </c>
      <c r="C260" s="101" t="s">
        <v>212</v>
      </c>
      <c r="D260" s="51" t="s">
        <v>142</v>
      </c>
      <c r="E260" s="46">
        <v>1015</v>
      </c>
      <c r="F260" s="60"/>
      <c r="G260" s="68">
        <f t="shared" si="16"/>
        <v>0</v>
      </c>
      <c r="H260" s="204"/>
      <c r="I260" s="3"/>
    </row>
    <row r="261" spans="1:9" ht="30" x14ac:dyDescent="0.25">
      <c r="A261" s="29" t="s">
        <v>216</v>
      </c>
      <c r="B261" s="91" t="s">
        <v>91</v>
      </c>
      <c r="C261" s="101" t="s">
        <v>173</v>
      </c>
      <c r="D261" s="51" t="s">
        <v>142</v>
      </c>
      <c r="E261" s="46">
        <v>275</v>
      </c>
      <c r="F261" s="60"/>
      <c r="G261" s="68">
        <f t="shared" si="16"/>
        <v>0</v>
      </c>
      <c r="H261" s="204"/>
      <c r="I261" s="3"/>
    </row>
    <row r="262" spans="1:9" ht="30" x14ac:dyDescent="0.25">
      <c r="A262" s="29" t="s">
        <v>216</v>
      </c>
      <c r="B262" s="91" t="s">
        <v>92</v>
      </c>
      <c r="C262" s="101" t="s">
        <v>188</v>
      </c>
      <c r="D262" s="51" t="s">
        <v>131</v>
      </c>
      <c r="E262" s="46">
        <v>52</v>
      </c>
      <c r="F262" s="60"/>
      <c r="G262" s="68">
        <f t="shared" si="16"/>
        <v>0</v>
      </c>
      <c r="H262" s="204"/>
      <c r="I262" s="3"/>
    </row>
    <row r="263" spans="1:9" ht="30" x14ac:dyDescent="0.25">
      <c r="A263" s="29" t="s">
        <v>216</v>
      </c>
      <c r="B263" s="91" t="s">
        <v>93</v>
      </c>
      <c r="C263" s="101" t="s">
        <v>213</v>
      </c>
      <c r="D263" s="51" t="s">
        <v>131</v>
      </c>
      <c r="E263" s="46">
        <v>104</v>
      </c>
      <c r="F263" s="60"/>
      <c r="G263" s="68">
        <f t="shared" si="16"/>
        <v>0</v>
      </c>
      <c r="H263" s="204"/>
      <c r="I263" s="3"/>
    </row>
    <row r="264" spans="1:9" ht="30.75" thickBot="1" x14ac:dyDescent="0.3">
      <c r="A264" s="29" t="s">
        <v>216</v>
      </c>
      <c r="B264" s="91" t="s">
        <v>204</v>
      </c>
      <c r="C264" s="101" t="s">
        <v>214</v>
      </c>
      <c r="D264" s="51" t="s">
        <v>142</v>
      </c>
      <c r="E264" s="46">
        <v>116</v>
      </c>
      <c r="F264" s="60"/>
      <c r="G264" s="68">
        <f t="shared" si="16"/>
        <v>0</v>
      </c>
      <c r="H264" s="205"/>
      <c r="I264" s="3"/>
    </row>
    <row r="265" spans="1:9" ht="30.75" thickBot="1" x14ac:dyDescent="0.3">
      <c r="A265" s="30" t="s">
        <v>216</v>
      </c>
      <c r="B265" s="91" t="s">
        <v>205</v>
      </c>
      <c r="C265" s="124" t="s">
        <v>215</v>
      </c>
      <c r="D265" s="35" t="s">
        <v>142</v>
      </c>
      <c r="E265" s="47">
        <v>116</v>
      </c>
      <c r="F265" s="76"/>
      <c r="G265" s="73">
        <f t="shared" si="16"/>
        <v>0</v>
      </c>
      <c r="H265" s="17" t="s">
        <v>75</v>
      </c>
      <c r="I265" s="18">
        <f>ROUND(SUM(G240:G265),2)</f>
        <v>0</v>
      </c>
    </row>
    <row r="266" spans="1:9" ht="30" x14ac:dyDescent="0.25">
      <c r="A266" s="33" t="s">
        <v>314</v>
      </c>
      <c r="B266" s="52" t="s">
        <v>7</v>
      </c>
      <c r="C266" s="100" t="s">
        <v>206</v>
      </c>
      <c r="D266" s="39" t="s">
        <v>136</v>
      </c>
      <c r="E266" s="50">
        <v>853</v>
      </c>
      <c r="F266" s="142"/>
      <c r="G266" s="67">
        <f t="shared" si="16"/>
        <v>0</v>
      </c>
      <c r="H266" s="195" t="s">
        <v>263</v>
      </c>
      <c r="I266" s="3"/>
    </row>
    <row r="267" spans="1:9" ht="30" x14ac:dyDescent="0.25">
      <c r="A267" s="29" t="s">
        <v>314</v>
      </c>
      <c r="B267" s="91" t="s">
        <v>36</v>
      </c>
      <c r="C267" s="40" t="s">
        <v>315</v>
      </c>
      <c r="D267" s="51" t="s">
        <v>134</v>
      </c>
      <c r="E267" s="46">
        <v>307</v>
      </c>
      <c r="F267" s="143"/>
      <c r="G267" s="68">
        <f t="shared" si="16"/>
        <v>0</v>
      </c>
      <c r="H267" s="204"/>
      <c r="I267" s="3"/>
    </row>
    <row r="268" spans="1:9" ht="30" x14ac:dyDescent="0.25">
      <c r="A268" s="29" t="s">
        <v>314</v>
      </c>
      <c r="B268" s="91" t="s">
        <v>37</v>
      </c>
      <c r="C268" s="40" t="s">
        <v>235</v>
      </c>
      <c r="D268" s="51" t="s">
        <v>134</v>
      </c>
      <c r="E268" s="46">
        <v>110</v>
      </c>
      <c r="F268" s="143"/>
      <c r="G268" s="68">
        <f t="shared" si="16"/>
        <v>0</v>
      </c>
      <c r="H268" s="204"/>
      <c r="I268" s="3"/>
    </row>
    <row r="269" spans="1:9" ht="30" x14ac:dyDescent="0.25">
      <c r="A269" s="29" t="s">
        <v>314</v>
      </c>
      <c r="B269" s="91" t="s">
        <v>38</v>
      </c>
      <c r="C269" s="40" t="s">
        <v>181</v>
      </c>
      <c r="D269" s="51" t="s">
        <v>142</v>
      </c>
      <c r="E269" s="46">
        <v>712</v>
      </c>
      <c r="F269" s="143"/>
      <c r="G269" s="68">
        <f t="shared" si="16"/>
        <v>0</v>
      </c>
      <c r="H269" s="204"/>
      <c r="I269" s="3"/>
    </row>
    <row r="270" spans="1:9" ht="30" x14ac:dyDescent="0.25">
      <c r="A270" s="29" t="s">
        <v>314</v>
      </c>
      <c r="B270" s="91" t="s">
        <v>39</v>
      </c>
      <c r="C270" s="40" t="s">
        <v>233</v>
      </c>
      <c r="D270" s="51" t="s">
        <v>142</v>
      </c>
      <c r="E270" s="46">
        <v>305</v>
      </c>
      <c r="F270" s="143"/>
      <c r="G270" s="68">
        <f t="shared" si="16"/>
        <v>0</v>
      </c>
      <c r="H270" s="204"/>
      <c r="I270" s="3"/>
    </row>
    <row r="271" spans="1:9" ht="30" x14ac:dyDescent="0.25">
      <c r="A271" s="29" t="s">
        <v>314</v>
      </c>
      <c r="B271" s="91" t="s">
        <v>40</v>
      </c>
      <c r="C271" s="40" t="s">
        <v>198</v>
      </c>
      <c r="D271" s="51" t="s">
        <v>142</v>
      </c>
      <c r="E271" s="46">
        <v>600</v>
      </c>
      <c r="F271" s="143"/>
      <c r="G271" s="68">
        <f t="shared" si="16"/>
        <v>0</v>
      </c>
      <c r="H271" s="204"/>
      <c r="I271" s="3"/>
    </row>
    <row r="272" spans="1:9" ht="30" x14ac:dyDescent="0.25">
      <c r="A272" s="29" t="s">
        <v>314</v>
      </c>
      <c r="B272" s="91" t="s">
        <v>41</v>
      </c>
      <c r="C272" s="40" t="s">
        <v>185</v>
      </c>
      <c r="D272" s="51" t="s">
        <v>142</v>
      </c>
      <c r="E272" s="46">
        <v>600</v>
      </c>
      <c r="F272" s="143"/>
      <c r="G272" s="68">
        <f t="shared" si="16"/>
        <v>0</v>
      </c>
      <c r="H272" s="204"/>
      <c r="I272" s="3"/>
    </row>
    <row r="273" spans="1:9" ht="30" x14ac:dyDescent="0.25">
      <c r="A273" s="29" t="s">
        <v>314</v>
      </c>
      <c r="B273" s="91" t="s">
        <v>94</v>
      </c>
      <c r="C273" s="40" t="s">
        <v>199</v>
      </c>
      <c r="D273" s="51" t="s">
        <v>142</v>
      </c>
      <c r="E273" s="46">
        <v>600</v>
      </c>
      <c r="F273" s="143"/>
      <c r="G273" s="68">
        <f t="shared" si="16"/>
        <v>0</v>
      </c>
      <c r="H273" s="204"/>
      <c r="I273" s="3"/>
    </row>
    <row r="274" spans="1:9" ht="30" x14ac:dyDescent="0.25">
      <c r="A274" s="29" t="s">
        <v>314</v>
      </c>
      <c r="B274" s="91" t="s">
        <v>95</v>
      </c>
      <c r="C274" s="40" t="s">
        <v>187</v>
      </c>
      <c r="D274" s="51" t="s">
        <v>142</v>
      </c>
      <c r="E274" s="46">
        <v>230</v>
      </c>
      <c r="F274" s="143"/>
      <c r="G274" s="68">
        <f t="shared" si="16"/>
        <v>0</v>
      </c>
      <c r="H274" s="204"/>
      <c r="I274" s="3"/>
    </row>
    <row r="275" spans="1:9" ht="30" x14ac:dyDescent="0.25">
      <c r="A275" s="29" t="s">
        <v>314</v>
      </c>
      <c r="B275" s="91" t="s">
        <v>96</v>
      </c>
      <c r="C275" s="40" t="s">
        <v>174</v>
      </c>
      <c r="D275" s="51" t="s">
        <v>142</v>
      </c>
      <c r="E275" s="46">
        <v>1200</v>
      </c>
      <c r="F275" s="143"/>
      <c r="G275" s="68">
        <f t="shared" si="16"/>
        <v>0</v>
      </c>
      <c r="H275" s="204"/>
      <c r="I275" s="3"/>
    </row>
    <row r="276" spans="1:9" ht="30" x14ac:dyDescent="0.25">
      <c r="A276" s="29" t="s">
        <v>314</v>
      </c>
      <c r="B276" s="91" t="s">
        <v>97</v>
      </c>
      <c r="C276" s="40" t="s">
        <v>175</v>
      </c>
      <c r="D276" s="51" t="s">
        <v>131</v>
      </c>
      <c r="E276" s="46">
        <v>494</v>
      </c>
      <c r="F276" s="143"/>
      <c r="G276" s="68">
        <f t="shared" si="16"/>
        <v>0</v>
      </c>
      <c r="H276" s="204"/>
      <c r="I276" s="3"/>
    </row>
    <row r="277" spans="1:9" ht="30" x14ac:dyDescent="0.25">
      <c r="A277" s="29" t="s">
        <v>314</v>
      </c>
      <c r="B277" s="91" t="s">
        <v>222</v>
      </c>
      <c r="C277" s="40" t="s">
        <v>176</v>
      </c>
      <c r="D277" s="51" t="s">
        <v>131</v>
      </c>
      <c r="E277" s="46">
        <v>184</v>
      </c>
      <c r="F277" s="143"/>
      <c r="G277" s="68">
        <f t="shared" si="16"/>
        <v>0</v>
      </c>
      <c r="H277" s="204"/>
      <c r="I277" s="3"/>
    </row>
    <row r="278" spans="1:9" ht="30" x14ac:dyDescent="0.25">
      <c r="A278" s="29" t="s">
        <v>314</v>
      </c>
      <c r="B278" s="91" t="s">
        <v>223</v>
      </c>
      <c r="C278" s="40" t="s">
        <v>177</v>
      </c>
      <c r="D278" s="51" t="s">
        <v>131</v>
      </c>
      <c r="E278" s="46">
        <v>310</v>
      </c>
      <c r="F278" s="143"/>
      <c r="G278" s="68">
        <f t="shared" si="16"/>
        <v>0</v>
      </c>
      <c r="H278" s="204"/>
      <c r="I278" s="3"/>
    </row>
    <row r="279" spans="1:9" ht="30" x14ac:dyDescent="0.25">
      <c r="A279" s="29" t="s">
        <v>314</v>
      </c>
      <c r="B279" s="91" t="s">
        <v>224</v>
      </c>
      <c r="C279" s="40" t="s">
        <v>179</v>
      </c>
      <c r="D279" s="51" t="s">
        <v>131</v>
      </c>
      <c r="E279" s="46">
        <v>184</v>
      </c>
      <c r="F279" s="143"/>
      <c r="G279" s="68">
        <f t="shared" si="16"/>
        <v>0</v>
      </c>
      <c r="H279" s="204"/>
      <c r="I279" s="3"/>
    </row>
    <row r="280" spans="1:9" ht="30" x14ac:dyDescent="0.25">
      <c r="A280" s="29" t="s">
        <v>314</v>
      </c>
      <c r="B280" s="91" t="s">
        <v>225</v>
      </c>
      <c r="C280" s="40" t="s">
        <v>234</v>
      </c>
      <c r="D280" s="51" t="s">
        <v>131</v>
      </c>
      <c r="E280" s="46">
        <v>60</v>
      </c>
      <c r="F280" s="143"/>
      <c r="G280" s="68">
        <f t="shared" si="16"/>
        <v>0</v>
      </c>
      <c r="H280" s="204"/>
      <c r="I280" s="3"/>
    </row>
    <row r="281" spans="1:9" ht="30" x14ac:dyDescent="0.25">
      <c r="A281" s="29" t="s">
        <v>314</v>
      </c>
      <c r="B281" s="91" t="s">
        <v>226</v>
      </c>
      <c r="C281" s="40" t="s">
        <v>316</v>
      </c>
      <c r="D281" s="51" t="s">
        <v>132</v>
      </c>
      <c r="E281" s="46">
        <v>5</v>
      </c>
      <c r="F281" s="143"/>
      <c r="G281" s="68">
        <f t="shared" si="16"/>
        <v>0</v>
      </c>
      <c r="H281" s="204"/>
      <c r="I281" s="3"/>
    </row>
    <row r="282" spans="1:9" ht="30" x14ac:dyDescent="0.25">
      <c r="A282" s="29" t="s">
        <v>314</v>
      </c>
      <c r="B282" s="91" t="s">
        <v>227</v>
      </c>
      <c r="C282" s="40" t="s">
        <v>317</v>
      </c>
      <c r="D282" s="51" t="s">
        <v>132</v>
      </c>
      <c r="E282" s="46">
        <v>5</v>
      </c>
      <c r="F282" s="143"/>
      <c r="G282" s="68">
        <f t="shared" si="16"/>
        <v>0</v>
      </c>
      <c r="H282" s="204"/>
      <c r="I282" s="3"/>
    </row>
    <row r="283" spans="1:9" ht="30" x14ac:dyDescent="0.25">
      <c r="A283" s="29" t="s">
        <v>314</v>
      </c>
      <c r="B283" s="91" t="s">
        <v>228</v>
      </c>
      <c r="C283" s="40" t="s">
        <v>318</v>
      </c>
      <c r="D283" s="51" t="s">
        <v>319</v>
      </c>
      <c r="E283" s="46">
        <v>30</v>
      </c>
      <c r="F283" s="143"/>
      <c r="G283" s="68">
        <f t="shared" ref="G283:G384" si="17">ROUND((E283*F283),2)</f>
        <v>0</v>
      </c>
      <c r="H283" s="204"/>
      <c r="I283" s="3"/>
    </row>
    <row r="284" spans="1:9" ht="30" x14ac:dyDescent="0.25">
      <c r="A284" s="29" t="s">
        <v>314</v>
      </c>
      <c r="B284" s="91" t="s">
        <v>229</v>
      </c>
      <c r="C284" s="40" t="s">
        <v>214</v>
      </c>
      <c r="D284" s="51" t="s">
        <v>142</v>
      </c>
      <c r="E284" s="46">
        <v>252</v>
      </c>
      <c r="F284" s="143"/>
      <c r="G284" s="68">
        <f t="shared" si="17"/>
        <v>0</v>
      </c>
      <c r="H284" s="204"/>
      <c r="I284" s="3"/>
    </row>
    <row r="285" spans="1:9" ht="30" x14ac:dyDescent="0.25">
      <c r="A285" s="29" t="s">
        <v>314</v>
      </c>
      <c r="B285" s="91" t="s">
        <v>230</v>
      </c>
      <c r="C285" s="40" t="s">
        <v>215</v>
      </c>
      <c r="D285" s="51" t="s">
        <v>142</v>
      </c>
      <c r="E285" s="46">
        <v>180</v>
      </c>
      <c r="F285" s="143"/>
      <c r="G285" s="68">
        <f t="shared" si="17"/>
        <v>0</v>
      </c>
      <c r="H285" s="204"/>
      <c r="I285" s="3"/>
    </row>
    <row r="286" spans="1:9" ht="30" x14ac:dyDescent="0.25">
      <c r="A286" s="29" t="s">
        <v>314</v>
      </c>
      <c r="B286" s="91" t="s">
        <v>231</v>
      </c>
      <c r="C286" s="40" t="s">
        <v>194</v>
      </c>
      <c r="D286" s="51" t="s">
        <v>142</v>
      </c>
      <c r="E286" s="46">
        <v>15</v>
      </c>
      <c r="F286" s="143"/>
      <c r="G286" s="68">
        <f t="shared" si="17"/>
        <v>0</v>
      </c>
      <c r="H286" s="204"/>
      <c r="I286" s="3"/>
    </row>
    <row r="287" spans="1:9" ht="30.75" thickBot="1" x14ac:dyDescent="0.3">
      <c r="A287" s="105" t="s">
        <v>314</v>
      </c>
      <c r="B287" s="92" t="s">
        <v>232</v>
      </c>
      <c r="C287" s="99" t="s">
        <v>195</v>
      </c>
      <c r="D287" s="38" t="s">
        <v>142</v>
      </c>
      <c r="E287" s="48">
        <v>57</v>
      </c>
      <c r="F287" s="145"/>
      <c r="G287" s="108">
        <f t="shared" si="17"/>
        <v>0</v>
      </c>
      <c r="H287" s="204"/>
      <c r="I287" s="3"/>
    </row>
    <row r="288" spans="1:9" ht="30" x14ac:dyDescent="0.25">
      <c r="A288" s="28" t="s">
        <v>321</v>
      </c>
      <c r="B288" s="52" t="s">
        <v>7</v>
      </c>
      <c r="C288" s="100" t="s">
        <v>206</v>
      </c>
      <c r="D288" s="39" t="s">
        <v>136</v>
      </c>
      <c r="E288" s="50">
        <v>853</v>
      </c>
      <c r="F288" s="142"/>
      <c r="G288" s="67">
        <f t="shared" si="17"/>
        <v>0</v>
      </c>
      <c r="H288" s="209"/>
      <c r="I288" s="3"/>
    </row>
    <row r="289" spans="1:9" ht="30" x14ac:dyDescent="0.25">
      <c r="A289" s="109" t="s">
        <v>321</v>
      </c>
      <c r="B289" s="90" t="s">
        <v>36</v>
      </c>
      <c r="C289" s="101" t="s">
        <v>320</v>
      </c>
      <c r="D289" s="37" t="s">
        <v>134</v>
      </c>
      <c r="E289" s="49">
        <v>246</v>
      </c>
      <c r="F289" s="146"/>
      <c r="G289" s="68">
        <f t="shared" si="17"/>
        <v>0</v>
      </c>
      <c r="H289" s="209"/>
      <c r="I289" s="3"/>
    </row>
    <row r="290" spans="1:9" ht="30" x14ac:dyDescent="0.25">
      <c r="A290" s="109" t="s">
        <v>321</v>
      </c>
      <c r="B290" s="90" t="s">
        <v>37</v>
      </c>
      <c r="C290" s="101" t="s">
        <v>236</v>
      </c>
      <c r="D290" s="37" t="s">
        <v>134</v>
      </c>
      <c r="E290" s="49">
        <v>96</v>
      </c>
      <c r="F290" s="146"/>
      <c r="G290" s="68">
        <f t="shared" si="17"/>
        <v>0</v>
      </c>
      <c r="H290" s="209"/>
      <c r="I290" s="3"/>
    </row>
    <row r="291" spans="1:9" ht="30" x14ac:dyDescent="0.25">
      <c r="A291" s="109" t="s">
        <v>321</v>
      </c>
      <c r="B291" s="90" t="s">
        <v>38</v>
      </c>
      <c r="C291" s="101" t="s">
        <v>172</v>
      </c>
      <c r="D291" s="37" t="s">
        <v>142</v>
      </c>
      <c r="E291" s="49">
        <v>712</v>
      </c>
      <c r="F291" s="146"/>
      <c r="G291" s="68">
        <f t="shared" si="17"/>
        <v>0</v>
      </c>
      <c r="H291" s="209"/>
      <c r="I291" s="3"/>
    </row>
    <row r="292" spans="1:9" ht="30" x14ac:dyDescent="0.25">
      <c r="A292" s="109" t="s">
        <v>321</v>
      </c>
      <c r="B292" s="90" t="s">
        <v>39</v>
      </c>
      <c r="C292" s="101" t="s">
        <v>237</v>
      </c>
      <c r="D292" s="37" t="s">
        <v>142</v>
      </c>
      <c r="E292" s="49">
        <v>318</v>
      </c>
      <c r="F292" s="146"/>
      <c r="G292" s="68">
        <f t="shared" si="17"/>
        <v>0</v>
      </c>
      <c r="H292" s="209"/>
      <c r="I292" s="3"/>
    </row>
    <row r="293" spans="1:9" ht="30" x14ac:dyDescent="0.25">
      <c r="A293" s="109" t="s">
        <v>321</v>
      </c>
      <c r="B293" s="90" t="s">
        <v>40</v>
      </c>
      <c r="C293" s="101" t="s">
        <v>184</v>
      </c>
      <c r="D293" s="37" t="s">
        <v>142</v>
      </c>
      <c r="E293" s="49">
        <v>600</v>
      </c>
      <c r="F293" s="146"/>
      <c r="G293" s="68">
        <f t="shared" si="17"/>
        <v>0</v>
      </c>
      <c r="H293" s="209"/>
      <c r="I293" s="3"/>
    </row>
    <row r="294" spans="1:9" ht="30" x14ac:dyDescent="0.25">
      <c r="A294" s="109" t="s">
        <v>321</v>
      </c>
      <c r="B294" s="90" t="s">
        <v>41</v>
      </c>
      <c r="C294" s="101" t="s">
        <v>185</v>
      </c>
      <c r="D294" s="37" t="s">
        <v>142</v>
      </c>
      <c r="E294" s="49">
        <v>600</v>
      </c>
      <c r="F294" s="146"/>
      <c r="G294" s="68">
        <f t="shared" si="17"/>
        <v>0</v>
      </c>
      <c r="H294" s="209"/>
      <c r="I294" s="3"/>
    </row>
    <row r="295" spans="1:9" ht="30" x14ac:dyDescent="0.25">
      <c r="A295" s="109" t="s">
        <v>321</v>
      </c>
      <c r="B295" s="90" t="s">
        <v>94</v>
      </c>
      <c r="C295" s="101" t="s">
        <v>182</v>
      </c>
      <c r="D295" s="37" t="s">
        <v>142</v>
      </c>
      <c r="E295" s="49">
        <v>600</v>
      </c>
      <c r="F295" s="146"/>
      <c r="G295" s="68">
        <f t="shared" si="17"/>
        <v>0</v>
      </c>
      <c r="H295" s="209"/>
      <c r="I295" s="3"/>
    </row>
    <row r="296" spans="1:9" ht="30" x14ac:dyDescent="0.25">
      <c r="A296" s="109" t="s">
        <v>321</v>
      </c>
      <c r="B296" s="90" t="s">
        <v>95</v>
      </c>
      <c r="C296" s="101" t="s">
        <v>187</v>
      </c>
      <c r="D296" s="37" t="s">
        <v>142</v>
      </c>
      <c r="E296" s="49">
        <v>230</v>
      </c>
      <c r="F296" s="146"/>
      <c r="G296" s="68">
        <f t="shared" si="17"/>
        <v>0</v>
      </c>
      <c r="H296" s="209"/>
      <c r="I296" s="3"/>
    </row>
    <row r="297" spans="1:9" ht="30" x14ac:dyDescent="0.25">
      <c r="A297" s="109" t="s">
        <v>321</v>
      </c>
      <c r="B297" s="90" t="s">
        <v>96</v>
      </c>
      <c r="C297" s="101" t="s">
        <v>174</v>
      </c>
      <c r="D297" s="37" t="s">
        <v>142</v>
      </c>
      <c r="E297" s="49">
        <v>1200</v>
      </c>
      <c r="F297" s="146"/>
      <c r="G297" s="68">
        <f t="shared" si="17"/>
        <v>0</v>
      </c>
      <c r="H297" s="209"/>
      <c r="I297" s="3"/>
    </row>
    <row r="298" spans="1:9" ht="30" x14ac:dyDescent="0.25">
      <c r="A298" s="109" t="s">
        <v>321</v>
      </c>
      <c r="B298" s="90" t="s">
        <v>97</v>
      </c>
      <c r="C298" s="101" t="s">
        <v>175</v>
      </c>
      <c r="D298" s="37" t="s">
        <v>131</v>
      </c>
      <c r="E298" s="49">
        <v>494</v>
      </c>
      <c r="F298" s="146"/>
      <c r="G298" s="68">
        <f t="shared" si="17"/>
        <v>0</v>
      </c>
      <c r="H298" s="209"/>
      <c r="I298" s="3"/>
    </row>
    <row r="299" spans="1:9" ht="30" x14ac:dyDescent="0.25">
      <c r="A299" s="109" t="s">
        <v>321</v>
      </c>
      <c r="B299" s="90" t="s">
        <v>222</v>
      </c>
      <c r="C299" s="101" t="s">
        <v>176</v>
      </c>
      <c r="D299" s="37" t="s">
        <v>131</v>
      </c>
      <c r="E299" s="49">
        <v>184</v>
      </c>
      <c r="F299" s="146"/>
      <c r="G299" s="68">
        <f t="shared" si="17"/>
        <v>0</v>
      </c>
      <c r="H299" s="209"/>
      <c r="I299" s="3"/>
    </row>
    <row r="300" spans="1:9" ht="30" x14ac:dyDescent="0.25">
      <c r="A300" s="109" t="s">
        <v>321</v>
      </c>
      <c r="B300" s="90" t="s">
        <v>223</v>
      </c>
      <c r="C300" s="101" t="s">
        <v>177</v>
      </c>
      <c r="D300" s="37" t="s">
        <v>131</v>
      </c>
      <c r="E300" s="49">
        <v>310</v>
      </c>
      <c r="F300" s="146"/>
      <c r="G300" s="68">
        <f t="shared" si="17"/>
        <v>0</v>
      </c>
      <c r="H300" s="209"/>
      <c r="I300" s="3"/>
    </row>
    <row r="301" spans="1:9" ht="30" x14ac:dyDescent="0.25">
      <c r="A301" s="109" t="s">
        <v>321</v>
      </c>
      <c r="B301" s="90" t="s">
        <v>224</v>
      </c>
      <c r="C301" s="101" t="s">
        <v>179</v>
      </c>
      <c r="D301" s="37" t="s">
        <v>131</v>
      </c>
      <c r="E301" s="49">
        <v>184</v>
      </c>
      <c r="F301" s="146"/>
      <c r="G301" s="68">
        <f t="shared" si="17"/>
        <v>0</v>
      </c>
      <c r="H301" s="209"/>
      <c r="I301" s="3"/>
    </row>
    <row r="302" spans="1:9" ht="30" x14ac:dyDescent="0.25">
      <c r="A302" s="109" t="s">
        <v>321</v>
      </c>
      <c r="B302" s="90" t="s">
        <v>225</v>
      </c>
      <c r="C302" s="101" t="s">
        <v>234</v>
      </c>
      <c r="D302" s="37" t="s">
        <v>131</v>
      </c>
      <c r="E302" s="49">
        <v>60</v>
      </c>
      <c r="F302" s="146"/>
      <c r="G302" s="68">
        <f t="shared" si="17"/>
        <v>0</v>
      </c>
      <c r="H302" s="209"/>
      <c r="I302" s="3"/>
    </row>
    <row r="303" spans="1:9" ht="30" x14ac:dyDescent="0.25">
      <c r="A303" s="109" t="s">
        <v>321</v>
      </c>
      <c r="B303" s="90" t="s">
        <v>226</v>
      </c>
      <c r="C303" s="101" t="s">
        <v>316</v>
      </c>
      <c r="D303" s="37" t="s">
        <v>132</v>
      </c>
      <c r="E303" s="49">
        <v>5</v>
      </c>
      <c r="F303" s="146"/>
      <c r="G303" s="68">
        <f t="shared" si="17"/>
        <v>0</v>
      </c>
      <c r="H303" s="209"/>
      <c r="I303" s="3"/>
    </row>
    <row r="304" spans="1:9" ht="30" x14ac:dyDescent="0.25">
      <c r="A304" s="109" t="s">
        <v>321</v>
      </c>
      <c r="B304" s="90" t="s">
        <v>227</v>
      </c>
      <c r="C304" s="101" t="s">
        <v>317</v>
      </c>
      <c r="D304" s="37" t="s">
        <v>132</v>
      </c>
      <c r="E304" s="49">
        <v>5</v>
      </c>
      <c r="F304" s="146"/>
      <c r="G304" s="68">
        <f t="shared" si="17"/>
        <v>0</v>
      </c>
      <c r="H304" s="209"/>
      <c r="I304" s="3"/>
    </row>
    <row r="305" spans="1:9" ht="30" x14ac:dyDescent="0.25">
      <c r="A305" s="109" t="s">
        <v>321</v>
      </c>
      <c r="B305" s="90" t="s">
        <v>228</v>
      </c>
      <c r="C305" s="101" t="s">
        <v>318</v>
      </c>
      <c r="D305" s="37" t="s">
        <v>319</v>
      </c>
      <c r="E305" s="49">
        <v>30</v>
      </c>
      <c r="F305" s="146"/>
      <c r="G305" s="68">
        <f t="shared" si="17"/>
        <v>0</v>
      </c>
      <c r="H305" s="209"/>
      <c r="I305" s="3"/>
    </row>
    <row r="306" spans="1:9" ht="30" x14ac:dyDescent="0.25">
      <c r="A306" s="109" t="s">
        <v>321</v>
      </c>
      <c r="B306" s="90" t="s">
        <v>229</v>
      </c>
      <c r="C306" s="101" t="s">
        <v>214</v>
      </c>
      <c r="D306" s="37" t="s">
        <v>142</v>
      </c>
      <c r="E306" s="49">
        <v>252</v>
      </c>
      <c r="F306" s="146"/>
      <c r="G306" s="68">
        <f t="shared" si="17"/>
        <v>0</v>
      </c>
      <c r="H306" s="209"/>
      <c r="I306" s="3"/>
    </row>
    <row r="307" spans="1:9" ht="30" x14ac:dyDescent="0.25">
      <c r="A307" s="109" t="s">
        <v>321</v>
      </c>
      <c r="B307" s="90" t="s">
        <v>230</v>
      </c>
      <c r="C307" s="101" t="s">
        <v>215</v>
      </c>
      <c r="D307" s="37" t="s">
        <v>142</v>
      </c>
      <c r="E307" s="49">
        <v>180</v>
      </c>
      <c r="F307" s="146"/>
      <c r="G307" s="68">
        <f t="shared" si="17"/>
        <v>0</v>
      </c>
      <c r="H307" s="209"/>
      <c r="I307" s="3"/>
    </row>
    <row r="308" spans="1:9" ht="30.75" thickBot="1" x14ac:dyDescent="0.3">
      <c r="A308" s="109" t="s">
        <v>321</v>
      </c>
      <c r="B308" s="90" t="s">
        <v>231</v>
      </c>
      <c r="C308" s="101" t="s">
        <v>194</v>
      </c>
      <c r="D308" s="37" t="s">
        <v>142</v>
      </c>
      <c r="E308" s="49">
        <v>15</v>
      </c>
      <c r="F308" s="146"/>
      <c r="G308" s="68">
        <f t="shared" si="17"/>
        <v>0</v>
      </c>
      <c r="H308" s="209"/>
      <c r="I308" s="3"/>
    </row>
    <row r="309" spans="1:9" ht="30.75" thickBot="1" x14ac:dyDescent="0.3">
      <c r="A309" s="122" t="s">
        <v>321</v>
      </c>
      <c r="B309" s="149" t="s">
        <v>232</v>
      </c>
      <c r="C309" s="150" t="s">
        <v>195</v>
      </c>
      <c r="D309" s="151" t="s">
        <v>142</v>
      </c>
      <c r="E309" s="152">
        <v>57</v>
      </c>
      <c r="F309" s="144"/>
      <c r="G309" s="73">
        <f t="shared" si="17"/>
        <v>0</v>
      </c>
      <c r="H309" s="112" t="s">
        <v>76</v>
      </c>
      <c r="I309" s="18">
        <f>ROUND(SUM(G266:G309),2)</f>
        <v>0</v>
      </c>
    </row>
    <row r="310" spans="1:9" ht="30" x14ac:dyDescent="0.25">
      <c r="A310" s="109" t="s">
        <v>323</v>
      </c>
      <c r="B310" s="90" t="s">
        <v>42</v>
      </c>
      <c r="C310" s="125" t="s">
        <v>235</v>
      </c>
      <c r="D310" s="37" t="s">
        <v>134</v>
      </c>
      <c r="E310" s="49">
        <v>11</v>
      </c>
      <c r="F310" s="146"/>
      <c r="G310" s="110">
        <f t="shared" si="17"/>
        <v>0</v>
      </c>
      <c r="H310" s="195" t="s">
        <v>263</v>
      </c>
      <c r="I310" s="3"/>
    </row>
    <row r="311" spans="1:9" ht="30" x14ac:dyDescent="0.25">
      <c r="A311" s="29" t="s">
        <v>323</v>
      </c>
      <c r="B311" s="91" t="s">
        <v>51</v>
      </c>
      <c r="C311" s="45" t="s">
        <v>233</v>
      </c>
      <c r="D311" s="51" t="s">
        <v>142</v>
      </c>
      <c r="E311" s="46">
        <v>108</v>
      </c>
      <c r="F311" s="143"/>
      <c r="G311" s="68">
        <f t="shared" si="17"/>
        <v>0</v>
      </c>
      <c r="H311" s="196"/>
      <c r="I311" s="3"/>
    </row>
    <row r="312" spans="1:9" ht="30" x14ac:dyDescent="0.25">
      <c r="A312" s="29" t="s">
        <v>323</v>
      </c>
      <c r="B312" s="91" t="s">
        <v>52</v>
      </c>
      <c r="C312" s="45" t="s">
        <v>234</v>
      </c>
      <c r="D312" s="51" t="s">
        <v>131</v>
      </c>
      <c r="E312" s="46">
        <v>280</v>
      </c>
      <c r="F312" s="143"/>
      <c r="G312" s="68">
        <f t="shared" si="17"/>
        <v>0</v>
      </c>
      <c r="H312" s="196"/>
      <c r="I312" s="3"/>
    </row>
    <row r="313" spans="1:9" ht="30" x14ac:dyDescent="0.25">
      <c r="A313" s="29" t="s">
        <v>323</v>
      </c>
      <c r="B313" s="91" t="s">
        <v>53</v>
      </c>
      <c r="C313" s="45" t="s">
        <v>214</v>
      </c>
      <c r="D313" s="51" t="s">
        <v>142</v>
      </c>
      <c r="E313" s="46">
        <v>69</v>
      </c>
      <c r="F313" s="143"/>
      <c r="G313" s="68">
        <f t="shared" si="17"/>
        <v>0</v>
      </c>
      <c r="H313" s="196"/>
      <c r="I313" s="3"/>
    </row>
    <row r="314" spans="1:9" ht="30.75" thickBot="1" x14ac:dyDescent="0.3">
      <c r="A314" s="105" t="s">
        <v>323</v>
      </c>
      <c r="B314" s="92" t="s">
        <v>54</v>
      </c>
      <c r="C314" s="153" t="s">
        <v>215</v>
      </c>
      <c r="D314" s="38" t="s">
        <v>142</v>
      </c>
      <c r="E314" s="48">
        <v>69</v>
      </c>
      <c r="F314" s="145"/>
      <c r="G314" s="108">
        <f t="shared" si="17"/>
        <v>0</v>
      </c>
      <c r="H314" s="196"/>
      <c r="I314" s="3"/>
    </row>
    <row r="315" spans="1:9" ht="30" x14ac:dyDescent="0.25">
      <c r="A315" s="28" t="s">
        <v>323</v>
      </c>
      <c r="B315" s="52" t="s">
        <v>42</v>
      </c>
      <c r="C315" s="36" t="s">
        <v>322</v>
      </c>
      <c r="D315" s="39" t="s">
        <v>134</v>
      </c>
      <c r="E315" s="50">
        <v>9</v>
      </c>
      <c r="F315" s="142"/>
      <c r="G315" s="67">
        <f t="shared" si="17"/>
        <v>0</v>
      </c>
      <c r="H315" s="196"/>
      <c r="I315" s="3"/>
    </row>
    <row r="316" spans="1:9" ht="30" x14ac:dyDescent="0.25">
      <c r="A316" s="29" t="s">
        <v>323</v>
      </c>
      <c r="B316" s="91" t="s">
        <v>51</v>
      </c>
      <c r="C316" s="34" t="s">
        <v>237</v>
      </c>
      <c r="D316" s="51" t="s">
        <v>142</v>
      </c>
      <c r="E316" s="46">
        <v>118</v>
      </c>
      <c r="F316" s="143"/>
      <c r="G316" s="68">
        <f t="shared" si="17"/>
        <v>0</v>
      </c>
      <c r="H316" s="196"/>
      <c r="I316" s="3"/>
    </row>
    <row r="317" spans="1:9" ht="30" x14ac:dyDescent="0.25">
      <c r="A317" s="29" t="s">
        <v>323</v>
      </c>
      <c r="B317" s="91" t="s">
        <v>52</v>
      </c>
      <c r="C317" s="34" t="s">
        <v>234</v>
      </c>
      <c r="D317" s="51" t="s">
        <v>131</v>
      </c>
      <c r="E317" s="46">
        <v>280</v>
      </c>
      <c r="F317" s="143"/>
      <c r="G317" s="68">
        <f t="shared" si="17"/>
        <v>0</v>
      </c>
      <c r="H317" s="196"/>
      <c r="I317" s="3"/>
    </row>
    <row r="318" spans="1:9" ht="30.75" thickBot="1" x14ac:dyDescent="0.3">
      <c r="A318" s="29" t="s">
        <v>323</v>
      </c>
      <c r="B318" s="91" t="s">
        <v>53</v>
      </c>
      <c r="C318" s="34" t="s">
        <v>214</v>
      </c>
      <c r="D318" s="51" t="s">
        <v>142</v>
      </c>
      <c r="E318" s="46">
        <v>69</v>
      </c>
      <c r="F318" s="143"/>
      <c r="G318" s="68">
        <f t="shared" si="17"/>
        <v>0</v>
      </c>
      <c r="H318" s="196"/>
      <c r="I318" s="3"/>
    </row>
    <row r="319" spans="1:9" ht="30.75" thickBot="1" x14ac:dyDescent="0.3">
      <c r="A319" s="105" t="s">
        <v>323</v>
      </c>
      <c r="B319" s="92" t="s">
        <v>54</v>
      </c>
      <c r="C319" s="42" t="s">
        <v>215</v>
      </c>
      <c r="D319" s="38" t="s">
        <v>142</v>
      </c>
      <c r="E319" s="48">
        <v>69</v>
      </c>
      <c r="F319" s="145"/>
      <c r="G319" s="108">
        <f t="shared" si="17"/>
        <v>0</v>
      </c>
      <c r="H319" s="17" t="s">
        <v>77</v>
      </c>
      <c r="I319" s="18">
        <f>ROUND(SUM(G310:G319),2)</f>
        <v>0</v>
      </c>
    </row>
    <row r="320" spans="1:9" ht="45" x14ac:dyDescent="0.25">
      <c r="A320" s="28" t="s">
        <v>324</v>
      </c>
      <c r="B320" s="63" t="s">
        <v>57</v>
      </c>
      <c r="C320" s="36" t="s">
        <v>239</v>
      </c>
      <c r="D320" s="39" t="s">
        <v>134</v>
      </c>
      <c r="E320" s="50">
        <v>1258</v>
      </c>
      <c r="F320" s="142"/>
      <c r="G320" s="67">
        <f t="shared" si="17"/>
        <v>0</v>
      </c>
      <c r="H320" s="206" t="s">
        <v>263</v>
      </c>
      <c r="I320" s="19"/>
    </row>
    <row r="321" spans="1:9" ht="45" x14ac:dyDescent="0.25">
      <c r="A321" s="29" t="s">
        <v>324</v>
      </c>
      <c r="B321" s="62" t="s">
        <v>58</v>
      </c>
      <c r="C321" s="34" t="s">
        <v>240</v>
      </c>
      <c r="D321" s="51" t="s">
        <v>134</v>
      </c>
      <c r="E321" s="46">
        <v>1253</v>
      </c>
      <c r="F321" s="143"/>
      <c r="G321" s="68">
        <f t="shared" si="17"/>
        <v>0</v>
      </c>
      <c r="H321" s="207"/>
      <c r="I321" s="19"/>
    </row>
    <row r="322" spans="1:9" ht="45" x14ac:dyDescent="0.25">
      <c r="A322" s="29" t="s">
        <v>324</v>
      </c>
      <c r="B322" s="62" t="s">
        <v>59</v>
      </c>
      <c r="C322" s="34" t="s">
        <v>233</v>
      </c>
      <c r="D322" s="51" t="s">
        <v>142</v>
      </c>
      <c r="E322" s="46">
        <v>3936</v>
      </c>
      <c r="F322" s="143"/>
      <c r="G322" s="68">
        <f t="shared" si="17"/>
        <v>0</v>
      </c>
      <c r="H322" s="207"/>
      <c r="I322" s="19"/>
    </row>
    <row r="323" spans="1:9" ht="45" x14ac:dyDescent="0.25">
      <c r="A323" s="29" t="s">
        <v>324</v>
      </c>
      <c r="B323" s="62" t="s">
        <v>60</v>
      </c>
      <c r="C323" s="34" t="s">
        <v>181</v>
      </c>
      <c r="D323" s="51" t="s">
        <v>142</v>
      </c>
      <c r="E323" s="46">
        <v>4324</v>
      </c>
      <c r="F323" s="143"/>
      <c r="G323" s="68">
        <f t="shared" si="17"/>
        <v>0</v>
      </c>
      <c r="H323" s="207"/>
      <c r="I323" s="19"/>
    </row>
    <row r="324" spans="1:9" ht="45" x14ac:dyDescent="0.25">
      <c r="A324" s="29" t="s">
        <v>324</v>
      </c>
      <c r="B324" s="62" t="s">
        <v>61</v>
      </c>
      <c r="C324" s="34" t="s">
        <v>214</v>
      </c>
      <c r="D324" s="51" t="s">
        <v>142</v>
      </c>
      <c r="E324" s="46">
        <v>3427</v>
      </c>
      <c r="F324" s="143"/>
      <c r="G324" s="68">
        <f t="shared" si="17"/>
        <v>0</v>
      </c>
      <c r="H324" s="207"/>
      <c r="I324" s="19"/>
    </row>
    <row r="325" spans="1:9" ht="45" x14ac:dyDescent="0.25">
      <c r="A325" s="29" t="s">
        <v>324</v>
      </c>
      <c r="B325" s="62" t="s">
        <v>62</v>
      </c>
      <c r="C325" s="34" t="s">
        <v>215</v>
      </c>
      <c r="D325" s="51" t="s">
        <v>142</v>
      </c>
      <c r="E325" s="46">
        <v>3323</v>
      </c>
      <c r="F325" s="143"/>
      <c r="G325" s="68">
        <f t="shared" si="17"/>
        <v>0</v>
      </c>
      <c r="H325" s="207"/>
      <c r="I325" s="19"/>
    </row>
    <row r="326" spans="1:9" ht="45" x14ac:dyDescent="0.25">
      <c r="A326" s="29" t="s">
        <v>324</v>
      </c>
      <c r="B326" s="62" t="s">
        <v>63</v>
      </c>
      <c r="C326" s="34" t="s">
        <v>325</v>
      </c>
      <c r="D326" s="51" t="s">
        <v>142</v>
      </c>
      <c r="E326" s="46">
        <v>10.5</v>
      </c>
      <c r="F326" s="143"/>
      <c r="G326" s="68">
        <f t="shared" si="17"/>
        <v>0</v>
      </c>
      <c r="H326" s="207"/>
      <c r="I326" s="19"/>
    </row>
    <row r="327" spans="1:9" ht="45" x14ac:dyDescent="0.25">
      <c r="A327" s="29" t="s">
        <v>324</v>
      </c>
      <c r="B327" s="62" t="s">
        <v>69</v>
      </c>
      <c r="C327" s="34" t="s">
        <v>326</v>
      </c>
      <c r="D327" s="51" t="s">
        <v>134</v>
      </c>
      <c r="E327" s="46">
        <v>2</v>
      </c>
      <c r="F327" s="143"/>
      <c r="G327" s="68">
        <f t="shared" si="17"/>
        <v>0</v>
      </c>
      <c r="H327" s="207"/>
      <c r="I327" s="19"/>
    </row>
    <row r="328" spans="1:9" ht="45" x14ac:dyDescent="0.25">
      <c r="A328" s="29" t="s">
        <v>324</v>
      </c>
      <c r="B328" s="62" t="s">
        <v>70</v>
      </c>
      <c r="C328" s="34" t="s">
        <v>327</v>
      </c>
      <c r="D328" s="51" t="s">
        <v>142</v>
      </c>
      <c r="E328" s="46">
        <v>10.5</v>
      </c>
      <c r="F328" s="143"/>
      <c r="G328" s="68">
        <f t="shared" si="17"/>
        <v>0</v>
      </c>
      <c r="H328" s="207"/>
      <c r="I328" s="19"/>
    </row>
    <row r="329" spans="1:9" ht="45" x14ac:dyDescent="0.25">
      <c r="A329" s="29" t="s">
        <v>324</v>
      </c>
      <c r="B329" s="62" t="s">
        <v>99</v>
      </c>
      <c r="C329" s="34" t="s">
        <v>241</v>
      </c>
      <c r="D329" s="51" t="s">
        <v>142</v>
      </c>
      <c r="E329" s="46">
        <v>3780</v>
      </c>
      <c r="F329" s="143"/>
      <c r="G329" s="68">
        <f t="shared" si="17"/>
        <v>0</v>
      </c>
      <c r="H329" s="207"/>
      <c r="I329" s="19"/>
    </row>
    <row r="330" spans="1:9" ht="45" x14ac:dyDescent="0.25">
      <c r="A330" s="29" t="s">
        <v>324</v>
      </c>
      <c r="B330" s="62" t="s">
        <v>100</v>
      </c>
      <c r="C330" s="34" t="s">
        <v>234</v>
      </c>
      <c r="D330" s="51" t="s">
        <v>131</v>
      </c>
      <c r="E330" s="46">
        <v>4874</v>
      </c>
      <c r="F330" s="143"/>
      <c r="G330" s="68">
        <f t="shared" si="17"/>
        <v>0</v>
      </c>
      <c r="H330" s="207"/>
      <c r="I330" s="19"/>
    </row>
    <row r="331" spans="1:9" ht="45" x14ac:dyDescent="0.25">
      <c r="A331" s="29" t="s">
        <v>324</v>
      </c>
      <c r="B331" s="62" t="s">
        <v>101</v>
      </c>
      <c r="C331" s="34" t="s">
        <v>194</v>
      </c>
      <c r="D331" s="51" t="s">
        <v>142</v>
      </c>
      <c r="E331" s="46">
        <v>61</v>
      </c>
      <c r="F331" s="143"/>
      <c r="G331" s="68">
        <f t="shared" si="17"/>
        <v>0</v>
      </c>
      <c r="H331" s="207"/>
      <c r="I331" s="19"/>
    </row>
    <row r="332" spans="1:9" ht="45" x14ac:dyDescent="0.25">
      <c r="A332" s="29" t="s">
        <v>324</v>
      </c>
      <c r="B332" s="62" t="s">
        <v>102</v>
      </c>
      <c r="C332" s="34" t="s">
        <v>195</v>
      </c>
      <c r="D332" s="51" t="s">
        <v>142</v>
      </c>
      <c r="E332" s="46">
        <v>43</v>
      </c>
      <c r="F332" s="143"/>
      <c r="G332" s="68">
        <f t="shared" si="17"/>
        <v>0</v>
      </c>
      <c r="H332" s="207"/>
      <c r="I332" s="19"/>
    </row>
    <row r="333" spans="1:9" ht="45.75" thickBot="1" x14ac:dyDescent="0.3">
      <c r="A333" s="30" t="s">
        <v>324</v>
      </c>
      <c r="B333" s="69" t="s">
        <v>245</v>
      </c>
      <c r="C333" s="41" t="s">
        <v>178</v>
      </c>
      <c r="D333" s="35" t="s">
        <v>134</v>
      </c>
      <c r="E333" s="47">
        <v>350</v>
      </c>
      <c r="F333" s="144"/>
      <c r="G333" s="73">
        <f t="shared" si="17"/>
        <v>0</v>
      </c>
      <c r="H333" s="207"/>
      <c r="I333" s="19"/>
    </row>
    <row r="334" spans="1:9" ht="45" x14ac:dyDescent="0.25">
      <c r="A334" s="109" t="s">
        <v>328</v>
      </c>
      <c r="B334" s="160" t="s">
        <v>57</v>
      </c>
      <c r="C334" s="43" t="s">
        <v>239</v>
      </c>
      <c r="D334" s="37" t="s">
        <v>134</v>
      </c>
      <c r="E334" s="49">
        <v>1258</v>
      </c>
      <c r="F334" s="146"/>
      <c r="G334" s="110">
        <f t="shared" si="17"/>
        <v>0</v>
      </c>
      <c r="H334" s="207"/>
      <c r="I334" s="19"/>
    </row>
    <row r="335" spans="1:9" ht="45" x14ac:dyDescent="0.25">
      <c r="A335" s="29" t="s">
        <v>328</v>
      </c>
      <c r="B335" s="62" t="s">
        <v>58</v>
      </c>
      <c r="C335" s="34" t="s">
        <v>243</v>
      </c>
      <c r="D335" s="51" t="s">
        <v>134</v>
      </c>
      <c r="E335" s="46">
        <v>1074</v>
      </c>
      <c r="F335" s="143"/>
      <c r="G335" s="68">
        <f t="shared" si="17"/>
        <v>0</v>
      </c>
      <c r="H335" s="207"/>
      <c r="I335" s="19"/>
    </row>
    <row r="336" spans="1:9" ht="45" x14ac:dyDescent="0.25">
      <c r="A336" s="29" t="s">
        <v>328</v>
      </c>
      <c r="B336" s="62" t="s">
        <v>59</v>
      </c>
      <c r="C336" s="34" t="s">
        <v>237</v>
      </c>
      <c r="D336" s="51" t="s">
        <v>142</v>
      </c>
      <c r="E336" s="46">
        <v>8438</v>
      </c>
      <c r="F336" s="143"/>
      <c r="G336" s="68">
        <f t="shared" si="17"/>
        <v>0</v>
      </c>
      <c r="H336" s="207"/>
      <c r="I336" s="19"/>
    </row>
    <row r="337" spans="1:9" ht="45" x14ac:dyDescent="0.25">
      <c r="A337" s="29" t="s">
        <v>328</v>
      </c>
      <c r="B337" s="62" t="s">
        <v>60</v>
      </c>
      <c r="C337" s="34" t="s">
        <v>214</v>
      </c>
      <c r="D337" s="51" t="s">
        <v>142</v>
      </c>
      <c r="E337" s="46">
        <v>3427</v>
      </c>
      <c r="F337" s="143"/>
      <c r="G337" s="68">
        <f t="shared" si="17"/>
        <v>0</v>
      </c>
      <c r="H337" s="207"/>
      <c r="I337" s="19"/>
    </row>
    <row r="338" spans="1:9" ht="45" x14ac:dyDescent="0.25">
      <c r="A338" s="29" t="s">
        <v>328</v>
      </c>
      <c r="B338" s="62" t="s">
        <v>61</v>
      </c>
      <c r="C338" s="34" t="s">
        <v>215</v>
      </c>
      <c r="D338" s="51" t="s">
        <v>142</v>
      </c>
      <c r="E338" s="46">
        <v>3323</v>
      </c>
      <c r="F338" s="143"/>
      <c r="G338" s="68">
        <f t="shared" si="17"/>
        <v>0</v>
      </c>
      <c r="H338" s="207"/>
      <c r="I338" s="19"/>
    </row>
    <row r="339" spans="1:9" ht="45" x14ac:dyDescent="0.25">
      <c r="A339" s="29" t="s">
        <v>328</v>
      </c>
      <c r="B339" s="62" t="s">
        <v>62</v>
      </c>
      <c r="C339" s="34" t="s">
        <v>325</v>
      </c>
      <c r="D339" s="51" t="s">
        <v>142</v>
      </c>
      <c r="E339" s="46">
        <v>10.5</v>
      </c>
      <c r="F339" s="143"/>
      <c r="G339" s="68">
        <f t="shared" si="17"/>
        <v>0</v>
      </c>
      <c r="H339" s="207"/>
      <c r="I339" s="19"/>
    </row>
    <row r="340" spans="1:9" ht="45" x14ac:dyDescent="0.25">
      <c r="A340" s="29" t="s">
        <v>328</v>
      </c>
      <c r="B340" s="62" t="s">
        <v>63</v>
      </c>
      <c r="C340" s="34" t="s">
        <v>326</v>
      </c>
      <c r="D340" s="51" t="s">
        <v>134</v>
      </c>
      <c r="E340" s="46">
        <v>2</v>
      </c>
      <c r="F340" s="143"/>
      <c r="G340" s="68">
        <f t="shared" si="17"/>
        <v>0</v>
      </c>
      <c r="H340" s="207"/>
      <c r="I340" s="19"/>
    </row>
    <row r="341" spans="1:9" ht="45" x14ac:dyDescent="0.25">
      <c r="A341" s="29" t="s">
        <v>328</v>
      </c>
      <c r="B341" s="62" t="s">
        <v>69</v>
      </c>
      <c r="C341" s="34" t="s">
        <v>327</v>
      </c>
      <c r="D341" s="51" t="s">
        <v>142</v>
      </c>
      <c r="E341" s="46">
        <v>10.5</v>
      </c>
      <c r="F341" s="143"/>
      <c r="G341" s="68">
        <f t="shared" si="17"/>
        <v>0</v>
      </c>
      <c r="H341" s="207"/>
      <c r="I341" s="19"/>
    </row>
    <row r="342" spans="1:9" ht="45" x14ac:dyDescent="0.25">
      <c r="A342" s="29" t="s">
        <v>328</v>
      </c>
      <c r="B342" s="62" t="s">
        <v>70</v>
      </c>
      <c r="C342" s="34" t="s">
        <v>241</v>
      </c>
      <c r="D342" s="51" t="s">
        <v>142</v>
      </c>
      <c r="E342" s="46">
        <v>3780</v>
      </c>
      <c r="F342" s="143"/>
      <c r="G342" s="68">
        <f t="shared" si="17"/>
        <v>0</v>
      </c>
      <c r="H342" s="207"/>
      <c r="I342" s="19"/>
    </row>
    <row r="343" spans="1:9" ht="45" x14ac:dyDescent="0.25">
      <c r="A343" s="29" t="s">
        <v>328</v>
      </c>
      <c r="B343" s="62" t="s">
        <v>99</v>
      </c>
      <c r="C343" s="34" t="s">
        <v>234</v>
      </c>
      <c r="D343" s="51" t="s">
        <v>131</v>
      </c>
      <c r="E343" s="46">
        <v>4874</v>
      </c>
      <c r="F343" s="143"/>
      <c r="G343" s="68">
        <f t="shared" si="17"/>
        <v>0</v>
      </c>
      <c r="H343" s="207"/>
      <c r="I343" s="19"/>
    </row>
    <row r="344" spans="1:9" ht="45" x14ac:dyDescent="0.25">
      <c r="A344" s="29" t="s">
        <v>328</v>
      </c>
      <c r="B344" s="62" t="s">
        <v>100</v>
      </c>
      <c r="C344" s="34" t="s">
        <v>194</v>
      </c>
      <c r="D344" s="51" t="s">
        <v>142</v>
      </c>
      <c r="E344" s="46">
        <v>61</v>
      </c>
      <c r="F344" s="143"/>
      <c r="G344" s="68">
        <f t="shared" si="17"/>
        <v>0</v>
      </c>
      <c r="H344" s="207"/>
      <c r="I344" s="19"/>
    </row>
    <row r="345" spans="1:9" ht="45.75" thickBot="1" x14ac:dyDescent="0.3">
      <c r="A345" s="29" t="s">
        <v>328</v>
      </c>
      <c r="B345" s="62" t="s">
        <v>101</v>
      </c>
      <c r="C345" s="34" t="s">
        <v>195</v>
      </c>
      <c r="D345" s="51" t="s">
        <v>142</v>
      </c>
      <c r="E345" s="46">
        <v>43</v>
      </c>
      <c r="F345" s="143"/>
      <c r="G345" s="68">
        <f t="shared" si="17"/>
        <v>0</v>
      </c>
      <c r="H345" s="208"/>
      <c r="I345" s="19"/>
    </row>
    <row r="346" spans="1:9" ht="45.75" thickBot="1" x14ac:dyDescent="0.3">
      <c r="A346" s="105" t="s">
        <v>328</v>
      </c>
      <c r="B346" s="121" t="s">
        <v>102</v>
      </c>
      <c r="C346" s="42" t="s">
        <v>178</v>
      </c>
      <c r="D346" s="38" t="s">
        <v>134</v>
      </c>
      <c r="E346" s="48">
        <v>350</v>
      </c>
      <c r="F346" s="145"/>
      <c r="G346" s="108">
        <f t="shared" si="17"/>
        <v>0</v>
      </c>
      <c r="H346" s="112" t="s">
        <v>78</v>
      </c>
      <c r="I346" s="18">
        <f>ROUND(SUM(G320:G346),2)</f>
        <v>0</v>
      </c>
    </row>
    <row r="347" spans="1:9" x14ac:dyDescent="0.25">
      <c r="A347" s="28" t="s">
        <v>329</v>
      </c>
      <c r="B347" s="63" t="s">
        <v>64</v>
      </c>
      <c r="C347" s="36" t="s">
        <v>339</v>
      </c>
      <c r="D347" s="39" t="s">
        <v>132</v>
      </c>
      <c r="E347" s="50">
        <v>71</v>
      </c>
      <c r="F347" s="142"/>
      <c r="G347" s="67">
        <f t="shared" si="17"/>
        <v>0</v>
      </c>
      <c r="H347" s="111"/>
      <c r="I347" s="19"/>
    </row>
    <row r="348" spans="1:9" x14ac:dyDescent="0.25">
      <c r="A348" s="29" t="s">
        <v>329</v>
      </c>
      <c r="B348" s="62" t="s">
        <v>103</v>
      </c>
      <c r="C348" s="34" t="s">
        <v>340</v>
      </c>
      <c r="D348" s="51" t="s">
        <v>136</v>
      </c>
      <c r="E348" s="46">
        <v>22.29</v>
      </c>
      <c r="F348" s="143"/>
      <c r="G348" s="68">
        <f t="shared" si="17"/>
        <v>0</v>
      </c>
      <c r="H348" s="111"/>
      <c r="I348" s="19"/>
    </row>
    <row r="349" spans="1:9" x14ac:dyDescent="0.25">
      <c r="A349" s="29" t="s">
        <v>329</v>
      </c>
      <c r="B349" s="62" t="s">
        <v>330</v>
      </c>
      <c r="C349" s="34" t="s">
        <v>341</v>
      </c>
      <c r="D349" s="51" t="s">
        <v>350</v>
      </c>
      <c r="E349" s="46">
        <v>2306.08</v>
      </c>
      <c r="F349" s="143"/>
      <c r="G349" s="68">
        <f t="shared" si="17"/>
        <v>0</v>
      </c>
      <c r="H349" s="111"/>
      <c r="I349" s="19"/>
    </row>
    <row r="350" spans="1:9" x14ac:dyDescent="0.25">
      <c r="A350" s="29" t="s">
        <v>329</v>
      </c>
      <c r="B350" s="62" t="s">
        <v>331</v>
      </c>
      <c r="C350" s="34" t="s">
        <v>342</v>
      </c>
      <c r="D350" s="51" t="s">
        <v>350</v>
      </c>
      <c r="E350" s="46">
        <v>242.11</v>
      </c>
      <c r="F350" s="143"/>
      <c r="G350" s="68">
        <f t="shared" si="17"/>
        <v>0</v>
      </c>
      <c r="H350" s="111"/>
      <c r="I350" s="19"/>
    </row>
    <row r="351" spans="1:9" x14ac:dyDescent="0.25">
      <c r="A351" s="29" t="s">
        <v>329</v>
      </c>
      <c r="B351" s="62" t="s">
        <v>332</v>
      </c>
      <c r="C351" s="34" t="s">
        <v>343</v>
      </c>
      <c r="D351" s="51" t="s">
        <v>131</v>
      </c>
      <c r="E351" s="46">
        <v>157.88999999999999</v>
      </c>
      <c r="F351" s="143"/>
      <c r="G351" s="68">
        <f t="shared" si="17"/>
        <v>0</v>
      </c>
      <c r="H351" s="111"/>
      <c r="I351" s="19"/>
    </row>
    <row r="352" spans="1:9" x14ac:dyDescent="0.25">
      <c r="A352" s="29" t="s">
        <v>329</v>
      </c>
      <c r="B352" s="62" t="s">
        <v>333</v>
      </c>
      <c r="C352" s="34" t="s">
        <v>344</v>
      </c>
      <c r="D352" s="51" t="s">
        <v>136</v>
      </c>
      <c r="E352" s="46">
        <v>58.3</v>
      </c>
      <c r="F352" s="143"/>
      <c r="G352" s="68">
        <f t="shared" si="17"/>
        <v>0</v>
      </c>
      <c r="H352" s="111"/>
      <c r="I352" s="19"/>
    </row>
    <row r="353" spans="1:9" x14ac:dyDescent="0.25">
      <c r="A353" s="29" t="s">
        <v>329</v>
      </c>
      <c r="B353" s="62" t="s">
        <v>334</v>
      </c>
      <c r="C353" s="34" t="s">
        <v>345</v>
      </c>
      <c r="D353" s="51" t="s">
        <v>350</v>
      </c>
      <c r="E353" s="46">
        <v>6932.92</v>
      </c>
      <c r="F353" s="143"/>
      <c r="G353" s="68">
        <f t="shared" si="17"/>
        <v>0</v>
      </c>
      <c r="H353" s="111"/>
      <c r="I353" s="19"/>
    </row>
    <row r="354" spans="1:9" x14ac:dyDescent="0.25">
      <c r="A354" s="29" t="s">
        <v>329</v>
      </c>
      <c r="B354" s="62" t="s">
        <v>335</v>
      </c>
      <c r="C354" s="34" t="s">
        <v>346</v>
      </c>
      <c r="D354" s="51" t="s">
        <v>350</v>
      </c>
      <c r="E354" s="46">
        <v>96.48</v>
      </c>
      <c r="F354" s="143"/>
      <c r="G354" s="68">
        <f t="shared" si="17"/>
        <v>0</v>
      </c>
      <c r="H354" s="111"/>
      <c r="I354" s="19"/>
    </row>
    <row r="355" spans="1:9" x14ac:dyDescent="0.25">
      <c r="A355" s="29" t="s">
        <v>329</v>
      </c>
      <c r="B355" s="62" t="s">
        <v>336</v>
      </c>
      <c r="C355" s="34" t="s">
        <v>347</v>
      </c>
      <c r="D355" s="51" t="s">
        <v>136</v>
      </c>
      <c r="E355" s="46">
        <v>0.1</v>
      </c>
      <c r="F355" s="143"/>
      <c r="G355" s="68">
        <f t="shared" si="17"/>
        <v>0</v>
      </c>
      <c r="H355" s="111"/>
      <c r="I355" s="19"/>
    </row>
    <row r="356" spans="1:9" ht="15.75" thickBot="1" x14ac:dyDescent="0.3">
      <c r="A356" s="29" t="s">
        <v>329</v>
      </c>
      <c r="B356" s="62" t="s">
        <v>337</v>
      </c>
      <c r="C356" s="34" t="s">
        <v>348</v>
      </c>
      <c r="D356" s="51" t="s">
        <v>132</v>
      </c>
      <c r="E356" s="46">
        <v>108</v>
      </c>
      <c r="F356" s="143"/>
      <c r="G356" s="68">
        <f t="shared" si="17"/>
        <v>0</v>
      </c>
      <c r="H356" s="111"/>
      <c r="I356" s="19"/>
    </row>
    <row r="357" spans="1:9" ht="29.25" thickBot="1" x14ac:dyDescent="0.3">
      <c r="A357" s="105" t="s">
        <v>329</v>
      </c>
      <c r="B357" s="121" t="s">
        <v>338</v>
      </c>
      <c r="C357" s="42" t="s">
        <v>349</v>
      </c>
      <c r="D357" s="38" t="s">
        <v>319</v>
      </c>
      <c r="E357" s="48">
        <v>16</v>
      </c>
      <c r="F357" s="145"/>
      <c r="G357" s="108">
        <f t="shared" si="17"/>
        <v>0</v>
      </c>
      <c r="H357" s="112" t="s">
        <v>79</v>
      </c>
      <c r="I357" s="18">
        <f>ROUND(SUM(G347:G357),2)</f>
        <v>0</v>
      </c>
    </row>
    <row r="358" spans="1:9" ht="30.75" customHeight="1" x14ac:dyDescent="0.25">
      <c r="A358" s="28" t="s">
        <v>365</v>
      </c>
      <c r="B358" s="63" t="s">
        <v>119</v>
      </c>
      <c r="C358" s="100" t="s">
        <v>247</v>
      </c>
      <c r="D358" s="39" t="s">
        <v>132</v>
      </c>
      <c r="E358" s="50">
        <v>27</v>
      </c>
      <c r="F358" s="75"/>
      <c r="G358" s="67">
        <f t="shared" si="17"/>
        <v>0</v>
      </c>
      <c r="H358" s="4"/>
      <c r="I358" s="3"/>
    </row>
    <row r="359" spans="1:9" ht="25.5" x14ac:dyDescent="0.25">
      <c r="A359" s="29" t="s">
        <v>365</v>
      </c>
      <c r="B359" s="62" t="s">
        <v>366</v>
      </c>
      <c r="C359" s="40" t="s">
        <v>248</v>
      </c>
      <c r="D359" s="51" t="s">
        <v>132</v>
      </c>
      <c r="E359" s="46">
        <v>27</v>
      </c>
      <c r="F359" s="60"/>
      <c r="G359" s="68">
        <f t="shared" si="17"/>
        <v>0</v>
      </c>
      <c r="H359" s="4"/>
      <c r="I359" s="3"/>
    </row>
    <row r="360" spans="1:9" x14ac:dyDescent="0.25">
      <c r="A360" s="29" t="s">
        <v>365</v>
      </c>
      <c r="B360" s="62" t="s">
        <v>367</v>
      </c>
      <c r="C360" s="40" t="s">
        <v>250</v>
      </c>
      <c r="D360" s="51" t="s">
        <v>132</v>
      </c>
      <c r="E360" s="46">
        <v>102</v>
      </c>
      <c r="F360" s="60"/>
      <c r="G360" s="68">
        <f t="shared" si="17"/>
        <v>0</v>
      </c>
      <c r="H360" s="4"/>
      <c r="I360" s="3"/>
    </row>
    <row r="361" spans="1:9" x14ac:dyDescent="0.25">
      <c r="A361" s="29" t="s">
        <v>365</v>
      </c>
      <c r="B361" s="62" t="s">
        <v>368</v>
      </c>
      <c r="C361" s="40" t="s">
        <v>252</v>
      </c>
      <c r="D361" s="51" t="s">
        <v>142</v>
      </c>
      <c r="E361" s="46">
        <v>34.119999999999997</v>
      </c>
      <c r="F361" s="60"/>
      <c r="G361" s="68">
        <f t="shared" si="17"/>
        <v>0</v>
      </c>
      <c r="H361" s="4"/>
      <c r="I361" s="3"/>
    </row>
    <row r="362" spans="1:9" ht="25.5" customHeight="1" x14ac:dyDescent="0.25">
      <c r="A362" s="29" t="s">
        <v>365</v>
      </c>
      <c r="B362" s="62" t="s">
        <v>369</v>
      </c>
      <c r="C362" s="40" t="s">
        <v>253</v>
      </c>
      <c r="D362" s="51" t="s">
        <v>142</v>
      </c>
      <c r="E362" s="46">
        <v>163.19999999999999</v>
      </c>
      <c r="F362" s="60"/>
      <c r="G362" s="68">
        <f t="shared" si="17"/>
        <v>0</v>
      </c>
      <c r="H362" s="4"/>
      <c r="I362" s="3"/>
    </row>
    <row r="363" spans="1:9" ht="23.25" customHeight="1" x14ac:dyDescent="0.25">
      <c r="A363" s="29" t="s">
        <v>365</v>
      </c>
      <c r="B363" s="62" t="s">
        <v>370</v>
      </c>
      <c r="C363" s="40" t="s">
        <v>351</v>
      </c>
      <c r="D363" s="51" t="s">
        <v>142</v>
      </c>
      <c r="E363" s="46">
        <v>18</v>
      </c>
      <c r="F363" s="60"/>
      <c r="G363" s="68">
        <f t="shared" si="17"/>
        <v>0</v>
      </c>
      <c r="H363" s="4"/>
      <c r="I363" s="3"/>
    </row>
    <row r="364" spans="1:9" ht="21.75" customHeight="1" x14ac:dyDescent="0.25">
      <c r="A364" s="29" t="s">
        <v>365</v>
      </c>
      <c r="B364" s="62" t="s">
        <v>371</v>
      </c>
      <c r="C364" s="40" t="s">
        <v>254</v>
      </c>
      <c r="D364" s="51" t="s">
        <v>142</v>
      </c>
      <c r="E364" s="46">
        <v>22</v>
      </c>
      <c r="F364" s="60"/>
      <c r="G364" s="68">
        <f t="shared" si="17"/>
        <v>0</v>
      </c>
      <c r="H364" s="4"/>
      <c r="I364" s="3"/>
    </row>
    <row r="365" spans="1:9" ht="21.75" customHeight="1" x14ac:dyDescent="0.25">
      <c r="A365" s="29" t="s">
        <v>365</v>
      </c>
      <c r="B365" s="62" t="s">
        <v>372</v>
      </c>
      <c r="C365" s="40" t="s">
        <v>352</v>
      </c>
      <c r="D365" s="51" t="s">
        <v>142</v>
      </c>
      <c r="E365" s="46">
        <v>3.6</v>
      </c>
      <c r="F365" s="60"/>
      <c r="G365" s="68">
        <f t="shared" si="17"/>
        <v>0</v>
      </c>
      <c r="H365" s="4"/>
      <c r="I365" s="3"/>
    </row>
    <row r="366" spans="1:9" ht="25.5" x14ac:dyDescent="0.25">
      <c r="A366" s="29" t="s">
        <v>365</v>
      </c>
      <c r="B366" s="62" t="s">
        <v>373</v>
      </c>
      <c r="C366" s="40" t="s">
        <v>353</v>
      </c>
      <c r="D366" s="51" t="s">
        <v>142</v>
      </c>
      <c r="E366" s="46">
        <v>4.2</v>
      </c>
      <c r="F366" s="60"/>
      <c r="G366" s="68">
        <f t="shared" si="17"/>
        <v>0</v>
      </c>
      <c r="H366" s="4"/>
      <c r="I366" s="3"/>
    </row>
    <row r="367" spans="1:9" ht="25.5" x14ac:dyDescent="0.25">
      <c r="A367" s="29" t="s">
        <v>365</v>
      </c>
      <c r="B367" s="62" t="s">
        <v>374</v>
      </c>
      <c r="C367" s="40" t="s">
        <v>354</v>
      </c>
      <c r="D367" s="51" t="s">
        <v>142</v>
      </c>
      <c r="E367" s="46">
        <v>4</v>
      </c>
      <c r="F367" s="60"/>
      <c r="G367" s="68">
        <f t="shared" si="17"/>
        <v>0</v>
      </c>
      <c r="H367" s="4"/>
      <c r="I367" s="3"/>
    </row>
    <row r="368" spans="1:9" ht="25.5" x14ac:dyDescent="0.25">
      <c r="A368" s="29" t="s">
        <v>365</v>
      </c>
      <c r="B368" s="62" t="s">
        <v>375</v>
      </c>
      <c r="C368" s="40" t="s">
        <v>255</v>
      </c>
      <c r="D368" s="51" t="s">
        <v>142</v>
      </c>
      <c r="E368" s="46">
        <v>18.600000000000001</v>
      </c>
      <c r="F368" s="60"/>
      <c r="G368" s="68">
        <f t="shared" si="17"/>
        <v>0</v>
      </c>
      <c r="H368" s="4"/>
      <c r="I368" s="3"/>
    </row>
    <row r="369" spans="1:9" ht="25.5" x14ac:dyDescent="0.25">
      <c r="A369" s="29" t="s">
        <v>365</v>
      </c>
      <c r="B369" s="62" t="s">
        <v>376</v>
      </c>
      <c r="C369" s="40" t="s">
        <v>256</v>
      </c>
      <c r="D369" s="51" t="s">
        <v>142</v>
      </c>
      <c r="E369" s="46">
        <v>20</v>
      </c>
      <c r="F369" s="60"/>
      <c r="G369" s="68">
        <f t="shared" si="17"/>
        <v>0</v>
      </c>
      <c r="H369" s="4"/>
      <c r="I369" s="3"/>
    </row>
    <row r="370" spans="1:9" ht="25.5" x14ac:dyDescent="0.25">
      <c r="A370" s="29" t="s">
        <v>365</v>
      </c>
      <c r="B370" s="62" t="s">
        <v>377</v>
      </c>
      <c r="C370" s="40" t="s">
        <v>355</v>
      </c>
      <c r="D370" s="51" t="s">
        <v>142</v>
      </c>
      <c r="E370" s="46">
        <v>3.3</v>
      </c>
      <c r="F370" s="60"/>
      <c r="G370" s="68">
        <f t="shared" si="17"/>
        <v>0</v>
      </c>
      <c r="H370" s="4"/>
      <c r="I370" s="3"/>
    </row>
    <row r="371" spans="1:9" ht="25.5" x14ac:dyDescent="0.25">
      <c r="A371" s="29" t="s">
        <v>365</v>
      </c>
      <c r="B371" s="62" t="s">
        <v>378</v>
      </c>
      <c r="C371" s="40" t="s">
        <v>257</v>
      </c>
      <c r="D371" s="51" t="s">
        <v>142</v>
      </c>
      <c r="E371" s="46">
        <v>16.600000000000001</v>
      </c>
      <c r="F371" s="60"/>
      <c r="G371" s="68">
        <f t="shared" si="17"/>
        <v>0</v>
      </c>
      <c r="H371" s="4"/>
      <c r="I371" s="3"/>
    </row>
    <row r="372" spans="1:9" ht="25.5" x14ac:dyDescent="0.25">
      <c r="A372" s="29" t="s">
        <v>365</v>
      </c>
      <c r="B372" s="62" t="s">
        <v>379</v>
      </c>
      <c r="C372" s="40" t="s">
        <v>356</v>
      </c>
      <c r="D372" s="51" t="s">
        <v>142</v>
      </c>
      <c r="E372" s="46">
        <v>6.3</v>
      </c>
      <c r="F372" s="60"/>
      <c r="G372" s="68">
        <f t="shared" si="17"/>
        <v>0</v>
      </c>
      <c r="H372" s="4"/>
      <c r="I372" s="3"/>
    </row>
    <row r="373" spans="1:9" ht="25.5" x14ac:dyDescent="0.25">
      <c r="A373" s="29" t="s">
        <v>365</v>
      </c>
      <c r="B373" s="62" t="s">
        <v>380</v>
      </c>
      <c r="C373" s="40" t="s">
        <v>258</v>
      </c>
      <c r="D373" s="51" t="s">
        <v>142</v>
      </c>
      <c r="E373" s="46">
        <v>4.5</v>
      </c>
      <c r="F373" s="60"/>
      <c r="G373" s="68">
        <f t="shared" si="17"/>
        <v>0</v>
      </c>
      <c r="H373" s="4"/>
      <c r="I373" s="3"/>
    </row>
    <row r="374" spans="1:9" ht="25.5" x14ac:dyDescent="0.25">
      <c r="A374" s="29" t="s">
        <v>365</v>
      </c>
      <c r="B374" s="62" t="s">
        <v>381</v>
      </c>
      <c r="C374" s="40" t="s">
        <v>357</v>
      </c>
      <c r="D374" s="51" t="s">
        <v>142</v>
      </c>
      <c r="E374" s="46">
        <v>7</v>
      </c>
      <c r="F374" s="60"/>
      <c r="G374" s="68">
        <f t="shared" si="17"/>
        <v>0</v>
      </c>
      <c r="H374" s="4"/>
      <c r="I374" s="3"/>
    </row>
    <row r="375" spans="1:9" ht="25.5" x14ac:dyDescent="0.25">
      <c r="A375" s="29" t="s">
        <v>365</v>
      </c>
      <c r="B375" s="62" t="s">
        <v>382</v>
      </c>
      <c r="C375" s="40" t="s">
        <v>358</v>
      </c>
      <c r="D375" s="51" t="s">
        <v>142</v>
      </c>
      <c r="E375" s="46">
        <v>34.6</v>
      </c>
      <c r="F375" s="60"/>
      <c r="G375" s="68">
        <f t="shared" si="17"/>
        <v>0</v>
      </c>
      <c r="H375" s="4"/>
      <c r="I375" s="3"/>
    </row>
    <row r="376" spans="1:9" ht="15" customHeight="1" x14ac:dyDescent="0.25">
      <c r="A376" s="29" t="s">
        <v>365</v>
      </c>
      <c r="B376" s="62" t="s">
        <v>383</v>
      </c>
      <c r="C376" s="40" t="s">
        <v>259</v>
      </c>
      <c r="D376" s="51" t="s">
        <v>132</v>
      </c>
      <c r="E376" s="46">
        <v>351</v>
      </c>
      <c r="F376" s="60"/>
      <c r="G376" s="68">
        <f t="shared" si="17"/>
        <v>0</v>
      </c>
      <c r="H376" s="4"/>
      <c r="I376" s="3"/>
    </row>
    <row r="377" spans="1:9" x14ac:dyDescent="0.25">
      <c r="A377" s="29" t="s">
        <v>365</v>
      </c>
      <c r="B377" s="62" t="s">
        <v>384</v>
      </c>
      <c r="C377" s="40" t="s">
        <v>359</v>
      </c>
      <c r="D377" s="51" t="s">
        <v>132</v>
      </c>
      <c r="E377" s="46">
        <v>15</v>
      </c>
      <c r="F377" s="60"/>
      <c r="G377" s="68">
        <f t="shared" si="17"/>
        <v>0</v>
      </c>
      <c r="H377" s="4"/>
      <c r="I377" s="3"/>
    </row>
    <row r="378" spans="1:9" x14ac:dyDescent="0.25">
      <c r="A378" s="29" t="s">
        <v>365</v>
      </c>
      <c r="B378" s="62" t="s">
        <v>385</v>
      </c>
      <c r="C378" s="40" t="s">
        <v>360</v>
      </c>
      <c r="D378" s="51" t="s">
        <v>142</v>
      </c>
      <c r="E378" s="46">
        <v>7250</v>
      </c>
      <c r="F378" s="60"/>
      <c r="G378" s="68">
        <f t="shared" si="17"/>
        <v>0</v>
      </c>
      <c r="H378" s="4"/>
      <c r="I378" s="3"/>
    </row>
    <row r="379" spans="1:9" x14ac:dyDescent="0.25">
      <c r="A379" s="29" t="s">
        <v>365</v>
      </c>
      <c r="B379" s="62" t="s">
        <v>386</v>
      </c>
      <c r="C379" s="40" t="s">
        <v>361</v>
      </c>
      <c r="D379" s="51" t="s">
        <v>132</v>
      </c>
      <c r="E379" s="46">
        <v>2</v>
      </c>
      <c r="F379" s="60"/>
      <c r="G379" s="68">
        <f t="shared" si="17"/>
        <v>0</v>
      </c>
      <c r="H379" s="4"/>
      <c r="I379" s="3"/>
    </row>
    <row r="380" spans="1:9" x14ac:dyDescent="0.25">
      <c r="A380" s="29" t="s">
        <v>365</v>
      </c>
      <c r="B380" s="62" t="s">
        <v>387</v>
      </c>
      <c r="C380" s="40" t="s">
        <v>362</v>
      </c>
      <c r="D380" s="51" t="s">
        <v>132</v>
      </c>
      <c r="E380" s="46">
        <v>2</v>
      </c>
      <c r="F380" s="60"/>
      <c r="G380" s="68">
        <f t="shared" si="17"/>
        <v>0</v>
      </c>
      <c r="H380" s="4"/>
      <c r="I380" s="3"/>
    </row>
    <row r="381" spans="1:9" x14ac:dyDescent="0.25">
      <c r="A381" s="29" t="s">
        <v>365</v>
      </c>
      <c r="B381" s="62" t="s">
        <v>388</v>
      </c>
      <c r="C381" s="40" t="s">
        <v>363</v>
      </c>
      <c r="D381" s="51" t="s">
        <v>319</v>
      </c>
      <c r="E381" s="46">
        <v>178</v>
      </c>
      <c r="F381" s="60"/>
      <c r="G381" s="68">
        <f t="shared" si="17"/>
        <v>0</v>
      </c>
      <c r="H381" s="4"/>
      <c r="I381" s="3"/>
    </row>
    <row r="382" spans="1:9" ht="26.25" thickBot="1" x14ac:dyDescent="0.3">
      <c r="A382" s="29" t="s">
        <v>365</v>
      </c>
      <c r="B382" s="62" t="s">
        <v>389</v>
      </c>
      <c r="C382" s="40" t="s">
        <v>364</v>
      </c>
      <c r="D382" s="51" t="s">
        <v>132</v>
      </c>
      <c r="E382" s="46">
        <v>16</v>
      </c>
      <c r="F382" s="60"/>
      <c r="G382" s="68">
        <f t="shared" si="17"/>
        <v>0</v>
      </c>
      <c r="H382" s="4"/>
      <c r="I382" s="3"/>
    </row>
    <row r="383" spans="1:9" ht="29.25" thickBot="1" x14ac:dyDescent="0.3">
      <c r="A383" s="30" t="s">
        <v>365</v>
      </c>
      <c r="B383" s="69" t="s">
        <v>390</v>
      </c>
      <c r="C383" s="102" t="s">
        <v>261</v>
      </c>
      <c r="D383" s="35" t="s">
        <v>132</v>
      </c>
      <c r="E383" s="47">
        <v>1</v>
      </c>
      <c r="F383" s="76"/>
      <c r="G383" s="73">
        <f t="shared" si="17"/>
        <v>0</v>
      </c>
      <c r="H383" s="112" t="s">
        <v>393</v>
      </c>
      <c r="I383" s="18">
        <f>ROUND(SUM(G358:G383),2)</f>
        <v>0</v>
      </c>
    </row>
    <row r="384" spans="1:9" ht="51.75" thickBot="1" x14ac:dyDescent="0.3">
      <c r="A384" s="127" t="s">
        <v>391</v>
      </c>
      <c r="B384" s="128" t="s">
        <v>392</v>
      </c>
      <c r="C384" s="124" t="s">
        <v>117</v>
      </c>
      <c r="D384" s="129" t="s">
        <v>118</v>
      </c>
      <c r="E384" s="130">
        <v>1</v>
      </c>
      <c r="F384" s="113"/>
      <c r="G384" s="110">
        <f t="shared" si="17"/>
        <v>0</v>
      </c>
      <c r="H384" s="17" t="s">
        <v>394</v>
      </c>
      <c r="I384" s="103">
        <f>ROUND(SUM(G384),2)</f>
        <v>0</v>
      </c>
    </row>
    <row r="385" spans="1:9" ht="43.5" thickBot="1" x14ac:dyDescent="0.3">
      <c r="A385" s="21"/>
      <c r="B385" s="93"/>
      <c r="C385" s="21"/>
      <c r="D385" s="20"/>
      <c r="E385" s="20"/>
      <c r="F385" s="26" t="s">
        <v>109</v>
      </c>
      <c r="G385" s="27">
        <f>SUM(G147:G384)</f>
        <v>0</v>
      </c>
      <c r="H385" s="16"/>
      <c r="I385" s="19"/>
    </row>
  </sheetData>
  <mergeCells count="12">
    <mergeCell ref="H320:H345"/>
    <mergeCell ref="A145:G145"/>
    <mergeCell ref="H198:H238"/>
    <mergeCell ref="H240:H264"/>
    <mergeCell ref="H266:H308"/>
    <mergeCell ref="H310:H318"/>
    <mergeCell ref="H107:H124"/>
    <mergeCell ref="H33:H73"/>
    <mergeCell ref="A1:G1"/>
    <mergeCell ref="A3:G3"/>
    <mergeCell ref="H75:H95"/>
    <mergeCell ref="H97:H105"/>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1142-A687-4DCD-9844-5B0EF634756F}">
  <dimension ref="A1:I131"/>
  <sheetViews>
    <sheetView zoomScale="96" zoomScaleNormal="96" workbookViewId="0">
      <selection activeCell="G13" sqref="G13"/>
    </sheetView>
  </sheetViews>
  <sheetFormatPr defaultColWidth="9.140625" defaultRowHeight="15" x14ac:dyDescent="0.25"/>
  <cols>
    <col min="1" max="1" width="39.7109375" style="10" customWidth="1"/>
    <col min="2" max="2" width="7" style="97" customWidth="1"/>
    <col min="3" max="3" width="74.85546875" style="6" customWidth="1"/>
    <col min="4" max="4" width="9.140625" style="5"/>
    <col min="5" max="5" width="16.28515625" style="5" customWidth="1"/>
    <col min="6" max="6" width="20.7109375" style="7" customWidth="1"/>
    <col min="7" max="7" width="14.7109375" style="5" customWidth="1"/>
    <col min="8" max="8" width="21.5703125" style="8" customWidth="1"/>
    <col min="9" max="9" width="16.140625" style="2" customWidth="1"/>
    <col min="10" max="16384" width="9.140625" style="2"/>
  </cols>
  <sheetData>
    <row r="1" spans="1:9" ht="42" customHeight="1" x14ac:dyDescent="0.25">
      <c r="A1" s="200" t="s">
        <v>129</v>
      </c>
      <c r="B1" s="200"/>
      <c r="C1" s="200"/>
      <c r="D1" s="200"/>
      <c r="E1" s="200"/>
      <c r="F1" s="200"/>
      <c r="G1" s="200"/>
    </row>
    <row r="2" spans="1:9" thickBot="1" x14ac:dyDescent="0.3">
      <c r="A2" s="1"/>
      <c r="B2" s="54"/>
      <c r="C2" s="1"/>
      <c r="D2" s="1"/>
      <c r="E2" s="9"/>
      <c r="F2" s="1"/>
      <c r="G2" s="1"/>
    </row>
    <row r="3" spans="1:9" ht="48.75" customHeight="1" x14ac:dyDescent="0.25">
      <c r="A3" s="201" t="s">
        <v>556</v>
      </c>
      <c r="B3" s="202"/>
      <c r="C3" s="202"/>
      <c r="D3" s="202"/>
      <c r="E3" s="202"/>
      <c r="F3" s="202"/>
      <c r="G3" s="203"/>
    </row>
    <row r="4" spans="1:9" ht="43.5" thickBot="1" x14ac:dyDescent="0.3">
      <c r="A4" s="11" t="s">
        <v>65</v>
      </c>
      <c r="B4" s="55" t="s">
        <v>0</v>
      </c>
      <c r="C4" s="12" t="s">
        <v>1</v>
      </c>
      <c r="D4" s="12" t="s">
        <v>2</v>
      </c>
      <c r="E4" s="13" t="s">
        <v>3</v>
      </c>
      <c r="F4" s="14" t="s">
        <v>4</v>
      </c>
      <c r="G4" s="15" t="s">
        <v>5</v>
      </c>
    </row>
    <row r="5" spans="1:9" x14ac:dyDescent="0.25">
      <c r="A5" s="28" t="s">
        <v>6</v>
      </c>
      <c r="B5" s="132" t="s">
        <v>8</v>
      </c>
      <c r="C5" s="36" t="s">
        <v>120</v>
      </c>
      <c r="D5" s="39" t="s">
        <v>130</v>
      </c>
      <c r="E5" s="133">
        <v>0.08</v>
      </c>
      <c r="F5" s="66"/>
      <c r="G5" s="67">
        <f t="shared" ref="G5:G43" si="0">ROUND((E5*F5),2)</f>
        <v>0</v>
      </c>
    </row>
    <row r="6" spans="1:9" x14ac:dyDescent="0.25">
      <c r="A6" s="29" t="s">
        <v>6</v>
      </c>
      <c r="B6" s="53" t="s">
        <v>9</v>
      </c>
      <c r="C6" s="34" t="s">
        <v>121</v>
      </c>
      <c r="D6" s="51" t="s">
        <v>136</v>
      </c>
      <c r="E6" s="46">
        <v>37</v>
      </c>
      <c r="F6" s="57"/>
      <c r="G6" s="68">
        <f t="shared" si="0"/>
        <v>0</v>
      </c>
    </row>
    <row r="7" spans="1:9" x14ac:dyDescent="0.25">
      <c r="A7" s="29" t="s">
        <v>6</v>
      </c>
      <c r="B7" s="53" t="s">
        <v>10</v>
      </c>
      <c r="C7" s="34" t="s">
        <v>122</v>
      </c>
      <c r="D7" s="51" t="s">
        <v>136</v>
      </c>
      <c r="E7" s="46">
        <v>148</v>
      </c>
      <c r="F7" s="57"/>
      <c r="G7" s="68">
        <f t="shared" si="0"/>
        <v>0</v>
      </c>
    </row>
    <row r="8" spans="1:9" x14ac:dyDescent="0.25">
      <c r="A8" s="29" t="s">
        <v>6</v>
      </c>
      <c r="B8" s="53" t="s">
        <v>11</v>
      </c>
      <c r="C8" s="34" t="s">
        <v>123</v>
      </c>
      <c r="D8" s="51" t="s">
        <v>131</v>
      </c>
      <c r="E8" s="46">
        <v>25</v>
      </c>
      <c r="F8" s="57"/>
      <c r="G8" s="68">
        <f t="shared" si="0"/>
        <v>0</v>
      </c>
    </row>
    <row r="9" spans="1:9" x14ac:dyDescent="0.25">
      <c r="A9" s="29" t="s">
        <v>6</v>
      </c>
      <c r="B9" s="53" t="s">
        <v>12</v>
      </c>
      <c r="C9" s="34" t="s">
        <v>395</v>
      </c>
      <c r="D9" s="51" t="s">
        <v>131</v>
      </c>
      <c r="E9" s="46">
        <v>33</v>
      </c>
      <c r="F9" s="57"/>
      <c r="G9" s="68">
        <f t="shared" si="0"/>
        <v>0</v>
      </c>
    </row>
    <row r="10" spans="1:9" x14ac:dyDescent="0.25">
      <c r="A10" s="29" t="s">
        <v>6</v>
      </c>
      <c r="B10" s="53" t="s">
        <v>13</v>
      </c>
      <c r="C10" s="34" t="s">
        <v>125</v>
      </c>
      <c r="D10" s="51" t="s">
        <v>132</v>
      </c>
      <c r="E10" s="46">
        <v>3</v>
      </c>
      <c r="F10" s="57"/>
      <c r="G10" s="68">
        <f t="shared" si="0"/>
        <v>0</v>
      </c>
    </row>
    <row r="11" spans="1:9" x14ac:dyDescent="0.25">
      <c r="A11" s="29" t="s">
        <v>6</v>
      </c>
      <c r="B11" s="53" t="s">
        <v>14</v>
      </c>
      <c r="C11" s="34" t="s">
        <v>126</v>
      </c>
      <c r="D11" s="51" t="s">
        <v>132</v>
      </c>
      <c r="E11" s="46">
        <v>1</v>
      </c>
      <c r="F11" s="57"/>
      <c r="G11" s="68">
        <f t="shared" si="0"/>
        <v>0</v>
      </c>
    </row>
    <row r="12" spans="1:9" ht="36.75" customHeight="1" x14ac:dyDescent="0.25">
      <c r="A12" s="29" t="s">
        <v>6</v>
      </c>
      <c r="B12" s="53" t="s">
        <v>15</v>
      </c>
      <c r="C12" s="34" t="s">
        <v>565</v>
      </c>
      <c r="D12" s="51" t="s">
        <v>133</v>
      </c>
      <c r="E12" s="46">
        <v>91</v>
      </c>
      <c r="F12" s="57"/>
      <c r="G12" s="68">
        <f t="shared" si="0"/>
        <v>0</v>
      </c>
    </row>
    <row r="13" spans="1:9" ht="25.5" x14ac:dyDescent="0.25">
      <c r="A13" s="29" t="s">
        <v>6</v>
      </c>
      <c r="B13" s="53" t="s">
        <v>16</v>
      </c>
      <c r="C13" s="34" t="s">
        <v>571</v>
      </c>
      <c r="D13" s="51" t="s">
        <v>134</v>
      </c>
      <c r="E13" s="46">
        <v>42</v>
      </c>
      <c r="F13" s="57"/>
      <c r="G13" s="68">
        <f t="shared" si="0"/>
        <v>0</v>
      </c>
    </row>
    <row r="14" spans="1:9" ht="26.25" thickBot="1" x14ac:dyDescent="0.3">
      <c r="A14" s="29" t="s">
        <v>6</v>
      </c>
      <c r="B14" s="53" t="s">
        <v>82</v>
      </c>
      <c r="C14" s="34" t="s">
        <v>127</v>
      </c>
      <c r="D14" s="51" t="s">
        <v>133</v>
      </c>
      <c r="E14" s="46">
        <v>36</v>
      </c>
      <c r="F14" s="57"/>
      <c r="G14" s="68">
        <f t="shared" si="0"/>
        <v>0</v>
      </c>
    </row>
    <row r="15" spans="1:9" ht="29.25" thickBot="1" x14ac:dyDescent="0.3">
      <c r="A15" s="30" t="s">
        <v>6</v>
      </c>
      <c r="B15" s="134" t="s">
        <v>83</v>
      </c>
      <c r="C15" s="41" t="s">
        <v>128</v>
      </c>
      <c r="D15" s="35" t="s">
        <v>133</v>
      </c>
      <c r="E15" s="47">
        <v>0.5</v>
      </c>
      <c r="F15" s="72"/>
      <c r="G15" s="73">
        <f t="shared" si="0"/>
        <v>0</v>
      </c>
      <c r="H15" s="17" t="s">
        <v>71</v>
      </c>
      <c r="I15" s="18">
        <f>ROUND(SUM(G5:G15),2)</f>
        <v>0</v>
      </c>
    </row>
    <row r="16" spans="1:9" x14ac:dyDescent="0.25">
      <c r="A16" s="109" t="s">
        <v>66</v>
      </c>
      <c r="B16" s="90" t="s">
        <v>17</v>
      </c>
      <c r="C16" s="43" t="s">
        <v>564</v>
      </c>
      <c r="D16" s="51" t="s">
        <v>136</v>
      </c>
      <c r="E16" s="190">
        <v>10</v>
      </c>
      <c r="F16" s="131"/>
      <c r="G16" s="110">
        <f t="shared" si="0"/>
        <v>0</v>
      </c>
      <c r="H16" s="4"/>
      <c r="I16" s="3"/>
    </row>
    <row r="17" spans="1:9" x14ac:dyDescent="0.25">
      <c r="A17" s="29" t="s">
        <v>66</v>
      </c>
      <c r="B17" s="89" t="s">
        <v>18</v>
      </c>
      <c r="C17" s="34" t="s">
        <v>137</v>
      </c>
      <c r="D17" s="51" t="s">
        <v>135</v>
      </c>
      <c r="E17" s="46">
        <v>575</v>
      </c>
      <c r="F17" s="59"/>
      <c r="G17" s="68">
        <f t="shared" si="0"/>
        <v>0</v>
      </c>
      <c r="H17" s="4"/>
      <c r="I17" s="3"/>
    </row>
    <row r="18" spans="1:9" x14ac:dyDescent="0.25">
      <c r="A18" s="29" t="s">
        <v>66</v>
      </c>
      <c r="B18" s="89" t="s">
        <v>19</v>
      </c>
      <c r="C18" s="34" t="s">
        <v>138</v>
      </c>
      <c r="D18" s="51" t="s">
        <v>135</v>
      </c>
      <c r="E18" s="46">
        <v>143</v>
      </c>
      <c r="F18" s="59"/>
      <c r="G18" s="68">
        <f t="shared" si="0"/>
        <v>0</v>
      </c>
      <c r="H18" s="4"/>
      <c r="I18" s="3"/>
    </row>
    <row r="19" spans="1:9" ht="25.5" x14ac:dyDescent="0.25">
      <c r="A19" s="29" t="s">
        <v>66</v>
      </c>
      <c r="B19" s="89" t="s">
        <v>20</v>
      </c>
      <c r="C19" s="34" t="s">
        <v>572</v>
      </c>
      <c r="D19" s="51" t="s">
        <v>134</v>
      </c>
      <c r="E19" s="46">
        <v>400</v>
      </c>
      <c r="F19" s="59"/>
      <c r="G19" s="68">
        <f t="shared" si="0"/>
        <v>0</v>
      </c>
      <c r="H19" s="4"/>
      <c r="I19" s="3"/>
    </row>
    <row r="20" spans="1:9" x14ac:dyDescent="0.25">
      <c r="A20" s="29" t="s">
        <v>66</v>
      </c>
      <c r="B20" s="89" t="s">
        <v>21</v>
      </c>
      <c r="C20" s="34" t="s">
        <v>139</v>
      </c>
      <c r="D20" s="51" t="s">
        <v>134</v>
      </c>
      <c r="E20" s="46">
        <v>48</v>
      </c>
      <c r="F20" s="59"/>
      <c r="G20" s="68">
        <f t="shared" si="0"/>
        <v>0</v>
      </c>
      <c r="H20" s="4"/>
      <c r="I20" s="3"/>
    </row>
    <row r="21" spans="1:9" ht="15.75" thickBot="1" x14ac:dyDescent="0.3">
      <c r="A21" s="29" t="s">
        <v>66</v>
      </c>
      <c r="B21" s="89" t="s">
        <v>22</v>
      </c>
      <c r="C21" s="34" t="s">
        <v>140</v>
      </c>
      <c r="D21" s="51" t="s">
        <v>134</v>
      </c>
      <c r="E21" s="46">
        <v>216</v>
      </c>
      <c r="F21" s="59"/>
      <c r="G21" s="68">
        <f t="shared" si="0"/>
        <v>0</v>
      </c>
      <c r="H21" s="4"/>
      <c r="I21" s="3"/>
    </row>
    <row r="22" spans="1:9" ht="29.25" thickBot="1" x14ac:dyDescent="0.3">
      <c r="A22" s="29" t="s">
        <v>66</v>
      </c>
      <c r="B22" s="89" t="s">
        <v>23</v>
      </c>
      <c r="C22" s="34" t="s">
        <v>143</v>
      </c>
      <c r="D22" s="51" t="s">
        <v>142</v>
      </c>
      <c r="E22" s="46">
        <v>414</v>
      </c>
      <c r="F22" s="107"/>
      <c r="G22" s="108">
        <f t="shared" si="0"/>
        <v>0</v>
      </c>
      <c r="H22" s="17" t="s">
        <v>72</v>
      </c>
      <c r="I22" s="18">
        <f>ROUND(SUM(G16:G22),2)</f>
        <v>0</v>
      </c>
    </row>
    <row r="23" spans="1:9" s="3" customFormat="1" ht="30" x14ac:dyDescent="0.25">
      <c r="A23" s="28" t="s">
        <v>153</v>
      </c>
      <c r="B23" s="63" t="s">
        <v>43</v>
      </c>
      <c r="C23" s="36" t="s">
        <v>144</v>
      </c>
      <c r="D23" s="39" t="s">
        <v>131</v>
      </c>
      <c r="E23" s="50">
        <v>71</v>
      </c>
      <c r="F23" s="141"/>
      <c r="G23" s="67">
        <f t="shared" si="0"/>
        <v>0</v>
      </c>
      <c r="H23" s="4"/>
    </row>
    <row r="24" spans="1:9" s="3" customFormat="1" ht="30" x14ac:dyDescent="0.25">
      <c r="A24" s="29" t="s">
        <v>153</v>
      </c>
      <c r="B24" s="114" t="s">
        <v>44</v>
      </c>
      <c r="C24" s="34" t="s">
        <v>145</v>
      </c>
      <c r="D24" s="51" t="s">
        <v>134</v>
      </c>
      <c r="E24" s="46">
        <v>21.3</v>
      </c>
      <c r="F24" s="139"/>
      <c r="G24" s="68">
        <f t="shared" si="0"/>
        <v>0</v>
      </c>
      <c r="H24" s="4"/>
    </row>
    <row r="25" spans="1:9" s="3" customFormat="1" ht="30" x14ac:dyDescent="0.25">
      <c r="A25" s="29" t="s">
        <v>153</v>
      </c>
      <c r="B25" s="114" t="s">
        <v>45</v>
      </c>
      <c r="C25" s="34" t="s">
        <v>146</v>
      </c>
      <c r="D25" s="51" t="s">
        <v>134</v>
      </c>
      <c r="E25" s="46">
        <v>7.1</v>
      </c>
      <c r="F25" s="139"/>
      <c r="G25" s="68">
        <f t="shared" si="0"/>
        <v>0</v>
      </c>
      <c r="H25" s="4"/>
    </row>
    <row r="26" spans="1:9" s="3" customFormat="1" ht="30" x14ac:dyDescent="0.25">
      <c r="A26" s="29" t="s">
        <v>153</v>
      </c>
      <c r="B26" s="114" t="s">
        <v>46</v>
      </c>
      <c r="C26" s="34" t="s">
        <v>147</v>
      </c>
      <c r="D26" s="51" t="s">
        <v>134</v>
      </c>
      <c r="E26" s="46">
        <v>13</v>
      </c>
      <c r="F26" s="139"/>
      <c r="G26" s="68">
        <f t="shared" si="0"/>
        <v>0</v>
      </c>
      <c r="H26" s="4"/>
    </row>
    <row r="27" spans="1:9" s="3" customFormat="1" ht="30" x14ac:dyDescent="0.25">
      <c r="A27" s="29" t="s">
        <v>153</v>
      </c>
      <c r="B27" s="114" t="s">
        <v>47</v>
      </c>
      <c r="C27" s="34" t="s">
        <v>148</v>
      </c>
      <c r="D27" s="51" t="s">
        <v>142</v>
      </c>
      <c r="E27" s="46">
        <v>97</v>
      </c>
      <c r="F27" s="139"/>
      <c r="G27" s="68">
        <f t="shared" si="0"/>
        <v>0</v>
      </c>
      <c r="H27" s="4"/>
    </row>
    <row r="28" spans="1:9" s="3" customFormat="1" ht="30" x14ac:dyDescent="0.25">
      <c r="A28" s="29" t="s">
        <v>153</v>
      </c>
      <c r="B28" s="114" t="s">
        <v>48</v>
      </c>
      <c r="C28" s="34" t="s">
        <v>149</v>
      </c>
      <c r="D28" s="51" t="s">
        <v>131</v>
      </c>
      <c r="E28" s="46">
        <v>32</v>
      </c>
      <c r="F28" s="139"/>
      <c r="G28" s="68">
        <f t="shared" si="0"/>
        <v>0</v>
      </c>
      <c r="H28" s="4"/>
    </row>
    <row r="29" spans="1:9" s="3" customFormat="1" ht="30" x14ac:dyDescent="0.25">
      <c r="A29" s="29" t="s">
        <v>153</v>
      </c>
      <c r="B29" s="114" t="s">
        <v>49</v>
      </c>
      <c r="C29" s="34" t="s">
        <v>150</v>
      </c>
      <c r="D29" s="51" t="s">
        <v>131</v>
      </c>
      <c r="E29" s="46">
        <v>32</v>
      </c>
      <c r="F29" s="139"/>
      <c r="G29" s="68">
        <f t="shared" si="0"/>
        <v>0</v>
      </c>
      <c r="H29" s="4"/>
    </row>
    <row r="30" spans="1:9" s="3" customFormat="1" ht="30.75" thickBot="1" x14ac:dyDescent="0.3">
      <c r="A30" s="29" t="s">
        <v>153</v>
      </c>
      <c r="B30" s="114" t="s">
        <v>88</v>
      </c>
      <c r="C30" s="34" t="s">
        <v>151</v>
      </c>
      <c r="D30" s="51" t="s">
        <v>131</v>
      </c>
      <c r="E30" s="46">
        <v>32</v>
      </c>
      <c r="F30" s="139"/>
      <c r="G30" s="68">
        <f t="shared" si="0"/>
        <v>0</v>
      </c>
      <c r="H30" s="4"/>
    </row>
    <row r="31" spans="1:9" s="147" customFormat="1" ht="30.75" thickBot="1" x14ac:dyDescent="0.3">
      <c r="A31" s="29" t="s">
        <v>153</v>
      </c>
      <c r="B31" s="114" t="s">
        <v>202</v>
      </c>
      <c r="C31" s="34" t="s">
        <v>152</v>
      </c>
      <c r="D31" s="51" t="s">
        <v>131</v>
      </c>
      <c r="E31" s="46">
        <v>32</v>
      </c>
      <c r="F31" s="140"/>
      <c r="G31" s="108">
        <f t="shared" si="0"/>
        <v>0</v>
      </c>
      <c r="H31" s="112" t="s">
        <v>73</v>
      </c>
      <c r="I31" s="103">
        <f>ROUND(SUM(G23:G31),2)</f>
        <v>0</v>
      </c>
    </row>
    <row r="32" spans="1:9" s="3" customFormat="1" ht="30" x14ac:dyDescent="0.25">
      <c r="A32" s="28" t="s">
        <v>170</v>
      </c>
      <c r="B32" s="63" t="s">
        <v>26</v>
      </c>
      <c r="C32" s="100" t="s">
        <v>396</v>
      </c>
      <c r="D32" s="39" t="s">
        <v>134</v>
      </c>
      <c r="E32" s="50">
        <v>180</v>
      </c>
      <c r="F32" s="142"/>
      <c r="G32" s="67">
        <f t="shared" si="0"/>
        <v>0</v>
      </c>
      <c r="H32" s="198" t="s">
        <v>81</v>
      </c>
    </row>
    <row r="33" spans="1:8" s="3" customFormat="1" ht="30" x14ac:dyDescent="0.25">
      <c r="A33" s="29" t="s">
        <v>170</v>
      </c>
      <c r="B33" s="62" t="s">
        <v>27</v>
      </c>
      <c r="C33" s="40" t="s">
        <v>181</v>
      </c>
      <c r="D33" s="51" t="s">
        <v>142</v>
      </c>
      <c r="E33" s="46">
        <v>403</v>
      </c>
      <c r="F33" s="143"/>
      <c r="G33" s="68">
        <f t="shared" si="0"/>
        <v>0</v>
      </c>
      <c r="H33" s="199"/>
    </row>
    <row r="34" spans="1:8" s="3" customFormat="1" ht="30" x14ac:dyDescent="0.25">
      <c r="A34" s="29" t="s">
        <v>170</v>
      </c>
      <c r="B34" s="62" t="s">
        <v>28</v>
      </c>
      <c r="C34" s="40" t="s">
        <v>397</v>
      </c>
      <c r="D34" s="51" t="s">
        <v>142</v>
      </c>
      <c r="E34" s="46">
        <v>365</v>
      </c>
      <c r="F34" s="143"/>
      <c r="G34" s="68">
        <f t="shared" si="0"/>
        <v>0</v>
      </c>
      <c r="H34" s="199"/>
    </row>
    <row r="35" spans="1:8" s="3" customFormat="1" ht="30" x14ac:dyDescent="0.25">
      <c r="A35" s="29" t="s">
        <v>170</v>
      </c>
      <c r="B35" s="62" t="s">
        <v>29</v>
      </c>
      <c r="C35" s="40" t="s">
        <v>185</v>
      </c>
      <c r="D35" s="51" t="s">
        <v>142</v>
      </c>
      <c r="E35" s="46">
        <v>365</v>
      </c>
      <c r="F35" s="143"/>
      <c r="G35" s="68">
        <f t="shared" si="0"/>
        <v>0</v>
      </c>
      <c r="H35" s="199"/>
    </row>
    <row r="36" spans="1:8" s="3" customFormat="1" ht="30" x14ac:dyDescent="0.25">
      <c r="A36" s="29" t="s">
        <v>170</v>
      </c>
      <c r="B36" s="62" t="s">
        <v>50</v>
      </c>
      <c r="C36" s="40" t="s">
        <v>182</v>
      </c>
      <c r="D36" s="51" t="s">
        <v>142</v>
      </c>
      <c r="E36" s="46">
        <v>365</v>
      </c>
      <c r="F36" s="143"/>
      <c r="G36" s="68">
        <f t="shared" si="0"/>
        <v>0</v>
      </c>
      <c r="H36" s="199"/>
    </row>
    <row r="37" spans="1:8" s="3" customFormat="1" ht="30" x14ac:dyDescent="0.25">
      <c r="A37" s="29" t="s">
        <v>170</v>
      </c>
      <c r="B37" s="62" t="s">
        <v>154</v>
      </c>
      <c r="C37" s="40" t="s">
        <v>174</v>
      </c>
      <c r="D37" s="51" t="s">
        <v>142</v>
      </c>
      <c r="E37" s="46">
        <v>730</v>
      </c>
      <c r="F37" s="143"/>
      <c r="G37" s="68">
        <f t="shared" si="0"/>
        <v>0</v>
      </c>
      <c r="H37" s="199"/>
    </row>
    <row r="38" spans="1:8" s="3" customFormat="1" ht="30" x14ac:dyDescent="0.25">
      <c r="A38" s="29" t="s">
        <v>170</v>
      </c>
      <c r="B38" s="62" t="s">
        <v>155</v>
      </c>
      <c r="C38" s="40" t="s">
        <v>175</v>
      </c>
      <c r="D38" s="51" t="s">
        <v>131</v>
      </c>
      <c r="E38" s="46">
        <v>154</v>
      </c>
      <c r="F38" s="143"/>
      <c r="G38" s="68">
        <f t="shared" si="0"/>
        <v>0</v>
      </c>
      <c r="H38" s="199"/>
    </row>
    <row r="39" spans="1:8" s="3" customFormat="1" ht="30" x14ac:dyDescent="0.25">
      <c r="A39" s="29" t="s">
        <v>170</v>
      </c>
      <c r="B39" s="62" t="s">
        <v>156</v>
      </c>
      <c r="C39" s="40" t="s">
        <v>176</v>
      </c>
      <c r="D39" s="51" t="s">
        <v>131</v>
      </c>
      <c r="E39" s="46">
        <v>116</v>
      </c>
      <c r="F39" s="143"/>
      <c r="G39" s="68">
        <f t="shared" si="0"/>
        <v>0</v>
      </c>
      <c r="H39" s="199"/>
    </row>
    <row r="40" spans="1:8" s="3" customFormat="1" ht="30" x14ac:dyDescent="0.25">
      <c r="A40" s="29" t="s">
        <v>170</v>
      </c>
      <c r="B40" s="62" t="s">
        <v>157</v>
      </c>
      <c r="C40" s="40" t="s">
        <v>177</v>
      </c>
      <c r="D40" s="51" t="s">
        <v>131</v>
      </c>
      <c r="E40" s="46">
        <v>38</v>
      </c>
      <c r="F40" s="143"/>
      <c r="G40" s="68">
        <f t="shared" si="0"/>
        <v>0</v>
      </c>
      <c r="H40" s="199"/>
    </row>
    <row r="41" spans="1:8" s="3" customFormat="1" ht="30" x14ac:dyDescent="0.25">
      <c r="A41" s="29" t="s">
        <v>170</v>
      </c>
      <c r="B41" s="62" t="s">
        <v>158</v>
      </c>
      <c r="C41" s="40" t="s">
        <v>178</v>
      </c>
      <c r="D41" s="51" t="s">
        <v>134</v>
      </c>
      <c r="E41" s="46">
        <v>18</v>
      </c>
      <c r="F41" s="143"/>
      <c r="G41" s="68">
        <f t="shared" si="0"/>
        <v>0</v>
      </c>
      <c r="H41" s="199"/>
    </row>
    <row r="42" spans="1:8" s="3" customFormat="1" ht="30" x14ac:dyDescent="0.25">
      <c r="A42" s="29" t="s">
        <v>170</v>
      </c>
      <c r="B42" s="62" t="s">
        <v>159</v>
      </c>
      <c r="C42" s="40" t="s">
        <v>189</v>
      </c>
      <c r="D42" s="51" t="s">
        <v>131</v>
      </c>
      <c r="E42" s="46">
        <v>85</v>
      </c>
      <c r="F42" s="143"/>
      <c r="G42" s="68">
        <f t="shared" si="0"/>
        <v>0</v>
      </c>
      <c r="H42" s="199"/>
    </row>
    <row r="43" spans="1:8" s="3" customFormat="1" ht="30.75" thickBot="1" x14ac:dyDescent="0.3">
      <c r="A43" s="30" t="s">
        <v>170</v>
      </c>
      <c r="B43" s="69" t="s">
        <v>160</v>
      </c>
      <c r="C43" s="102" t="s">
        <v>190</v>
      </c>
      <c r="D43" s="35" t="s">
        <v>131</v>
      </c>
      <c r="E43" s="47">
        <v>15</v>
      </c>
      <c r="F43" s="144"/>
      <c r="G43" s="73">
        <f t="shared" si="0"/>
        <v>0</v>
      </c>
      <c r="H43" s="199"/>
    </row>
    <row r="44" spans="1:8" s="3" customFormat="1" ht="30" x14ac:dyDescent="0.25">
      <c r="A44" s="109" t="s">
        <v>197</v>
      </c>
      <c r="B44" s="90" t="s">
        <v>26</v>
      </c>
      <c r="C44" s="101" t="s">
        <v>398</v>
      </c>
      <c r="D44" s="37" t="s">
        <v>134</v>
      </c>
      <c r="E44" s="49">
        <v>126</v>
      </c>
      <c r="F44" s="154"/>
      <c r="G44" s="110">
        <f t="shared" ref="G44:G88" si="1">ROUND((E44*F44),2)</f>
        <v>0</v>
      </c>
      <c r="H44" s="196"/>
    </row>
    <row r="45" spans="1:8" s="3" customFormat="1" ht="30" x14ac:dyDescent="0.25">
      <c r="A45" s="29" t="s">
        <v>197</v>
      </c>
      <c r="B45" s="62" t="s">
        <v>27</v>
      </c>
      <c r="C45" s="40" t="s">
        <v>172</v>
      </c>
      <c r="D45" s="51" t="s">
        <v>142</v>
      </c>
      <c r="E45" s="46">
        <v>399</v>
      </c>
      <c r="F45" s="155"/>
      <c r="G45" s="68">
        <f t="shared" si="1"/>
        <v>0</v>
      </c>
      <c r="H45" s="196"/>
    </row>
    <row r="46" spans="1:8" s="3" customFormat="1" ht="30" x14ac:dyDescent="0.25">
      <c r="A46" s="29" t="s">
        <v>197</v>
      </c>
      <c r="B46" s="90" t="s">
        <v>28</v>
      </c>
      <c r="C46" s="40" t="s">
        <v>184</v>
      </c>
      <c r="D46" s="51" t="s">
        <v>142</v>
      </c>
      <c r="E46" s="46">
        <v>365</v>
      </c>
      <c r="F46" s="155"/>
      <c r="G46" s="68">
        <f t="shared" si="1"/>
        <v>0</v>
      </c>
      <c r="H46" s="196"/>
    </row>
    <row r="47" spans="1:8" s="3" customFormat="1" ht="30" x14ac:dyDescent="0.25">
      <c r="A47" s="29" t="s">
        <v>197</v>
      </c>
      <c r="B47" s="62" t="s">
        <v>29</v>
      </c>
      <c r="C47" s="40" t="s">
        <v>185</v>
      </c>
      <c r="D47" s="51" t="s">
        <v>142</v>
      </c>
      <c r="E47" s="46">
        <v>365</v>
      </c>
      <c r="F47" s="155"/>
      <c r="G47" s="68">
        <f t="shared" si="1"/>
        <v>0</v>
      </c>
      <c r="H47" s="196"/>
    </row>
    <row r="48" spans="1:8" s="3" customFormat="1" ht="30" x14ac:dyDescent="0.25">
      <c r="A48" s="29" t="s">
        <v>197</v>
      </c>
      <c r="B48" s="90" t="s">
        <v>50</v>
      </c>
      <c r="C48" s="40" t="s">
        <v>399</v>
      </c>
      <c r="D48" s="51" t="s">
        <v>142</v>
      </c>
      <c r="E48" s="46">
        <v>365</v>
      </c>
      <c r="F48" s="155"/>
      <c r="G48" s="68">
        <f t="shared" si="1"/>
        <v>0</v>
      </c>
      <c r="H48" s="196"/>
    </row>
    <row r="49" spans="1:9" s="3" customFormat="1" ht="30" x14ac:dyDescent="0.25">
      <c r="A49" s="29" t="s">
        <v>197</v>
      </c>
      <c r="B49" s="62" t="s">
        <v>154</v>
      </c>
      <c r="C49" s="40" t="s">
        <v>174</v>
      </c>
      <c r="D49" s="51" t="s">
        <v>142</v>
      </c>
      <c r="E49" s="46">
        <v>730</v>
      </c>
      <c r="F49" s="155"/>
      <c r="G49" s="68">
        <f t="shared" si="1"/>
        <v>0</v>
      </c>
      <c r="H49" s="196"/>
    </row>
    <row r="50" spans="1:9" s="3" customFormat="1" ht="30" x14ac:dyDescent="0.25">
      <c r="A50" s="29" t="s">
        <v>197</v>
      </c>
      <c r="B50" s="90" t="s">
        <v>155</v>
      </c>
      <c r="C50" s="40" t="s">
        <v>175</v>
      </c>
      <c r="D50" s="51" t="s">
        <v>131</v>
      </c>
      <c r="E50" s="46">
        <v>154</v>
      </c>
      <c r="F50" s="155"/>
      <c r="G50" s="68">
        <f t="shared" si="1"/>
        <v>0</v>
      </c>
      <c r="H50" s="196"/>
    </row>
    <row r="51" spans="1:9" s="3" customFormat="1" ht="30" x14ac:dyDescent="0.25">
      <c r="A51" s="29" t="s">
        <v>197</v>
      </c>
      <c r="B51" s="115" t="s">
        <v>156</v>
      </c>
      <c r="C51" s="148" t="s">
        <v>176</v>
      </c>
      <c r="D51" s="116" t="s">
        <v>131</v>
      </c>
      <c r="E51" s="46">
        <v>116</v>
      </c>
      <c r="F51" s="155"/>
      <c r="G51" s="68">
        <f t="shared" si="1"/>
        <v>0</v>
      </c>
      <c r="H51" s="196"/>
    </row>
    <row r="52" spans="1:9" s="3" customFormat="1" ht="30" x14ac:dyDescent="0.25">
      <c r="A52" s="29" t="s">
        <v>197</v>
      </c>
      <c r="B52" s="117" t="s">
        <v>157</v>
      </c>
      <c r="C52" s="148" t="s">
        <v>177</v>
      </c>
      <c r="D52" s="116" t="s">
        <v>131</v>
      </c>
      <c r="E52" s="46">
        <v>38</v>
      </c>
      <c r="F52" s="155"/>
      <c r="G52" s="68">
        <f t="shared" si="1"/>
        <v>0</v>
      </c>
      <c r="H52" s="196"/>
    </row>
    <row r="53" spans="1:9" s="3" customFormat="1" ht="30" x14ac:dyDescent="0.25">
      <c r="A53" s="29" t="s">
        <v>197</v>
      </c>
      <c r="B53" s="90" t="s">
        <v>158</v>
      </c>
      <c r="C53" s="101" t="s">
        <v>178</v>
      </c>
      <c r="D53" s="51" t="s">
        <v>134</v>
      </c>
      <c r="E53" s="46">
        <v>18</v>
      </c>
      <c r="F53" s="155"/>
      <c r="G53" s="68">
        <f t="shared" si="1"/>
        <v>0</v>
      </c>
      <c r="H53" s="196"/>
    </row>
    <row r="54" spans="1:9" s="3" customFormat="1" ht="30.75" thickBot="1" x14ac:dyDescent="0.3">
      <c r="A54" s="29" t="s">
        <v>197</v>
      </c>
      <c r="B54" s="90" t="s">
        <v>159</v>
      </c>
      <c r="C54" s="40" t="s">
        <v>189</v>
      </c>
      <c r="D54" s="51" t="s">
        <v>131</v>
      </c>
      <c r="E54" s="46">
        <v>85</v>
      </c>
      <c r="F54" s="155"/>
      <c r="G54" s="68">
        <f t="shared" si="1"/>
        <v>0</v>
      </c>
      <c r="H54" s="196"/>
    </row>
    <row r="55" spans="1:9" s="3" customFormat="1" ht="30.75" thickBot="1" x14ac:dyDescent="0.3">
      <c r="A55" s="105" t="s">
        <v>197</v>
      </c>
      <c r="B55" s="90" t="s">
        <v>160</v>
      </c>
      <c r="C55" s="40" t="s">
        <v>190</v>
      </c>
      <c r="D55" s="51" t="s">
        <v>131</v>
      </c>
      <c r="E55" s="46">
        <v>15</v>
      </c>
      <c r="F55" s="156"/>
      <c r="G55" s="108">
        <f t="shared" si="1"/>
        <v>0</v>
      </c>
      <c r="H55" s="17" t="s">
        <v>74</v>
      </c>
      <c r="I55" s="18">
        <f>ROUND(SUM(G32:G55),2)</f>
        <v>0</v>
      </c>
    </row>
    <row r="56" spans="1:9" s="3" customFormat="1" ht="30" x14ac:dyDescent="0.25">
      <c r="A56" s="33" t="s">
        <v>203</v>
      </c>
      <c r="B56" s="52" t="s">
        <v>30</v>
      </c>
      <c r="C56" s="100" t="s">
        <v>206</v>
      </c>
      <c r="D56" s="39" t="s">
        <v>136</v>
      </c>
      <c r="E56" s="50">
        <v>62</v>
      </c>
      <c r="F56" s="142"/>
      <c r="G56" s="67">
        <f t="shared" si="1"/>
        <v>0</v>
      </c>
      <c r="H56" s="195" t="s">
        <v>263</v>
      </c>
    </row>
    <row r="57" spans="1:9" s="3" customFormat="1" ht="30" x14ac:dyDescent="0.25">
      <c r="A57" s="29" t="s">
        <v>203</v>
      </c>
      <c r="B57" s="91" t="s">
        <v>31</v>
      </c>
      <c r="C57" s="40" t="s">
        <v>562</v>
      </c>
      <c r="D57" s="51" t="s">
        <v>142</v>
      </c>
      <c r="E57" s="46">
        <v>171</v>
      </c>
      <c r="F57" s="143"/>
      <c r="G57" s="68">
        <f t="shared" si="1"/>
        <v>0</v>
      </c>
      <c r="H57" s="204"/>
    </row>
    <row r="58" spans="1:9" s="3" customFormat="1" ht="30" x14ac:dyDescent="0.25">
      <c r="A58" s="29" t="s">
        <v>203</v>
      </c>
      <c r="B58" s="91" t="s">
        <v>32</v>
      </c>
      <c r="C58" s="40" t="s">
        <v>207</v>
      </c>
      <c r="D58" s="51" t="s">
        <v>134</v>
      </c>
      <c r="E58" s="46">
        <v>58</v>
      </c>
      <c r="F58" s="143"/>
      <c r="G58" s="68">
        <f t="shared" si="1"/>
        <v>0</v>
      </c>
      <c r="H58" s="204"/>
    </row>
    <row r="59" spans="1:9" s="3" customFormat="1" ht="30" x14ac:dyDescent="0.25">
      <c r="A59" s="29" t="s">
        <v>203</v>
      </c>
      <c r="B59" s="91" t="s">
        <v>33</v>
      </c>
      <c r="C59" s="40" t="s">
        <v>208</v>
      </c>
      <c r="D59" s="51" t="s">
        <v>134</v>
      </c>
      <c r="E59" s="46">
        <v>9</v>
      </c>
      <c r="F59" s="143"/>
      <c r="G59" s="68">
        <f t="shared" si="1"/>
        <v>0</v>
      </c>
      <c r="H59" s="204"/>
    </row>
    <row r="60" spans="1:9" s="3" customFormat="1" ht="30" x14ac:dyDescent="0.25">
      <c r="A60" s="29" t="s">
        <v>203</v>
      </c>
      <c r="B60" s="91" t="s">
        <v>34</v>
      </c>
      <c r="C60" s="40" t="s">
        <v>209</v>
      </c>
      <c r="D60" s="51" t="s">
        <v>142</v>
      </c>
      <c r="E60" s="46">
        <v>127</v>
      </c>
      <c r="F60" s="143"/>
      <c r="G60" s="68">
        <f t="shared" si="1"/>
        <v>0</v>
      </c>
      <c r="H60" s="204"/>
    </row>
    <row r="61" spans="1:9" s="3" customFormat="1" ht="30" x14ac:dyDescent="0.25">
      <c r="A61" s="29" t="s">
        <v>203</v>
      </c>
      <c r="B61" s="91" t="s">
        <v>35</v>
      </c>
      <c r="C61" s="40" t="s">
        <v>210</v>
      </c>
      <c r="D61" s="51" t="s">
        <v>142</v>
      </c>
      <c r="E61" s="46">
        <v>17</v>
      </c>
      <c r="F61" s="143"/>
      <c r="G61" s="68">
        <f t="shared" si="1"/>
        <v>0</v>
      </c>
      <c r="H61" s="204"/>
    </row>
    <row r="62" spans="1:9" s="3" customFormat="1" ht="30" x14ac:dyDescent="0.25">
      <c r="A62" s="29" t="s">
        <v>203</v>
      </c>
      <c r="B62" s="91" t="s">
        <v>89</v>
      </c>
      <c r="C62" s="40" t="s">
        <v>211</v>
      </c>
      <c r="D62" s="51" t="s">
        <v>142</v>
      </c>
      <c r="E62" s="46">
        <v>15</v>
      </c>
      <c r="F62" s="143"/>
      <c r="G62" s="68">
        <f t="shared" si="1"/>
        <v>0</v>
      </c>
      <c r="H62" s="204"/>
    </row>
    <row r="63" spans="1:9" s="3" customFormat="1" ht="30" x14ac:dyDescent="0.25">
      <c r="A63" s="29" t="s">
        <v>203</v>
      </c>
      <c r="B63" s="91" t="s">
        <v>90</v>
      </c>
      <c r="C63" s="40" t="s">
        <v>212</v>
      </c>
      <c r="D63" s="51" t="s">
        <v>142</v>
      </c>
      <c r="E63" s="46">
        <v>60</v>
      </c>
      <c r="F63" s="143"/>
      <c r="G63" s="68">
        <f t="shared" si="1"/>
        <v>0</v>
      </c>
      <c r="H63" s="204"/>
    </row>
    <row r="64" spans="1:9" s="3" customFormat="1" ht="30" x14ac:dyDescent="0.25">
      <c r="A64" s="29" t="s">
        <v>203</v>
      </c>
      <c r="B64" s="91" t="s">
        <v>91</v>
      </c>
      <c r="C64" s="40" t="s">
        <v>400</v>
      </c>
      <c r="D64" s="51" t="s">
        <v>142</v>
      </c>
      <c r="E64" s="46">
        <v>5</v>
      </c>
      <c r="F64" s="143"/>
      <c r="G64" s="68">
        <f t="shared" si="1"/>
        <v>0</v>
      </c>
      <c r="H64" s="204"/>
    </row>
    <row r="65" spans="1:8" s="3" customFormat="1" ht="30" x14ac:dyDescent="0.25">
      <c r="A65" s="29" t="s">
        <v>203</v>
      </c>
      <c r="B65" s="91" t="s">
        <v>92</v>
      </c>
      <c r="C65" s="40" t="s">
        <v>188</v>
      </c>
      <c r="D65" s="51" t="s">
        <v>131</v>
      </c>
      <c r="E65" s="46">
        <v>20</v>
      </c>
      <c r="F65" s="143"/>
      <c r="G65" s="68">
        <f t="shared" si="1"/>
        <v>0</v>
      </c>
      <c r="H65" s="204"/>
    </row>
    <row r="66" spans="1:8" s="3" customFormat="1" ht="30" x14ac:dyDescent="0.25">
      <c r="A66" s="29" t="s">
        <v>203</v>
      </c>
      <c r="B66" s="91" t="s">
        <v>93</v>
      </c>
      <c r="C66" s="40" t="s">
        <v>213</v>
      </c>
      <c r="D66" s="51" t="s">
        <v>131</v>
      </c>
      <c r="E66" s="46">
        <v>6</v>
      </c>
      <c r="F66" s="143"/>
      <c r="G66" s="68">
        <f t="shared" si="1"/>
        <v>0</v>
      </c>
      <c r="H66" s="204"/>
    </row>
    <row r="67" spans="1:8" s="3" customFormat="1" ht="30" x14ac:dyDescent="0.25">
      <c r="A67" s="29" t="s">
        <v>203</v>
      </c>
      <c r="B67" s="91" t="s">
        <v>204</v>
      </c>
      <c r="C67" s="40" t="s">
        <v>214</v>
      </c>
      <c r="D67" s="51" t="s">
        <v>142</v>
      </c>
      <c r="E67" s="46">
        <v>10</v>
      </c>
      <c r="F67" s="143"/>
      <c r="G67" s="68">
        <f t="shared" si="1"/>
        <v>0</v>
      </c>
      <c r="H67" s="204"/>
    </row>
    <row r="68" spans="1:8" s="3" customFormat="1" ht="30.75" thickBot="1" x14ac:dyDescent="0.3">
      <c r="A68" s="30" t="s">
        <v>203</v>
      </c>
      <c r="B68" s="91" t="s">
        <v>205</v>
      </c>
      <c r="C68" s="102" t="s">
        <v>215</v>
      </c>
      <c r="D68" s="35" t="s">
        <v>142</v>
      </c>
      <c r="E68" s="47">
        <v>10</v>
      </c>
      <c r="F68" s="144"/>
      <c r="G68" s="73">
        <f t="shared" si="1"/>
        <v>0</v>
      </c>
      <c r="H68" s="204"/>
    </row>
    <row r="69" spans="1:8" s="3" customFormat="1" ht="30" x14ac:dyDescent="0.25">
      <c r="A69" s="28" t="s">
        <v>216</v>
      </c>
      <c r="B69" s="52" t="s">
        <v>30</v>
      </c>
      <c r="C69" s="100" t="s">
        <v>206</v>
      </c>
      <c r="D69" s="39" t="s">
        <v>136</v>
      </c>
      <c r="E69" s="50">
        <v>62</v>
      </c>
      <c r="F69" s="142"/>
      <c r="G69" s="67">
        <f t="shared" si="1"/>
        <v>0</v>
      </c>
      <c r="H69" s="204"/>
    </row>
    <row r="70" spans="1:8" s="3" customFormat="1" ht="30" x14ac:dyDescent="0.25">
      <c r="A70" s="29" t="s">
        <v>216</v>
      </c>
      <c r="B70" s="91" t="s">
        <v>31</v>
      </c>
      <c r="C70" s="40" t="s">
        <v>562</v>
      </c>
      <c r="D70" s="51" t="s">
        <v>142</v>
      </c>
      <c r="E70" s="46">
        <v>182</v>
      </c>
      <c r="F70" s="143"/>
      <c r="G70" s="68">
        <f t="shared" si="1"/>
        <v>0</v>
      </c>
      <c r="H70" s="204"/>
    </row>
    <row r="71" spans="1:8" s="3" customFormat="1" ht="30" x14ac:dyDescent="0.25">
      <c r="A71" s="29" t="s">
        <v>216</v>
      </c>
      <c r="B71" s="91" t="s">
        <v>32</v>
      </c>
      <c r="C71" s="101" t="s">
        <v>217</v>
      </c>
      <c r="D71" s="51" t="s">
        <v>134</v>
      </c>
      <c r="E71" s="46">
        <v>44</v>
      </c>
      <c r="F71" s="143"/>
      <c r="G71" s="68">
        <f t="shared" si="1"/>
        <v>0</v>
      </c>
      <c r="H71" s="204"/>
    </row>
    <row r="72" spans="1:8" s="3" customFormat="1" ht="30" x14ac:dyDescent="0.25">
      <c r="A72" s="29" t="s">
        <v>216</v>
      </c>
      <c r="B72" s="91" t="s">
        <v>33</v>
      </c>
      <c r="C72" s="101" t="s">
        <v>218</v>
      </c>
      <c r="D72" s="51" t="s">
        <v>134</v>
      </c>
      <c r="E72" s="46">
        <v>8</v>
      </c>
      <c r="F72" s="143"/>
      <c r="G72" s="68">
        <f t="shared" si="1"/>
        <v>0</v>
      </c>
      <c r="H72" s="204"/>
    </row>
    <row r="73" spans="1:8" s="3" customFormat="1" ht="30" x14ac:dyDescent="0.25">
      <c r="A73" s="29" t="s">
        <v>216</v>
      </c>
      <c r="B73" s="91" t="s">
        <v>34</v>
      </c>
      <c r="C73" s="101" t="s">
        <v>219</v>
      </c>
      <c r="D73" s="51" t="s">
        <v>142</v>
      </c>
      <c r="E73" s="46">
        <v>135</v>
      </c>
      <c r="F73" s="143"/>
      <c r="G73" s="68">
        <f t="shared" si="1"/>
        <v>0</v>
      </c>
      <c r="H73" s="204"/>
    </row>
    <row r="74" spans="1:8" s="3" customFormat="1" ht="30" x14ac:dyDescent="0.25">
      <c r="A74" s="29" t="s">
        <v>216</v>
      </c>
      <c r="B74" s="91" t="s">
        <v>35</v>
      </c>
      <c r="C74" s="101" t="s">
        <v>220</v>
      </c>
      <c r="D74" s="51" t="s">
        <v>142</v>
      </c>
      <c r="E74" s="46">
        <v>18</v>
      </c>
      <c r="F74" s="143"/>
      <c r="G74" s="68">
        <f t="shared" si="1"/>
        <v>0</v>
      </c>
      <c r="H74" s="204"/>
    </row>
    <row r="75" spans="1:8" s="3" customFormat="1" ht="30" x14ac:dyDescent="0.25">
      <c r="A75" s="29" t="s">
        <v>216</v>
      </c>
      <c r="B75" s="91" t="s">
        <v>89</v>
      </c>
      <c r="C75" s="101" t="s">
        <v>211</v>
      </c>
      <c r="D75" s="51" t="s">
        <v>142</v>
      </c>
      <c r="E75" s="46">
        <v>15</v>
      </c>
      <c r="F75" s="143"/>
      <c r="G75" s="68">
        <f t="shared" si="1"/>
        <v>0</v>
      </c>
      <c r="H75" s="204"/>
    </row>
    <row r="76" spans="1:8" s="3" customFormat="1" ht="30" x14ac:dyDescent="0.25">
      <c r="A76" s="29" t="s">
        <v>216</v>
      </c>
      <c r="B76" s="91" t="s">
        <v>90</v>
      </c>
      <c r="C76" s="101" t="s">
        <v>212</v>
      </c>
      <c r="D76" s="51" t="s">
        <v>142</v>
      </c>
      <c r="E76" s="46">
        <v>60</v>
      </c>
      <c r="F76" s="143"/>
      <c r="G76" s="68">
        <f t="shared" si="1"/>
        <v>0</v>
      </c>
      <c r="H76" s="204"/>
    </row>
    <row r="77" spans="1:8" s="3" customFormat="1" ht="30" x14ac:dyDescent="0.25">
      <c r="A77" s="29" t="s">
        <v>216</v>
      </c>
      <c r="B77" s="91" t="s">
        <v>91</v>
      </c>
      <c r="C77" s="101" t="s">
        <v>400</v>
      </c>
      <c r="D77" s="51" t="s">
        <v>142</v>
      </c>
      <c r="E77" s="46">
        <v>5</v>
      </c>
      <c r="F77" s="143"/>
      <c r="G77" s="68">
        <f t="shared" si="1"/>
        <v>0</v>
      </c>
      <c r="H77" s="204"/>
    </row>
    <row r="78" spans="1:8" s="3" customFormat="1" ht="30" x14ac:dyDescent="0.25">
      <c r="A78" s="29" t="s">
        <v>216</v>
      </c>
      <c r="B78" s="91" t="s">
        <v>92</v>
      </c>
      <c r="C78" s="101" t="s">
        <v>188</v>
      </c>
      <c r="D78" s="51" t="s">
        <v>131</v>
      </c>
      <c r="E78" s="46">
        <v>20</v>
      </c>
      <c r="F78" s="143"/>
      <c r="G78" s="68">
        <f t="shared" si="1"/>
        <v>0</v>
      </c>
      <c r="H78" s="204"/>
    </row>
    <row r="79" spans="1:8" s="3" customFormat="1" ht="30" x14ac:dyDescent="0.25">
      <c r="A79" s="29" t="s">
        <v>216</v>
      </c>
      <c r="B79" s="91" t="s">
        <v>93</v>
      </c>
      <c r="C79" s="101" t="s">
        <v>213</v>
      </c>
      <c r="D79" s="51" t="s">
        <v>131</v>
      </c>
      <c r="E79" s="46">
        <v>6</v>
      </c>
      <c r="F79" s="143"/>
      <c r="G79" s="68">
        <f t="shared" si="1"/>
        <v>0</v>
      </c>
      <c r="H79" s="204"/>
    </row>
    <row r="80" spans="1:8" s="3" customFormat="1" ht="30.75" thickBot="1" x14ac:dyDescent="0.3">
      <c r="A80" s="29" t="s">
        <v>216</v>
      </c>
      <c r="B80" s="91" t="s">
        <v>204</v>
      </c>
      <c r="C80" s="101" t="s">
        <v>214</v>
      </c>
      <c r="D80" s="51" t="s">
        <v>142</v>
      </c>
      <c r="E80" s="46">
        <v>10</v>
      </c>
      <c r="F80" s="143"/>
      <c r="G80" s="68">
        <f t="shared" si="1"/>
        <v>0</v>
      </c>
      <c r="H80" s="205"/>
    </row>
    <row r="81" spans="1:9" s="3" customFormat="1" ht="30.75" thickBot="1" x14ac:dyDescent="0.3">
      <c r="A81" s="30" t="s">
        <v>216</v>
      </c>
      <c r="B81" s="91" t="s">
        <v>205</v>
      </c>
      <c r="C81" s="124" t="s">
        <v>215</v>
      </c>
      <c r="D81" s="35" t="s">
        <v>142</v>
      </c>
      <c r="E81" s="47">
        <v>10</v>
      </c>
      <c r="F81" s="144"/>
      <c r="G81" s="73">
        <f t="shared" si="1"/>
        <v>0</v>
      </c>
      <c r="H81" s="17" t="s">
        <v>75</v>
      </c>
      <c r="I81" s="18">
        <f>ROUND(SUM(G56:G81),2)</f>
        <v>0</v>
      </c>
    </row>
    <row r="82" spans="1:9" s="3" customFormat="1" ht="30" x14ac:dyDescent="0.25">
      <c r="A82" s="33" t="s">
        <v>401</v>
      </c>
      <c r="B82" s="52" t="s">
        <v>7</v>
      </c>
      <c r="C82" s="100" t="s">
        <v>235</v>
      </c>
      <c r="D82" s="39" t="s">
        <v>134</v>
      </c>
      <c r="E82" s="50">
        <v>16</v>
      </c>
      <c r="F82" s="142"/>
      <c r="G82" s="67">
        <f t="shared" si="1"/>
        <v>0</v>
      </c>
      <c r="H82" s="195" t="s">
        <v>263</v>
      </c>
    </row>
    <row r="83" spans="1:9" s="3" customFormat="1" ht="30" x14ac:dyDescent="0.25">
      <c r="A83" s="29" t="s">
        <v>401</v>
      </c>
      <c r="B83" s="91" t="s">
        <v>36</v>
      </c>
      <c r="C83" s="40" t="s">
        <v>233</v>
      </c>
      <c r="D83" s="51" t="s">
        <v>142</v>
      </c>
      <c r="E83" s="46">
        <v>155</v>
      </c>
      <c r="F83" s="143"/>
      <c r="G83" s="68">
        <f t="shared" si="1"/>
        <v>0</v>
      </c>
      <c r="H83" s="204"/>
    </row>
    <row r="84" spans="1:9" s="3" customFormat="1" ht="30" x14ac:dyDescent="0.25">
      <c r="A84" s="29" t="s">
        <v>401</v>
      </c>
      <c r="B84" s="91" t="s">
        <v>37</v>
      </c>
      <c r="C84" s="40" t="s">
        <v>234</v>
      </c>
      <c r="D84" s="51" t="s">
        <v>131</v>
      </c>
      <c r="E84" s="46">
        <v>29</v>
      </c>
      <c r="F84" s="143"/>
      <c r="G84" s="68">
        <f t="shared" si="1"/>
        <v>0</v>
      </c>
      <c r="H84" s="204"/>
    </row>
    <row r="85" spans="1:9" s="3" customFormat="1" ht="30" x14ac:dyDescent="0.25">
      <c r="A85" s="29" t="s">
        <v>401</v>
      </c>
      <c r="B85" s="91" t="s">
        <v>38</v>
      </c>
      <c r="C85" s="40" t="s">
        <v>214</v>
      </c>
      <c r="D85" s="51" t="s">
        <v>142</v>
      </c>
      <c r="E85" s="46">
        <v>100</v>
      </c>
      <c r="F85" s="143"/>
      <c r="G85" s="68">
        <f t="shared" si="1"/>
        <v>0</v>
      </c>
      <c r="H85" s="204"/>
    </row>
    <row r="86" spans="1:9" s="3" customFormat="1" ht="30" x14ac:dyDescent="0.25">
      <c r="A86" s="29" t="s">
        <v>401</v>
      </c>
      <c r="B86" s="91" t="s">
        <v>39</v>
      </c>
      <c r="C86" s="40" t="s">
        <v>215</v>
      </c>
      <c r="D86" s="51" t="s">
        <v>142</v>
      </c>
      <c r="E86" s="46">
        <v>95.5</v>
      </c>
      <c r="F86" s="143"/>
      <c r="G86" s="68">
        <f t="shared" si="1"/>
        <v>0</v>
      </c>
      <c r="H86" s="204"/>
    </row>
    <row r="87" spans="1:9" s="3" customFormat="1" ht="30" x14ac:dyDescent="0.25">
      <c r="A87" s="29" t="s">
        <v>401</v>
      </c>
      <c r="B87" s="91" t="s">
        <v>40</v>
      </c>
      <c r="C87" s="40" t="s">
        <v>194</v>
      </c>
      <c r="D87" s="51" t="s">
        <v>142</v>
      </c>
      <c r="E87" s="46">
        <v>3</v>
      </c>
      <c r="F87" s="143"/>
      <c r="G87" s="68">
        <f t="shared" si="1"/>
        <v>0</v>
      </c>
      <c r="H87" s="204"/>
    </row>
    <row r="88" spans="1:9" s="3" customFormat="1" ht="30.75" thickBot="1" x14ac:dyDescent="0.3">
      <c r="A88" s="29" t="s">
        <v>401</v>
      </c>
      <c r="B88" s="91" t="s">
        <v>41</v>
      </c>
      <c r="C88" s="40" t="s">
        <v>195</v>
      </c>
      <c r="D88" s="51" t="s">
        <v>142</v>
      </c>
      <c r="E88" s="46">
        <v>1.5</v>
      </c>
      <c r="F88" s="143"/>
      <c r="G88" s="68">
        <f t="shared" si="1"/>
        <v>0</v>
      </c>
      <c r="H88" s="204"/>
    </row>
    <row r="89" spans="1:9" s="3" customFormat="1" ht="30" x14ac:dyDescent="0.25">
      <c r="A89" s="28" t="s">
        <v>321</v>
      </c>
      <c r="B89" s="52" t="s">
        <v>7</v>
      </c>
      <c r="C89" s="100" t="s">
        <v>322</v>
      </c>
      <c r="D89" s="39" t="s">
        <v>134</v>
      </c>
      <c r="E89" s="50">
        <v>13</v>
      </c>
      <c r="F89" s="142"/>
      <c r="G89" s="67">
        <f t="shared" ref="G89:G128" si="2">ROUND((E89*F89),2)</f>
        <v>0</v>
      </c>
      <c r="H89" s="209"/>
    </row>
    <row r="90" spans="1:9" s="3" customFormat="1" ht="30" x14ac:dyDescent="0.25">
      <c r="A90" s="109" t="s">
        <v>321</v>
      </c>
      <c r="B90" s="90" t="s">
        <v>36</v>
      </c>
      <c r="C90" s="101" t="s">
        <v>402</v>
      </c>
      <c r="D90" s="37" t="s">
        <v>142</v>
      </c>
      <c r="E90" s="49">
        <v>170</v>
      </c>
      <c r="F90" s="146"/>
      <c r="G90" s="68">
        <f t="shared" si="2"/>
        <v>0</v>
      </c>
      <c r="H90" s="209"/>
    </row>
    <row r="91" spans="1:9" s="3" customFormat="1" ht="30" x14ac:dyDescent="0.25">
      <c r="A91" s="109" t="s">
        <v>321</v>
      </c>
      <c r="B91" s="90" t="s">
        <v>37</v>
      </c>
      <c r="C91" s="101" t="s">
        <v>234</v>
      </c>
      <c r="D91" s="37" t="s">
        <v>131</v>
      </c>
      <c r="E91" s="49">
        <v>29</v>
      </c>
      <c r="F91" s="146"/>
      <c r="G91" s="68">
        <f t="shared" si="2"/>
        <v>0</v>
      </c>
      <c r="H91" s="209"/>
    </row>
    <row r="92" spans="1:9" s="3" customFormat="1" ht="30" x14ac:dyDescent="0.25">
      <c r="A92" s="109" t="s">
        <v>321</v>
      </c>
      <c r="B92" s="90" t="s">
        <v>38</v>
      </c>
      <c r="C92" s="101" t="s">
        <v>214</v>
      </c>
      <c r="D92" s="37" t="s">
        <v>142</v>
      </c>
      <c r="E92" s="49">
        <v>100</v>
      </c>
      <c r="F92" s="146"/>
      <c r="G92" s="68">
        <f t="shared" si="2"/>
        <v>0</v>
      </c>
      <c r="H92" s="209"/>
    </row>
    <row r="93" spans="1:9" s="3" customFormat="1" ht="30" x14ac:dyDescent="0.25">
      <c r="A93" s="109" t="s">
        <v>321</v>
      </c>
      <c r="B93" s="90" t="s">
        <v>39</v>
      </c>
      <c r="C93" s="101" t="s">
        <v>215</v>
      </c>
      <c r="D93" s="37" t="s">
        <v>142</v>
      </c>
      <c r="E93" s="49">
        <v>95.5</v>
      </c>
      <c r="F93" s="146"/>
      <c r="G93" s="68">
        <f t="shared" si="2"/>
        <v>0</v>
      </c>
      <c r="H93" s="209"/>
    </row>
    <row r="94" spans="1:9" s="3" customFormat="1" ht="30.75" thickBot="1" x14ac:dyDescent="0.3">
      <c r="A94" s="109" t="s">
        <v>321</v>
      </c>
      <c r="B94" s="90" t="s">
        <v>40</v>
      </c>
      <c r="C94" s="101" t="s">
        <v>194</v>
      </c>
      <c r="D94" s="37" t="s">
        <v>142</v>
      </c>
      <c r="E94" s="49">
        <v>3</v>
      </c>
      <c r="F94" s="146"/>
      <c r="G94" s="68">
        <f t="shared" si="2"/>
        <v>0</v>
      </c>
      <c r="H94" s="209"/>
    </row>
    <row r="95" spans="1:9" s="3" customFormat="1" ht="30.75" thickBot="1" x14ac:dyDescent="0.3">
      <c r="A95" s="122" t="s">
        <v>321</v>
      </c>
      <c r="B95" s="149" t="s">
        <v>41</v>
      </c>
      <c r="C95" s="150" t="s">
        <v>195</v>
      </c>
      <c r="D95" s="151" t="s">
        <v>142</v>
      </c>
      <c r="E95" s="152">
        <v>1.5</v>
      </c>
      <c r="F95" s="144"/>
      <c r="G95" s="73">
        <f t="shared" si="2"/>
        <v>0</v>
      </c>
      <c r="H95" s="112" t="s">
        <v>76</v>
      </c>
      <c r="I95" s="18">
        <f>ROUND(SUM(G82:G95),2)</f>
        <v>0</v>
      </c>
    </row>
    <row r="96" spans="1:9" s="3" customFormat="1" ht="45" x14ac:dyDescent="0.25">
      <c r="A96" s="28" t="s">
        <v>238</v>
      </c>
      <c r="B96" s="52" t="s">
        <v>42</v>
      </c>
      <c r="C96" s="44" t="s">
        <v>239</v>
      </c>
      <c r="D96" s="39" t="s">
        <v>134</v>
      </c>
      <c r="E96" s="50">
        <v>9</v>
      </c>
      <c r="F96" s="142"/>
      <c r="G96" s="67">
        <f t="shared" si="2"/>
        <v>0</v>
      </c>
      <c r="H96" s="195" t="s">
        <v>263</v>
      </c>
    </row>
    <row r="97" spans="1:8" s="3" customFormat="1" ht="45" x14ac:dyDescent="0.25">
      <c r="A97" s="109" t="s">
        <v>238</v>
      </c>
      <c r="B97" s="91" t="s">
        <v>51</v>
      </c>
      <c r="C97" s="45" t="s">
        <v>240</v>
      </c>
      <c r="D97" s="51" t="s">
        <v>134</v>
      </c>
      <c r="E97" s="46">
        <v>16</v>
      </c>
      <c r="F97" s="143"/>
      <c r="G97" s="68">
        <f t="shared" si="2"/>
        <v>0</v>
      </c>
      <c r="H97" s="196"/>
    </row>
    <row r="98" spans="1:8" s="3" customFormat="1" ht="45" x14ac:dyDescent="0.25">
      <c r="A98" s="109" t="s">
        <v>238</v>
      </c>
      <c r="B98" s="91" t="s">
        <v>52</v>
      </c>
      <c r="C98" s="45" t="s">
        <v>233</v>
      </c>
      <c r="D98" s="51" t="s">
        <v>142</v>
      </c>
      <c r="E98" s="46">
        <v>48</v>
      </c>
      <c r="F98" s="143"/>
      <c r="G98" s="68">
        <f t="shared" si="2"/>
        <v>0</v>
      </c>
      <c r="H98" s="196"/>
    </row>
    <row r="99" spans="1:8" s="3" customFormat="1" ht="45" x14ac:dyDescent="0.25">
      <c r="A99" s="109" t="s">
        <v>238</v>
      </c>
      <c r="B99" s="91" t="s">
        <v>53</v>
      </c>
      <c r="C99" s="45" t="s">
        <v>181</v>
      </c>
      <c r="D99" s="51" t="s">
        <v>142</v>
      </c>
      <c r="E99" s="46">
        <v>28</v>
      </c>
      <c r="F99" s="143"/>
      <c r="G99" s="68">
        <f t="shared" si="2"/>
        <v>0</v>
      </c>
      <c r="H99" s="196"/>
    </row>
    <row r="100" spans="1:8" s="3" customFormat="1" ht="45" x14ac:dyDescent="0.25">
      <c r="A100" s="109" t="s">
        <v>238</v>
      </c>
      <c r="B100" s="91" t="s">
        <v>54</v>
      </c>
      <c r="C100" s="45" t="s">
        <v>214</v>
      </c>
      <c r="D100" s="51" t="s">
        <v>142</v>
      </c>
      <c r="E100" s="46">
        <v>43</v>
      </c>
      <c r="F100" s="143"/>
      <c r="G100" s="68">
        <f t="shared" si="2"/>
        <v>0</v>
      </c>
      <c r="H100" s="196"/>
    </row>
    <row r="101" spans="1:8" s="3" customFormat="1" ht="45" x14ac:dyDescent="0.25">
      <c r="A101" s="109" t="s">
        <v>238</v>
      </c>
      <c r="B101" s="91" t="s">
        <v>55</v>
      </c>
      <c r="C101" s="45" t="s">
        <v>215</v>
      </c>
      <c r="D101" s="51" t="s">
        <v>142</v>
      </c>
      <c r="E101" s="46">
        <v>32</v>
      </c>
      <c r="F101" s="143"/>
      <c r="G101" s="68">
        <f t="shared" si="2"/>
        <v>0</v>
      </c>
      <c r="H101" s="196"/>
    </row>
    <row r="102" spans="1:8" s="3" customFormat="1" ht="45" x14ac:dyDescent="0.25">
      <c r="A102" s="109" t="s">
        <v>238</v>
      </c>
      <c r="B102" s="91" t="s">
        <v>56</v>
      </c>
      <c r="C102" s="45" t="s">
        <v>241</v>
      </c>
      <c r="D102" s="51" t="s">
        <v>142</v>
      </c>
      <c r="E102" s="46">
        <v>25</v>
      </c>
      <c r="F102" s="143"/>
      <c r="G102" s="68">
        <f t="shared" si="2"/>
        <v>0</v>
      </c>
      <c r="H102" s="196"/>
    </row>
    <row r="103" spans="1:8" s="3" customFormat="1" ht="45" x14ac:dyDescent="0.25">
      <c r="A103" s="109" t="s">
        <v>238</v>
      </c>
      <c r="B103" s="91" t="s">
        <v>67</v>
      </c>
      <c r="C103" s="45" t="s">
        <v>234</v>
      </c>
      <c r="D103" s="51" t="s">
        <v>131</v>
      </c>
      <c r="E103" s="46">
        <v>30</v>
      </c>
      <c r="F103" s="143"/>
      <c r="G103" s="68">
        <f t="shared" si="2"/>
        <v>0</v>
      </c>
      <c r="H103" s="196"/>
    </row>
    <row r="104" spans="1:8" s="3" customFormat="1" ht="45" x14ac:dyDescent="0.25">
      <c r="A104" s="109" t="s">
        <v>238</v>
      </c>
      <c r="B104" s="91" t="s">
        <v>68</v>
      </c>
      <c r="C104" s="45" t="s">
        <v>194</v>
      </c>
      <c r="D104" s="51" t="s">
        <v>142</v>
      </c>
      <c r="E104" s="46">
        <v>4</v>
      </c>
      <c r="F104" s="143"/>
      <c r="G104" s="68">
        <f t="shared" si="2"/>
        <v>0</v>
      </c>
      <c r="H104" s="196"/>
    </row>
    <row r="105" spans="1:8" s="3" customFormat="1" ht="45.75" thickBot="1" x14ac:dyDescent="0.3">
      <c r="A105" s="122" t="s">
        <v>238</v>
      </c>
      <c r="B105" s="123" t="s">
        <v>98</v>
      </c>
      <c r="C105" s="126" t="s">
        <v>195</v>
      </c>
      <c r="D105" s="35" t="s">
        <v>142</v>
      </c>
      <c r="E105" s="47">
        <v>7</v>
      </c>
      <c r="F105" s="144"/>
      <c r="G105" s="73">
        <f t="shared" si="2"/>
        <v>0</v>
      </c>
      <c r="H105" s="196"/>
    </row>
    <row r="106" spans="1:8" s="3" customFormat="1" ht="45" x14ac:dyDescent="0.25">
      <c r="A106" s="109" t="s">
        <v>403</v>
      </c>
      <c r="B106" s="90" t="s">
        <v>42</v>
      </c>
      <c r="C106" s="43" t="s">
        <v>243</v>
      </c>
      <c r="D106" s="37" t="s">
        <v>134</v>
      </c>
      <c r="E106" s="49">
        <v>9</v>
      </c>
      <c r="F106" s="113"/>
      <c r="G106" s="110">
        <f t="shared" si="2"/>
        <v>0</v>
      </c>
      <c r="H106" s="196"/>
    </row>
    <row r="107" spans="1:8" s="3" customFormat="1" ht="45" x14ac:dyDescent="0.25">
      <c r="A107" s="109" t="s">
        <v>403</v>
      </c>
      <c r="B107" s="90" t="s">
        <v>51</v>
      </c>
      <c r="C107" s="43" t="s">
        <v>239</v>
      </c>
      <c r="D107" s="37" t="s">
        <v>134</v>
      </c>
      <c r="E107" s="49">
        <v>13</v>
      </c>
      <c r="F107" s="113"/>
      <c r="G107" s="68">
        <f t="shared" si="2"/>
        <v>0</v>
      </c>
      <c r="H107" s="196"/>
    </row>
    <row r="108" spans="1:8" s="3" customFormat="1" ht="45" x14ac:dyDescent="0.25">
      <c r="A108" s="109" t="s">
        <v>403</v>
      </c>
      <c r="B108" s="90" t="s">
        <v>52</v>
      </c>
      <c r="C108" s="43" t="s">
        <v>237</v>
      </c>
      <c r="D108" s="37" t="s">
        <v>142</v>
      </c>
      <c r="E108" s="49">
        <v>78</v>
      </c>
      <c r="F108" s="113"/>
      <c r="G108" s="68">
        <f t="shared" si="2"/>
        <v>0</v>
      </c>
      <c r="H108" s="196"/>
    </row>
    <row r="109" spans="1:8" s="3" customFormat="1" ht="45" x14ac:dyDescent="0.25">
      <c r="A109" s="109" t="s">
        <v>403</v>
      </c>
      <c r="B109" s="90" t="s">
        <v>53</v>
      </c>
      <c r="C109" s="43" t="s">
        <v>214</v>
      </c>
      <c r="D109" s="37" t="s">
        <v>142</v>
      </c>
      <c r="E109" s="49">
        <v>43</v>
      </c>
      <c r="F109" s="113"/>
      <c r="G109" s="68">
        <f t="shared" si="2"/>
        <v>0</v>
      </c>
      <c r="H109" s="196"/>
    </row>
    <row r="110" spans="1:8" s="3" customFormat="1" ht="45" x14ac:dyDescent="0.25">
      <c r="A110" s="109" t="s">
        <v>403</v>
      </c>
      <c r="B110" s="90" t="s">
        <v>54</v>
      </c>
      <c r="C110" s="43" t="s">
        <v>215</v>
      </c>
      <c r="D110" s="37" t="s">
        <v>142</v>
      </c>
      <c r="E110" s="49">
        <v>32</v>
      </c>
      <c r="F110" s="113"/>
      <c r="G110" s="68">
        <f t="shared" si="2"/>
        <v>0</v>
      </c>
      <c r="H110" s="196"/>
    </row>
    <row r="111" spans="1:8" s="3" customFormat="1" ht="45" x14ac:dyDescent="0.25">
      <c r="A111" s="109" t="s">
        <v>403</v>
      </c>
      <c r="B111" s="90" t="s">
        <v>55</v>
      </c>
      <c r="C111" s="43" t="s">
        <v>241</v>
      </c>
      <c r="D111" s="37" t="s">
        <v>142</v>
      </c>
      <c r="E111" s="49">
        <v>25</v>
      </c>
      <c r="F111" s="113"/>
      <c r="G111" s="68">
        <f t="shared" si="2"/>
        <v>0</v>
      </c>
      <c r="H111" s="196"/>
    </row>
    <row r="112" spans="1:8" s="3" customFormat="1" ht="45" x14ac:dyDescent="0.25">
      <c r="A112" s="109" t="s">
        <v>403</v>
      </c>
      <c r="B112" s="90" t="s">
        <v>56</v>
      </c>
      <c r="C112" s="43" t="s">
        <v>234</v>
      </c>
      <c r="D112" s="37" t="s">
        <v>131</v>
      </c>
      <c r="E112" s="49">
        <v>30</v>
      </c>
      <c r="F112" s="113"/>
      <c r="G112" s="68">
        <f t="shared" si="2"/>
        <v>0</v>
      </c>
      <c r="H112" s="196"/>
    </row>
    <row r="113" spans="1:9" s="3" customFormat="1" ht="45.75" thickBot="1" x14ac:dyDescent="0.3">
      <c r="A113" s="109" t="s">
        <v>403</v>
      </c>
      <c r="B113" s="90" t="s">
        <v>67</v>
      </c>
      <c r="C113" s="34" t="s">
        <v>194</v>
      </c>
      <c r="D113" s="51" t="s">
        <v>142</v>
      </c>
      <c r="E113" s="46">
        <v>4</v>
      </c>
      <c r="F113" s="60"/>
      <c r="G113" s="68">
        <f t="shared" si="2"/>
        <v>0</v>
      </c>
      <c r="H113" s="196"/>
    </row>
    <row r="114" spans="1:9" s="3" customFormat="1" ht="45.75" thickBot="1" x14ac:dyDescent="0.3">
      <c r="A114" s="109" t="s">
        <v>403</v>
      </c>
      <c r="B114" s="90" t="s">
        <v>68</v>
      </c>
      <c r="C114" s="34" t="s">
        <v>195</v>
      </c>
      <c r="D114" s="51" t="s">
        <v>142</v>
      </c>
      <c r="E114" s="46">
        <v>7</v>
      </c>
      <c r="F114" s="32"/>
      <c r="G114" s="108">
        <f t="shared" si="2"/>
        <v>0</v>
      </c>
      <c r="H114" s="17" t="s">
        <v>77</v>
      </c>
      <c r="I114" s="18">
        <f>ROUND(SUM(G96:G114),2)</f>
        <v>0</v>
      </c>
    </row>
    <row r="115" spans="1:9" s="3" customFormat="1" ht="33.75" customHeight="1" x14ac:dyDescent="0.25">
      <c r="A115" s="28" t="s">
        <v>244</v>
      </c>
      <c r="B115" s="63" t="s">
        <v>57</v>
      </c>
      <c r="C115" s="100" t="s">
        <v>247</v>
      </c>
      <c r="D115" s="39" t="s">
        <v>132</v>
      </c>
      <c r="E115" s="50">
        <v>4</v>
      </c>
      <c r="F115" s="75"/>
      <c r="G115" s="67">
        <f t="shared" si="2"/>
        <v>0</v>
      </c>
      <c r="H115" s="4"/>
    </row>
    <row r="116" spans="1:9" s="3" customFormat="1" ht="40.5" customHeight="1" x14ac:dyDescent="0.25">
      <c r="A116" s="29" t="s">
        <v>244</v>
      </c>
      <c r="B116" s="62" t="s">
        <v>58</v>
      </c>
      <c r="C116" s="40" t="s">
        <v>249</v>
      </c>
      <c r="D116" s="51" t="s">
        <v>132</v>
      </c>
      <c r="E116" s="46">
        <v>2</v>
      </c>
      <c r="F116" s="60"/>
      <c r="G116" s="68">
        <f t="shared" si="2"/>
        <v>0</v>
      </c>
      <c r="H116" s="4"/>
    </row>
    <row r="117" spans="1:9" s="3" customFormat="1" ht="40.5" customHeight="1" x14ac:dyDescent="0.25">
      <c r="A117" s="29" t="s">
        <v>244</v>
      </c>
      <c r="B117" s="62" t="s">
        <v>59</v>
      </c>
      <c r="C117" s="40" t="s">
        <v>250</v>
      </c>
      <c r="D117" s="51" t="s">
        <v>132</v>
      </c>
      <c r="E117" s="46">
        <v>12</v>
      </c>
      <c r="F117" s="60"/>
      <c r="G117" s="68">
        <f t="shared" si="2"/>
        <v>0</v>
      </c>
      <c r="H117" s="4"/>
    </row>
    <row r="118" spans="1:9" s="3" customFormat="1" ht="40.5" customHeight="1" x14ac:dyDescent="0.25">
      <c r="A118" s="29" t="s">
        <v>244</v>
      </c>
      <c r="B118" s="62" t="s">
        <v>60</v>
      </c>
      <c r="C118" s="40" t="s">
        <v>251</v>
      </c>
      <c r="D118" s="51" t="s">
        <v>132</v>
      </c>
      <c r="E118" s="46">
        <v>1</v>
      </c>
      <c r="F118" s="60"/>
      <c r="G118" s="68">
        <f t="shared" si="2"/>
        <v>0</v>
      </c>
      <c r="H118" s="4"/>
    </row>
    <row r="119" spans="1:9" s="3" customFormat="1" ht="40.5" customHeight="1" x14ac:dyDescent="0.25">
      <c r="A119" s="29" t="s">
        <v>244</v>
      </c>
      <c r="B119" s="62" t="s">
        <v>61</v>
      </c>
      <c r="C119" s="40" t="s">
        <v>252</v>
      </c>
      <c r="D119" s="51" t="s">
        <v>142</v>
      </c>
      <c r="E119" s="46">
        <v>4.66</v>
      </c>
      <c r="F119" s="60"/>
      <c r="G119" s="68">
        <f t="shared" si="2"/>
        <v>0</v>
      </c>
      <c r="H119" s="4"/>
    </row>
    <row r="120" spans="1:9" s="3" customFormat="1" ht="40.5" customHeight="1" x14ac:dyDescent="0.25">
      <c r="A120" s="29" t="s">
        <v>244</v>
      </c>
      <c r="B120" s="62" t="s">
        <v>62</v>
      </c>
      <c r="C120" s="40" t="s">
        <v>253</v>
      </c>
      <c r="D120" s="51" t="s">
        <v>142</v>
      </c>
      <c r="E120" s="46">
        <v>2.4</v>
      </c>
      <c r="F120" s="60"/>
      <c r="G120" s="68">
        <f t="shared" si="2"/>
        <v>0</v>
      </c>
      <c r="H120" s="4"/>
    </row>
    <row r="121" spans="1:9" s="3" customFormat="1" ht="40.5" customHeight="1" x14ac:dyDescent="0.25">
      <c r="A121" s="29" t="s">
        <v>244</v>
      </c>
      <c r="B121" s="62" t="s">
        <v>63</v>
      </c>
      <c r="C121" s="40" t="s">
        <v>404</v>
      </c>
      <c r="D121" s="51" t="s">
        <v>142</v>
      </c>
      <c r="E121" s="46">
        <v>1.7</v>
      </c>
      <c r="F121" s="60"/>
      <c r="G121" s="68">
        <f t="shared" si="2"/>
        <v>0</v>
      </c>
      <c r="H121" s="4"/>
    </row>
    <row r="122" spans="1:9" s="3" customFormat="1" ht="40.5" customHeight="1" x14ac:dyDescent="0.25">
      <c r="A122" s="29" t="s">
        <v>244</v>
      </c>
      <c r="B122" s="62" t="s">
        <v>69</v>
      </c>
      <c r="C122" s="40" t="s">
        <v>255</v>
      </c>
      <c r="D122" s="51" t="s">
        <v>142</v>
      </c>
      <c r="E122" s="46">
        <v>1.6</v>
      </c>
      <c r="F122" s="60"/>
      <c r="G122" s="68">
        <f t="shared" si="2"/>
        <v>0</v>
      </c>
      <c r="H122" s="4"/>
    </row>
    <row r="123" spans="1:9" s="3" customFormat="1" ht="40.5" customHeight="1" x14ac:dyDescent="0.25">
      <c r="A123" s="29" t="s">
        <v>244</v>
      </c>
      <c r="B123" s="62" t="s">
        <v>70</v>
      </c>
      <c r="C123" s="40" t="s">
        <v>256</v>
      </c>
      <c r="D123" s="51" t="s">
        <v>142</v>
      </c>
      <c r="E123" s="46">
        <v>8.8000000000000007</v>
      </c>
      <c r="F123" s="60"/>
      <c r="G123" s="68">
        <f t="shared" si="2"/>
        <v>0</v>
      </c>
      <c r="H123" s="4"/>
    </row>
    <row r="124" spans="1:9" s="3" customFormat="1" ht="40.5" customHeight="1" x14ac:dyDescent="0.25">
      <c r="A124" s="29" t="s">
        <v>244</v>
      </c>
      <c r="B124" s="62" t="s">
        <v>99</v>
      </c>
      <c r="C124" s="40" t="s">
        <v>257</v>
      </c>
      <c r="D124" s="51" t="s">
        <v>142</v>
      </c>
      <c r="E124" s="46">
        <v>3</v>
      </c>
      <c r="F124" s="60"/>
      <c r="G124" s="68">
        <f t="shared" si="2"/>
        <v>0</v>
      </c>
      <c r="H124" s="4"/>
    </row>
    <row r="125" spans="1:9" s="3" customFormat="1" ht="40.5" customHeight="1" x14ac:dyDescent="0.25">
      <c r="A125" s="29" t="s">
        <v>244</v>
      </c>
      <c r="B125" s="62" t="s">
        <v>100</v>
      </c>
      <c r="C125" s="40" t="s">
        <v>258</v>
      </c>
      <c r="D125" s="51" t="s">
        <v>142</v>
      </c>
      <c r="E125" s="46">
        <v>2.2999999999999998</v>
      </c>
      <c r="F125" s="60"/>
      <c r="G125" s="68">
        <f t="shared" si="2"/>
        <v>0</v>
      </c>
      <c r="H125" s="4"/>
    </row>
    <row r="126" spans="1:9" s="3" customFormat="1" ht="40.5" customHeight="1" thickBot="1" x14ac:dyDescent="0.3">
      <c r="A126" s="29" t="s">
        <v>244</v>
      </c>
      <c r="B126" s="62" t="s">
        <v>101</v>
      </c>
      <c r="C126" s="40" t="s">
        <v>405</v>
      </c>
      <c r="D126" s="51" t="s">
        <v>142</v>
      </c>
      <c r="E126" s="46">
        <v>65</v>
      </c>
      <c r="F126" s="60"/>
      <c r="G126" s="68">
        <f t="shared" si="2"/>
        <v>0</v>
      </c>
      <c r="H126" s="4"/>
    </row>
    <row r="127" spans="1:9" s="3" customFormat="1" ht="29.25" thickBot="1" x14ac:dyDescent="0.3">
      <c r="A127" s="30" t="s">
        <v>244</v>
      </c>
      <c r="B127" s="69" t="s">
        <v>102</v>
      </c>
      <c r="C127" s="102" t="s">
        <v>406</v>
      </c>
      <c r="D127" s="35" t="s">
        <v>142</v>
      </c>
      <c r="E127" s="47">
        <v>60</v>
      </c>
      <c r="F127" s="76"/>
      <c r="G127" s="73">
        <f t="shared" si="2"/>
        <v>0</v>
      </c>
      <c r="H127" s="112" t="s">
        <v>78</v>
      </c>
      <c r="I127" s="18">
        <f>ROUND(SUM(G115:G127),2)</f>
        <v>0</v>
      </c>
    </row>
    <row r="128" spans="1:9" s="3" customFormat="1" ht="51.75" thickBot="1" x14ac:dyDescent="0.3">
      <c r="A128" s="127" t="s">
        <v>262</v>
      </c>
      <c r="B128" s="128" t="s">
        <v>64</v>
      </c>
      <c r="C128" s="124" t="s">
        <v>117</v>
      </c>
      <c r="D128" s="129" t="s">
        <v>118</v>
      </c>
      <c r="E128" s="130">
        <v>1</v>
      </c>
      <c r="F128" s="113"/>
      <c r="G128" s="110">
        <f t="shared" si="2"/>
        <v>0</v>
      </c>
      <c r="H128" s="17" t="s">
        <v>555</v>
      </c>
      <c r="I128" s="103">
        <f>ROUND(SUM(G128),2)</f>
        <v>0</v>
      </c>
    </row>
    <row r="129" spans="1:9" ht="42.75" x14ac:dyDescent="0.25">
      <c r="A129" s="21"/>
      <c r="B129" s="93"/>
      <c r="C129" s="21"/>
      <c r="D129" s="20"/>
      <c r="E129" s="20"/>
      <c r="F129" s="26" t="s">
        <v>547</v>
      </c>
      <c r="G129" s="27">
        <f>SUM(G5:G128)</f>
        <v>0</v>
      </c>
      <c r="H129" s="16"/>
      <c r="I129" s="19"/>
    </row>
    <row r="130" spans="1:9" x14ac:dyDescent="0.25">
      <c r="A130" s="24"/>
      <c r="B130" s="94"/>
      <c r="C130" s="23"/>
      <c r="D130" s="23"/>
      <c r="E130" s="25"/>
      <c r="F130" s="23"/>
      <c r="G130" s="22"/>
    </row>
    <row r="131" spans="1:9" x14ac:dyDescent="0.25">
      <c r="A131" s="24"/>
      <c r="B131" s="94"/>
      <c r="C131" s="23"/>
      <c r="D131" s="23"/>
      <c r="E131" s="25"/>
      <c r="F131" s="23"/>
      <c r="G131" s="22"/>
    </row>
  </sheetData>
  <mergeCells count="6">
    <mergeCell ref="H96:H113"/>
    <mergeCell ref="A1:G1"/>
    <mergeCell ref="A3:G3"/>
    <mergeCell ref="H32:H54"/>
    <mergeCell ref="H56:H80"/>
    <mergeCell ref="H82:H94"/>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FD2E-A5A3-44FB-9E0B-7E8C6E93B1C6}">
  <dimension ref="A1:I60"/>
  <sheetViews>
    <sheetView topLeftCell="A42" workbookViewId="0">
      <selection activeCell="C12" sqref="C12"/>
    </sheetView>
  </sheetViews>
  <sheetFormatPr defaultRowHeight="15" x14ac:dyDescent="0.25"/>
  <cols>
    <col min="1" max="1" width="52.5703125" customWidth="1"/>
    <col min="3" max="3" width="45" customWidth="1"/>
    <col min="6" max="6" width="11.140625" customWidth="1"/>
    <col min="7" max="7" width="12" customWidth="1"/>
  </cols>
  <sheetData>
    <row r="1" spans="1:9" ht="62.25" customHeight="1" x14ac:dyDescent="0.25">
      <c r="A1" s="200" t="s">
        <v>129</v>
      </c>
      <c r="B1" s="200"/>
      <c r="C1" s="200"/>
      <c r="D1" s="200"/>
      <c r="E1" s="200"/>
      <c r="F1" s="200"/>
      <c r="G1" s="200"/>
    </row>
    <row r="4" spans="1:9" ht="15.75" thickBot="1" x14ac:dyDescent="0.3"/>
    <row r="5" spans="1:9" ht="26.25" customHeight="1" x14ac:dyDescent="0.25">
      <c r="A5" s="202" t="s">
        <v>538</v>
      </c>
      <c r="B5" s="202"/>
      <c r="C5" s="202"/>
      <c r="D5" s="202"/>
      <c r="E5" s="202"/>
      <c r="F5" s="202"/>
      <c r="G5" s="203"/>
    </row>
    <row r="6" spans="1:9" ht="105" customHeight="1" thickBot="1" x14ac:dyDescent="0.3">
      <c r="A6" s="12" t="s">
        <v>65</v>
      </c>
      <c r="B6" s="95" t="s">
        <v>0</v>
      </c>
      <c r="C6" s="12" t="s">
        <v>1</v>
      </c>
      <c r="D6" s="12" t="s">
        <v>2</v>
      </c>
      <c r="E6" s="77" t="s">
        <v>3</v>
      </c>
      <c r="F6" s="14" t="s">
        <v>107</v>
      </c>
      <c r="G6" s="15" t="s">
        <v>5</v>
      </c>
    </row>
    <row r="7" spans="1:9" ht="15.75" thickBot="1" x14ac:dyDescent="0.3">
      <c r="A7" s="210" t="s">
        <v>542</v>
      </c>
      <c r="B7" s="211"/>
      <c r="C7" s="211"/>
      <c r="D7" s="211"/>
      <c r="E7" s="211"/>
      <c r="F7" s="211"/>
      <c r="G7" s="212"/>
    </row>
    <row r="8" spans="1:9" ht="15.75" thickBot="1" x14ac:dyDescent="0.3">
      <c r="A8" s="63" t="s">
        <v>407</v>
      </c>
      <c r="B8" s="63" t="s">
        <v>8</v>
      </c>
      <c r="C8" s="64" t="s">
        <v>408</v>
      </c>
      <c r="D8" s="65" t="s">
        <v>410</v>
      </c>
      <c r="E8" s="78">
        <v>1</v>
      </c>
      <c r="F8" s="66"/>
      <c r="G8" s="68">
        <f>ROUND((E8*F8),2)</f>
        <v>0</v>
      </c>
    </row>
    <row r="9" spans="1:9" ht="72" thickBot="1" x14ac:dyDescent="0.3">
      <c r="A9" s="62" t="s">
        <v>407</v>
      </c>
      <c r="B9" s="62" t="s">
        <v>9</v>
      </c>
      <c r="C9" s="56" t="s">
        <v>409</v>
      </c>
      <c r="D9" s="61" t="s">
        <v>410</v>
      </c>
      <c r="E9" s="79">
        <v>1</v>
      </c>
      <c r="F9" s="57"/>
      <c r="G9" s="68">
        <f t="shared" ref="G9:G58" si="0">ROUND((E9*F9),2)</f>
        <v>0</v>
      </c>
      <c r="H9" s="17" t="s">
        <v>108</v>
      </c>
      <c r="I9" s="18">
        <f>ROUND(SUM(G8:G9),2)</f>
        <v>0</v>
      </c>
    </row>
    <row r="10" spans="1:9" ht="15.75" thickBot="1" x14ac:dyDescent="0.3">
      <c r="A10" s="210" t="s">
        <v>542</v>
      </c>
      <c r="B10" s="211"/>
      <c r="C10" s="211"/>
      <c r="D10" s="211"/>
      <c r="E10" s="211"/>
      <c r="F10" s="211"/>
      <c r="G10" s="212"/>
    </row>
    <row r="11" spans="1:9" ht="45" x14ac:dyDescent="0.25">
      <c r="A11" s="28" t="s">
        <v>407</v>
      </c>
      <c r="B11" s="63" t="s">
        <v>8</v>
      </c>
      <c r="C11" s="64" t="s">
        <v>573</v>
      </c>
      <c r="D11" s="65" t="s">
        <v>136</v>
      </c>
      <c r="E11" s="78">
        <v>250</v>
      </c>
      <c r="F11" s="66"/>
      <c r="G11" s="67">
        <f t="shared" si="0"/>
        <v>0</v>
      </c>
    </row>
    <row r="12" spans="1:9" ht="30" x14ac:dyDescent="0.25">
      <c r="A12" s="29" t="s">
        <v>407</v>
      </c>
      <c r="B12" s="62" t="s">
        <v>9</v>
      </c>
      <c r="C12" s="56" t="s">
        <v>411</v>
      </c>
      <c r="D12" s="61" t="s">
        <v>136</v>
      </c>
      <c r="E12" s="79">
        <v>549</v>
      </c>
      <c r="F12" s="57"/>
      <c r="G12" s="68">
        <f t="shared" si="0"/>
        <v>0</v>
      </c>
    </row>
    <row r="13" spans="1:9" x14ac:dyDescent="0.25">
      <c r="A13" s="29" t="s">
        <v>407</v>
      </c>
      <c r="B13" s="62" t="s">
        <v>10</v>
      </c>
      <c r="C13" s="56" t="s">
        <v>412</v>
      </c>
      <c r="D13" s="61" t="s">
        <v>136</v>
      </c>
      <c r="E13" s="79">
        <v>40</v>
      </c>
      <c r="F13" s="57"/>
      <c r="G13" s="68">
        <f t="shared" si="0"/>
        <v>0</v>
      </c>
    </row>
    <row r="14" spans="1:9" x14ac:dyDescent="0.25">
      <c r="A14" s="29" t="s">
        <v>407</v>
      </c>
      <c r="B14" s="62" t="s">
        <v>11</v>
      </c>
      <c r="C14" s="56" t="s">
        <v>413</v>
      </c>
      <c r="D14" s="61" t="s">
        <v>136</v>
      </c>
      <c r="E14" s="79">
        <v>61</v>
      </c>
      <c r="F14" s="57"/>
      <c r="G14" s="68">
        <f t="shared" si="0"/>
        <v>0</v>
      </c>
    </row>
    <row r="15" spans="1:9" x14ac:dyDescent="0.25">
      <c r="A15" s="29" t="s">
        <v>407</v>
      </c>
      <c r="B15" s="62" t="s">
        <v>12</v>
      </c>
      <c r="C15" s="56" t="s">
        <v>414</v>
      </c>
      <c r="D15" s="61" t="s">
        <v>136</v>
      </c>
      <c r="E15" s="79">
        <v>32</v>
      </c>
      <c r="F15" s="57"/>
      <c r="G15" s="68">
        <f t="shared" si="0"/>
        <v>0</v>
      </c>
    </row>
    <row r="16" spans="1:9" x14ac:dyDescent="0.25">
      <c r="A16" s="29" t="s">
        <v>407</v>
      </c>
      <c r="B16" s="62" t="s">
        <v>13</v>
      </c>
      <c r="C16" s="56" t="s">
        <v>415</v>
      </c>
      <c r="D16" s="61" t="s">
        <v>136</v>
      </c>
      <c r="E16" s="79">
        <v>196</v>
      </c>
      <c r="F16" s="57"/>
      <c r="G16" s="68">
        <f t="shared" si="0"/>
        <v>0</v>
      </c>
    </row>
    <row r="17" spans="1:7" x14ac:dyDescent="0.25">
      <c r="A17" s="29" t="s">
        <v>407</v>
      </c>
      <c r="B17" s="62" t="s">
        <v>14</v>
      </c>
      <c r="C17" s="56" t="s">
        <v>416</v>
      </c>
      <c r="D17" s="61" t="s">
        <v>136</v>
      </c>
      <c r="E17" s="79">
        <v>549</v>
      </c>
      <c r="F17" s="57"/>
      <c r="G17" s="68">
        <f t="shared" si="0"/>
        <v>0</v>
      </c>
    </row>
    <row r="18" spans="1:7" ht="30" x14ac:dyDescent="0.25">
      <c r="A18" s="29" t="s">
        <v>407</v>
      </c>
      <c r="B18" s="62" t="s">
        <v>15</v>
      </c>
      <c r="C18" s="56" t="s">
        <v>417</v>
      </c>
      <c r="D18" s="61" t="s">
        <v>136</v>
      </c>
      <c r="E18" s="79">
        <v>777</v>
      </c>
      <c r="F18" s="57"/>
      <c r="G18" s="68">
        <f t="shared" si="0"/>
        <v>0</v>
      </c>
    </row>
    <row r="19" spans="1:7" ht="30" x14ac:dyDescent="0.25">
      <c r="A19" s="29" t="s">
        <v>407</v>
      </c>
      <c r="B19" s="62" t="s">
        <v>16</v>
      </c>
      <c r="C19" s="56" t="s">
        <v>418</v>
      </c>
      <c r="D19" s="61" t="s">
        <v>131</v>
      </c>
      <c r="E19" s="79">
        <v>108</v>
      </c>
      <c r="F19" s="57"/>
      <c r="G19" s="68">
        <f t="shared" si="0"/>
        <v>0</v>
      </c>
    </row>
    <row r="20" spans="1:7" ht="30" x14ac:dyDescent="0.25">
      <c r="A20" s="29" t="s">
        <v>407</v>
      </c>
      <c r="B20" s="62" t="s">
        <v>82</v>
      </c>
      <c r="C20" s="56" t="s">
        <v>419</v>
      </c>
      <c r="D20" s="61" t="s">
        <v>131</v>
      </c>
      <c r="E20" s="79">
        <v>20</v>
      </c>
      <c r="F20" s="57"/>
      <c r="G20" s="68">
        <f t="shared" si="0"/>
        <v>0</v>
      </c>
    </row>
    <row r="21" spans="1:7" ht="30" x14ac:dyDescent="0.25">
      <c r="A21" s="29" t="s">
        <v>407</v>
      </c>
      <c r="B21" s="62" t="s">
        <v>83</v>
      </c>
      <c r="C21" s="56" t="s">
        <v>420</v>
      </c>
      <c r="D21" s="61" t="s">
        <v>131</v>
      </c>
      <c r="E21" s="79">
        <v>222</v>
      </c>
      <c r="F21" s="57"/>
      <c r="G21" s="68">
        <f t="shared" si="0"/>
        <v>0</v>
      </c>
    </row>
    <row r="22" spans="1:7" ht="45" x14ac:dyDescent="0.25">
      <c r="A22" s="29" t="s">
        <v>407</v>
      </c>
      <c r="B22" s="62" t="s">
        <v>84</v>
      </c>
      <c r="C22" s="56" t="s">
        <v>421</v>
      </c>
      <c r="D22" s="61" t="s">
        <v>118</v>
      </c>
      <c r="E22" s="79">
        <v>4</v>
      </c>
      <c r="F22" s="57"/>
      <c r="G22" s="68">
        <f t="shared" si="0"/>
        <v>0</v>
      </c>
    </row>
    <row r="23" spans="1:7" ht="45" x14ac:dyDescent="0.25">
      <c r="A23" s="29" t="s">
        <v>407</v>
      </c>
      <c r="B23" s="62" t="s">
        <v>85</v>
      </c>
      <c r="C23" s="56" t="s">
        <v>422</v>
      </c>
      <c r="D23" s="61" t="s">
        <v>118</v>
      </c>
      <c r="E23" s="79">
        <v>4</v>
      </c>
      <c r="F23" s="57"/>
      <c r="G23" s="68">
        <f t="shared" si="0"/>
        <v>0</v>
      </c>
    </row>
    <row r="24" spans="1:7" ht="60" x14ac:dyDescent="0.25">
      <c r="A24" s="29" t="s">
        <v>407</v>
      </c>
      <c r="B24" s="62" t="s">
        <v>86</v>
      </c>
      <c r="C24" s="56" t="s">
        <v>423</v>
      </c>
      <c r="D24" s="61" t="s">
        <v>118</v>
      </c>
      <c r="E24" s="79">
        <v>15</v>
      </c>
      <c r="F24" s="57"/>
      <c r="G24" s="68">
        <f t="shared" si="0"/>
        <v>0</v>
      </c>
    </row>
    <row r="25" spans="1:7" ht="30" x14ac:dyDescent="0.25">
      <c r="A25" s="29" t="s">
        <v>407</v>
      </c>
      <c r="B25" s="62" t="s">
        <v>87</v>
      </c>
      <c r="C25" s="56" t="s">
        <v>424</v>
      </c>
      <c r="D25" s="61" t="s">
        <v>132</v>
      </c>
      <c r="E25" s="79">
        <v>1</v>
      </c>
      <c r="F25" s="57"/>
      <c r="G25" s="68">
        <f t="shared" si="0"/>
        <v>0</v>
      </c>
    </row>
    <row r="26" spans="1:7" ht="30" x14ac:dyDescent="0.25">
      <c r="A26" s="29" t="s">
        <v>407</v>
      </c>
      <c r="B26" s="62" t="s">
        <v>104</v>
      </c>
      <c r="C26" s="56" t="s">
        <v>425</v>
      </c>
      <c r="D26" s="61" t="s">
        <v>135</v>
      </c>
      <c r="E26" s="79">
        <v>23</v>
      </c>
      <c r="F26" s="57"/>
      <c r="G26" s="68">
        <f t="shared" si="0"/>
        <v>0</v>
      </c>
    </row>
    <row r="27" spans="1:7" ht="30" x14ac:dyDescent="0.25">
      <c r="A27" s="29" t="s">
        <v>407</v>
      </c>
      <c r="B27" s="62" t="s">
        <v>105</v>
      </c>
      <c r="C27" s="56" t="s">
        <v>178</v>
      </c>
      <c r="D27" s="61" t="s">
        <v>136</v>
      </c>
      <c r="E27" s="79">
        <v>1</v>
      </c>
      <c r="F27" s="57"/>
      <c r="G27" s="68">
        <f t="shared" si="0"/>
        <v>0</v>
      </c>
    </row>
    <row r="28" spans="1:7" x14ac:dyDescent="0.25">
      <c r="A28" s="29" t="s">
        <v>407</v>
      </c>
      <c r="B28" s="62" t="s">
        <v>106</v>
      </c>
      <c r="C28" s="56" t="s">
        <v>426</v>
      </c>
      <c r="D28" s="61" t="s">
        <v>132</v>
      </c>
      <c r="E28" s="79">
        <v>1.5</v>
      </c>
      <c r="F28" s="57"/>
      <c r="G28" s="68">
        <f t="shared" si="0"/>
        <v>0</v>
      </c>
    </row>
    <row r="29" spans="1:7" ht="30" x14ac:dyDescent="0.25">
      <c r="A29" s="29" t="s">
        <v>407</v>
      </c>
      <c r="B29" s="62" t="s">
        <v>264</v>
      </c>
      <c r="C29" s="56" t="s">
        <v>427</v>
      </c>
      <c r="D29" s="61" t="s">
        <v>136</v>
      </c>
      <c r="E29" s="79">
        <v>1.35</v>
      </c>
      <c r="F29" s="57"/>
      <c r="G29" s="68">
        <f t="shared" si="0"/>
        <v>0</v>
      </c>
    </row>
    <row r="30" spans="1:7" ht="30" x14ac:dyDescent="0.25">
      <c r="A30" s="29" t="s">
        <v>407</v>
      </c>
      <c r="B30" s="62" t="s">
        <v>265</v>
      </c>
      <c r="C30" s="56" t="s">
        <v>428</v>
      </c>
      <c r="D30" s="61" t="s">
        <v>136</v>
      </c>
      <c r="E30" s="79">
        <v>1</v>
      </c>
      <c r="F30" s="57"/>
      <c r="G30" s="68">
        <f t="shared" si="0"/>
        <v>0</v>
      </c>
    </row>
    <row r="31" spans="1:7" ht="30" x14ac:dyDescent="0.25">
      <c r="A31" s="29" t="s">
        <v>407</v>
      </c>
      <c r="B31" s="62" t="s">
        <v>266</v>
      </c>
      <c r="C31" s="56" t="s">
        <v>429</v>
      </c>
      <c r="D31" s="61" t="s">
        <v>135</v>
      </c>
      <c r="E31" s="79">
        <v>1.5</v>
      </c>
      <c r="F31" s="57"/>
      <c r="G31" s="68">
        <f t="shared" si="0"/>
        <v>0</v>
      </c>
    </row>
    <row r="32" spans="1:7" ht="30" x14ac:dyDescent="0.25">
      <c r="A32" s="29" t="s">
        <v>407</v>
      </c>
      <c r="B32" s="62" t="s">
        <v>267</v>
      </c>
      <c r="C32" s="56" t="s">
        <v>430</v>
      </c>
      <c r="D32" s="61" t="s">
        <v>135</v>
      </c>
      <c r="E32" s="79">
        <v>1</v>
      </c>
      <c r="F32" s="57"/>
      <c r="G32" s="68">
        <f t="shared" si="0"/>
        <v>0</v>
      </c>
    </row>
    <row r="33" spans="1:9" x14ac:dyDescent="0.25">
      <c r="A33" s="29" t="s">
        <v>407</v>
      </c>
      <c r="B33" s="62" t="s">
        <v>268</v>
      </c>
      <c r="C33" s="56" t="s">
        <v>431</v>
      </c>
      <c r="D33" s="61" t="s">
        <v>135</v>
      </c>
      <c r="E33" s="79">
        <v>17</v>
      </c>
      <c r="F33" s="57"/>
      <c r="G33" s="68">
        <f t="shared" si="0"/>
        <v>0</v>
      </c>
    </row>
    <row r="34" spans="1:9" x14ac:dyDescent="0.25">
      <c r="A34" s="29" t="s">
        <v>407</v>
      </c>
      <c r="B34" s="62" t="s">
        <v>269</v>
      </c>
      <c r="C34" s="56" t="s">
        <v>432</v>
      </c>
      <c r="D34" s="61" t="s">
        <v>131</v>
      </c>
      <c r="E34" s="79">
        <v>108</v>
      </c>
      <c r="F34" s="57"/>
      <c r="G34" s="68">
        <f t="shared" si="0"/>
        <v>0</v>
      </c>
    </row>
    <row r="35" spans="1:9" x14ac:dyDescent="0.25">
      <c r="A35" s="29" t="s">
        <v>407</v>
      </c>
      <c r="B35" s="62" t="s">
        <v>270</v>
      </c>
      <c r="C35" s="56" t="s">
        <v>433</v>
      </c>
      <c r="D35" s="61" t="s">
        <v>131</v>
      </c>
      <c r="E35" s="79">
        <v>20</v>
      </c>
      <c r="F35" s="57"/>
      <c r="G35" s="68">
        <f t="shared" si="0"/>
        <v>0</v>
      </c>
    </row>
    <row r="36" spans="1:9" ht="15.75" thickBot="1" x14ac:dyDescent="0.3">
      <c r="A36" s="29" t="s">
        <v>407</v>
      </c>
      <c r="B36" s="62" t="s">
        <v>271</v>
      </c>
      <c r="C36" s="56" t="s">
        <v>434</v>
      </c>
      <c r="D36" s="61" t="s">
        <v>131</v>
      </c>
      <c r="E36" s="79">
        <v>222</v>
      </c>
      <c r="F36" s="57"/>
      <c r="G36" s="68">
        <f t="shared" si="0"/>
        <v>0</v>
      </c>
    </row>
    <row r="37" spans="1:9" ht="72" thickBot="1" x14ac:dyDescent="0.3">
      <c r="A37" s="30" t="s">
        <v>407</v>
      </c>
      <c r="B37" s="69" t="s">
        <v>436</v>
      </c>
      <c r="C37" s="70" t="s">
        <v>435</v>
      </c>
      <c r="D37" s="71" t="s">
        <v>118</v>
      </c>
      <c r="E37" s="80">
        <v>9</v>
      </c>
      <c r="F37" s="72"/>
      <c r="G37" s="73">
        <f t="shared" si="0"/>
        <v>0</v>
      </c>
      <c r="H37" s="17" t="s">
        <v>108</v>
      </c>
      <c r="I37" s="18">
        <f>ROUND(SUM(G11:G37),2)</f>
        <v>0</v>
      </c>
    </row>
    <row r="38" spans="1:9" ht="72" thickBot="1" x14ac:dyDescent="0.3">
      <c r="A38" s="179"/>
      <c r="B38" s="179"/>
      <c r="C38" s="180"/>
      <c r="D38" s="181"/>
      <c r="E38" s="182"/>
      <c r="F38" s="185" t="s">
        <v>548</v>
      </c>
      <c r="G38" s="186">
        <f>SUM(G8:G37)</f>
        <v>0</v>
      </c>
      <c r="H38" s="111"/>
      <c r="I38" s="19"/>
    </row>
    <row r="39" spans="1:9" x14ac:dyDescent="0.25">
      <c r="A39" s="179"/>
      <c r="B39" s="179"/>
      <c r="C39" s="180"/>
      <c r="D39" s="181"/>
      <c r="E39" s="182"/>
      <c r="F39" s="184"/>
      <c r="G39" s="183"/>
      <c r="H39" s="111"/>
      <c r="I39" s="19"/>
    </row>
    <row r="40" spans="1:9" ht="15.75" thickBot="1" x14ac:dyDescent="0.3">
      <c r="A40" s="179"/>
      <c r="B40" s="179"/>
      <c r="C40" s="180"/>
      <c r="D40" s="181"/>
      <c r="E40" s="182"/>
      <c r="F40" s="184"/>
      <c r="G40" s="183"/>
      <c r="H40" s="111"/>
      <c r="I40" s="19"/>
    </row>
    <row r="41" spans="1:9" x14ac:dyDescent="0.25">
      <c r="A41" s="202" t="s">
        <v>550</v>
      </c>
      <c r="B41" s="202"/>
      <c r="C41" s="202"/>
      <c r="D41" s="202"/>
      <c r="E41" s="202"/>
      <c r="F41" s="202"/>
      <c r="G41" s="203"/>
      <c r="H41" s="111"/>
      <c r="I41" s="19"/>
    </row>
    <row r="42" spans="1:9" ht="72" thickBot="1" x14ac:dyDescent="0.3">
      <c r="A42" s="12" t="s">
        <v>65</v>
      </c>
      <c r="B42" s="95" t="s">
        <v>0</v>
      </c>
      <c r="C42" s="12" t="s">
        <v>1</v>
      </c>
      <c r="D42" s="12" t="s">
        <v>2</v>
      </c>
      <c r="E42" s="77" t="s">
        <v>3</v>
      </c>
      <c r="F42" s="14" t="s">
        <v>107</v>
      </c>
      <c r="G42" s="15" t="s">
        <v>5</v>
      </c>
      <c r="H42" s="111"/>
      <c r="I42" s="19"/>
    </row>
    <row r="43" spans="1:9" ht="30.75" customHeight="1" thickBot="1" x14ac:dyDescent="0.3">
      <c r="A43" s="213" t="s">
        <v>557</v>
      </c>
      <c r="B43" s="214"/>
      <c r="C43" s="214"/>
      <c r="D43" s="214"/>
      <c r="E43" s="214"/>
      <c r="F43" s="214"/>
      <c r="G43" s="215"/>
      <c r="H43" s="111"/>
      <c r="I43" s="19"/>
    </row>
    <row r="44" spans="1:9" ht="45" x14ac:dyDescent="0.25">
      <c r="A44" s="28" t="s">
        <v>407</v>
      </c>
      <c r="B44" s="63" t="s">
        <v>8</v>
      </c>
      <c r="C44" s="64" t="s">
        <v>574</v>
      </c>
      <c r="D44" s="65" t="s">
        <v>136</v>
      </c>
      <c r="E44" s="78">
        <v>26</v>
      </c>
      <c r="F44" s="66"/>
      <c r="G44" s="67">
        <f t="shared" si="0"/>
        <v>0</v>
      </c>
    </row>
    <row r="45" spans="1:9" ht="30" x14ac:dyDescent="0.25">
      <c r="A45" s="29" t="s">
        <v>407</v>
      </c>
      <c r="B45" s="62" t="s">
        <v>9</v>
      </c>
      <c r="C45" s="56" t="s">
        <v>411</v>
      </c>
      <c r="D45" s="61" t="s">
        <v>136</v>
      </c>
      <c r="E45" s="79">
        <v>56</v>
      </c>
      <c r="F45" s="57"/>
      <c r="G45" s="68">
        <f t="shared" si="0"/>
        <v>0</v>
      </c>
    </row>
    <row r="46" spans="1:9" x14ac:dyDescent="0.25">
      <c r="A46" s="29" t="s">
        <v>407</v>
      </c>
      <c r="B46" s="62" t="s">
        <v>10</v>
      </c>
      <c r="C46" s="56" t="s">
        <v>412</v>
      </c>
      <c r="D46" s="61" t="s">
        <v>136</v>
      </c>
      <c r="E46" s="79">
        <v>4</v>
      </c>
      <c r="F46" s="57"/>
      <c r="G46" s="68">
        <f t="shared" si="0"/>
        <v>0</v>
      </c>
    </row>
    <row r="47" spans="1:9" x14ac:dyDescent="0.25">
      <c r="A47" s="29" t="s">
        <v>407</v>
      </c>
      <c r="B47" s="62" t="s">
        <v>11</v>
      </c>
      <c r="C47" s="56" t="s">
        <v>413</v>
      </c>
      <c r="D47" s="61" t="s">
        <v>136</v>
      </c>
      <c r="E47" s="79">
        <v>7</v>
      </c>
      <c r="F47" s="57"/>
      <c r="G47" s="68">
        <f t="shared" si="0"/>
        <v>0</v>
      </c>
    </row>
    <row r="48" spans="1:9" x14ac:dyDescent="0.25">
      <c r="A48" s="29" t="s">
        <v>407</v>
      </c>
      <c r="B48" s="62" t="s">
        <v>12</v>
      </c>
      <c r="C48" s="56" t="s">
        <v>414</v>
      </c>
      <c r="D48" s="61" t="s">
        <v>136</v>
      </c>
      <c r="E48" s="79">
        <v>4</v>
      </c>
      <c r="F48" s="57"/>
      <c r="G48" s="68">
        <f t="shared" si="0"/>
        <v>0</v>
      </c>
    </row>
    <row r="49" spans="1:9" x14ac:dyDescent="0.25">
      <c r="A49" s="29" t="s">
        <v>407</v>
      </c>
      <c r="B49" s="62" t="s">
        <v>13</v>
      </c>
      <c r="C49" s="56" t="s">
        <v>415</v>
      </c>
      <c r="D49" s="61" t="s">
        <v>136</v>
      </c>
      <c r="E49" s="79">
        <v>21</v>
      </c>
      <c r="F49" s="57"/>
      <c r="G49" s="68">
        <f t="shared" si="0"/>
        <v>0</v>
      </c>
    </row>
    <row r="50" spans="1:9" x14ac:dyDescent="0.25">
      <c r="A50" s="29" t="s">
        <v>407</v>
      </c>
      <c r="B50" s="62" t="s">
        <v>14</v>
      </c>
      <c r="C50" s="56" t="s">
        <v>416</v>
      </c>
      <c r="D50" s="61" t="s">
        <v>136</v>
      </c>
      <c r="E50" s="79">
        <v>56</v>
      </c>
      <c r="F50" s="57"/>
      <c r="G50" s="68">
        <f t="shared" si="0"/>
        <v>0</v>
      </c>
    </row>
    <row r="51" spans="1:9" ht="30" x14ac:dyDescent="0.25">
      <c r="A51" s="29" t="s">
        <v>407</v>
      </c>
      <c r="B51" s="62" t="s">
        <v>15</v>
      </c>
      <c r="C51" s="56" t="s">
        <v>417</v>
      </c>
      <c r="D51" s="61" t="s">
        <v>136</v>
      </c>
      <c r="E51" s="79">
        <v>81</v>
      </c>
      <c r="F51" s="57"/>
      <c r="G51" s="68">
        <f t="shared" si="0"/>
        <v>0</v>
      </c>
    </row>
    <row r="52" spans="1:9" ht="30" x14ac:dyDescent="0.25">
      <c r="A52" s="29" t="s">
        <v>407</v>
      </c>
      <c r="B52" s="62" t="s">
        <v>16</v>
      </c>
      <c r="C52" s="56" t="s">
        <v>418</v>
      </c>
      <c r="D52" s="61" t="s">
        <v>131</v>
      </c>
      <c r="E52" s="79">
        <v>6</v>
      </c>
      <c r="F52" s="57"/>
      <c r="G52" s="68">
        <f t="shared" si="0"/>
        <v>0</v>
      </c>
    </row>
    <row r="53" spans="1:9" ht="30" x14ac:dyDescent="0.25">
      <c r="A53" s="29" t="s">
        <v>407</v>
      </c>
      <c r="B53" s="62" t="s">
        <v>82</v>
      </c>
      <c r="C53" s="56" t="s">
        <v>419</v>
      </c>
      <c r="D53" s="61" t="s">
        <v>131</v>
      </c>
      <c r="E53" s="79">
        <v>35</v>
      </c>
      <c r="F53" s="57"/>
      <c r="G53" s="68">
        <f t="shared" si="0"/>
        <v>0</v>
      </c>
    </row>
    <row r="54" spans="1:9" ht="45" x14ac:dyDescent="0.25">
      <c r="A54" s="29" t="s">
        <v>407</v>
      </c>
      <c r="B54" s="62" t="s">
        <v>83</v>
      </c>
      <c r="C54" s="56" t="s">
        <v>421</v>
      </c>
      <c r="D54" s="61" t="s">
        <v>118</v>
      </c>
      <c r="E54" s="79">
        <v>1</v>
      </c>
      <c r="F54" s="57"/>
      <c r="G54" s="68">
        <f t="shared" si="0"/>
        <v>0</v>
      </c>
    </row>
    <row r="55" spans="1:9" ht="60" x14ac:dyDescent="0.25">
      <c r="A55" s="29" t="s">
        <v>407</v>
      </c>
      <c r="B55" s="62" t="s">
        <v>84</v>
      </c>
      <c r="C55" s="56" t="s">
        <v>437</v>
      </c>
      <c r="D55" s="61" t="s">
        <v>118</v>
      </c>
      <c r="E55" s="79">
        <v>2</v>
      </c>
      <c r="F55" s="57"/>
      <c r="G55" s="68">
        <f t="shared" si="0"/>
        <v>0</v>
      </c>
    </row>
    <row r="56" spans="1:9" x14ac:dyDescent="0.25">
      <c r="A56" s="29" t="s">
        <v>407</v>
      </c>
      <c r="B56" s="62" t="s">
        <v>85</v>
      </c>
      <c r="C56" s="56" t="s">
        <v>432</v>
      </c>
      <c r="D56" s="61" t="s">
        <v>131</v>
      </c>
      <c r="E56" s="79">
        <v>6</v>
      </c>
      <c r="F56" s="57"/>
      <c r="G56" s="68">
        <f t="shared" si="0"/>
        <v>0</v>
      </c>
    </row>
    <row r="57" spans="1:9" ht="15.75" thickBot="1" x14ac:dyDescent="0.3">
      <c r="A57" s="29" t="s">
        <v>407</v>
      </c>
      <c r="B57" s="62" t="s">
        <v>86</v>
      </c>
      <c r="C57" s="56" t="s">
        <v>433</v>
      </c>
      <c r="D57" s="61" t="s">
        <v>131</v>
      </c>
      <c r="E57" s="79">
        <v>35</v>
      </c>
      <c r="F57" s="57"/>
      <c r="G57" s="68">
        <f t="shared" si="0"/>
        <v>0</v>
      </c>
    </row>
    <row r="58" spans="1:9" ht="72" thickBot="1" x14ac:dyDescent="0.3">
      <c r="A58" s="30" t="s">
        <v>407</v>
      </c>
      <c r="B58" s="98" t="s">
        <v>87</v>
      </c>
      <c r="C58" s="70" t="s">
        <v>435</v>
      </c>
      <c r="D58" s="71" t="s">
        <v>118</v>
      </c>
      <c r="E58" s="80">
        <v>1</v>
      </c>
      <c r="F58" s="72"/>
      <c r="G58" s="73">
        <f t="shared" si="0"/>
        <v>0</v>
      </c>
      <c r="H58" s="17" t="s">
        <v>108</v>
      </c>
      <c r="I58" s="18">
        <f>ROUND(SUM(G44:G58),2)</f>
        <v>0</v>
      </c>
    </row>
    <row r="59" spans="1:9" ht="72" thickBot="1" x14ac:dyDescent="0.3">
      <c r="B59" s="96"/>
      <c r="F59" s="157" t="s">
        <v>549</v>
      </c>
      <c r="G59" s="158">
        <f>SUM(G44:G58)</f>
        <v>0</v>
      </c>
    </row>
    <row r="60" spans="1:9" x14ac:dyDescent="0.25">
      <c r="A60" s="24"/>
      <c r="B60" s="94"/>
      <c r="C60" s="23"/>
      <c r="D60" s="23"/>
      <c r="E60" s="25"/>
      <c r="F60" s="23"/>
      <c r="G60" s="22"/>
      <c r="H60" s="8"/>
      <c r="I60" s="2"/>
    </row>
  </sheetData>
  <mergeCells count="6">
    <mergeCell ref="A5:G5"/>
    <mergeCell ref="A10:G10"/>
    <mergeCell ref="A43:G43"/>
    <mergeCell ref="A1:G1"/>
    <mergeCell ref="A7:G7"/>
    <mergeCell ref="A41:G41"/>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D2A19-B224-45EC-86E3-90CF574BE30F}">
  <dimension ref="A1:I115"/>
  <sheetViews>
    <sheetView tabSelected="1" zoomScale="87" zoomScaleNormal="87" workbookViewId="0">
      <selection activeCell="M80" sqref="M80"/>
    </sheetView>
  </sheetViews>
  <sheetFormatPr defaultRowHeight="15" x14ac:dyDescent="0.25"/>
  <cols>
    <col min="1" max="1" width="52.5703125" customWidth="1"/>
    <col min="3" max="3" width="52.140625" customWidth="1"/>
    <col min="6" max="6" width="11.140625" customWidth="1"/>
    <col min="7" max="7" width="12" customWidth="1"/>
    <col min="8" max="8" width="9.140625" customWidth="1"/>
    <col min="9" max="9" width="12" customWidth="1"/>
  </cols>
  <sheetData>
    <row r="1" spans="1:7" ht="62.25" customHeight="1" x14ac:dyDescent="0.25">
      <c r="A1" s="200" t="s">
        <v>129</v>
      </c>
      <c r="B1" s="200"/>
      <c r="C1" s="200"/>
      <c r="D1" s="200"/>
      <c r="E1" s="200"/>
      <c r="F1" s="200"/>
      <c r="G1" s="200"/>
    </row>
    <row r="4" spans="1:7" ht="15.75" thickBot="1" x14ac:dyDescent="0.3"/>
    <row r="5" spans="1:7" x14ac:dyDescent="0.25">
      <c r="A5" s="202" t="s">
        <v>551</v>
      </c>
      <c r="B5" s="202"/>
      <c r="C5" s="202"/>
      <c r="D5" s="202"/>
      <c r="E5" s="202"/>
      <c r="F5" s="202"/>
      <c r="G5" s="203"/>
    </row>
    <row r="6" spans="1:7" ht="72" thickBot="1" x14ac:dyDescent="0.3">
      <c r="A6" s="12" t="s">
        <v>65</v>
      </c>
      <c r="B6" s="95" t="s">
        <v>0</v>
      </c>
      <c r="C6" s="12" t="s">
        <v>1</v>
      </c>
      <c r="D6" s="12" t="s">
        <v>2</v>
      </c>
      <c r="E6" s="77" t="s">
        <v>3</v>
      </c>
      <c r="F6" s="14" t="s">
        <v>107</v>
      </c>
      <c r="G6" s="15" t="s">
        <v>5</v>
      </c>
    </row>
    <row r="7" spans="1:7" ht="15.75" thickBot="1" x14ac:dyDescent="0.3">
      <c r="A7" s="216" t="s">
        <v>530</v>
      </c>
      <c r="B7" s="217"/>
      <c r="C7" s="217"/>
      <c r="D7" s="217"/>
      <c r="E7" s="217"/>
      <c r="F7" s="217"/>
      <c r="G7" s="218"/>
    </row>
    <row r="8" spans="1:7" x14ac:dyDescent="0.25">
      <c r="A8" s="28" t="s">
        <v>438</v>
      </c>
      <c r="B8" s="63" t="s">
        <v>8</v>
      </c>
      <c r="C8" s="64" t="s">
        <v>439</v>
      </c>
      <c r="D8" s="65" t="s">
        <v>131</v>
      </c>
      <c r="E8" s="78">
        <v>10</v>
      </c>
      <c r="F8" s="66"/>
      <c r="G8" s="67">
        <f t="shared" ref="G8:G113" si="0">ROUND((E8*F8),2)</f>
        <v>0</v>
      </c>
    </row>
    <row r="9" spans="1:7" x14ac:dyDescent="0.25">
      <c r="A9" s="29" t="s">
        <v>438</v>
      </c>
      <c r="B9" s="62" t="s">
        <v>9</v>
      </c>
      <c r="C9" s="56" t="s">
        <v>440</v>
      </c>
      <c r="D9" s="61" t="s">
        <v>444</v>
      </c>
      <c r="E9" s="79">
        <v>2</v>
      </c>
      <c r="F9" s="57"/>
      <c r="G9" s="68">
        <f t="shared" si="0"/>
        <v>0</v>
      </c>
    </row>
    <row r="10" spans="1:7" ht="30" x14ac:dyDescent="0.25">
      <c r="A10" s="29" t="s">
        <v>438</v>
      </c>
      <c r="B10" s="62" t="s">
        <v>10</v>
      </c>
      <c r="C10" s="56" t="s">
        <v>441</v>
      </c>
      <c r="D10" s="61" t="s">
        <v>131</v>
      </c>
      <c r="E10" s="79">
        <v>5</v>
      </c>
      <c r="F10" s="57"/>
      <c r="G10" s="68">
        <f t="shared" si="0"/>
        <v>0</v>
      </c>
    </row>
    <row r="11" spans="1:7" x14ac:dyDescent="0.25">
      <c r="A11" s="29" t="s">
        <v>438</v>
      </c>
      <c r="B11" s="62" t="s">
        <v>11</v>
      </c>
      <c r="C11" s="56" t="s">
        <v>442</v>
      </c>
      <c r="D11" s="61" t="s">
        <v>131</v>
      </c>
      <c r="E11" s="79">
        <v>5</v>
      </c>
      <c r="F11" s="57"/>
      <c r="G11" s="68">
        <f t="shared" si="0"/>
        <v>0</v>
      </c>
    </row>
    <row r="12" spans="1:7" ht="15.75" thickBot="1" x14ac:dyDescent="0.3">
      <c r="A12" s="30" t="s">
        <v>438</v>
      </c>
      <c r="B12" s="69" t="s">
        <v>12</v>
      </c>
      <c r="C12" s="70" t="s">
        <v>443</v>
      </c>
      <c r="D12" s="71" t="s">
        <v>445</v>
      </c>
      <c r="E12" s="80">
        <v>0.4</v>
      </c>
      <c r="F12" s="72"/>
      <c r="G12" s="73">
        <f t="shared" si="0"/>
        <v>0</v>
      </c>
    </row>
    <row r="13" spans="1:7" x14ac:dyDescent="0.25">
      <c r="A13" s="28" t="s">
        <v>446</v>
      </c>
      <c r="B13" s="63" t="s">
        <v>13</v>
      </c>
      <c r="C13" s="64" t="s">
        <v>447</v>
      </c>
      <c r="D13" s="65" t="s">
        <v>449</v>
      </c>
      <c r="E13" s="78">
        <v>1</v>
      </c>
      <c r="F13" s="66"/>
      <c r="G13" s="67">
        <f t="shared" si="0"/>
        <v>0</v>
      </c>
    </row>
    <row r="14" spans="1:7" ht="105.75" thickBot="1" x14ac:dyDescent="0.3">
      <c r="A14" s="30" t="s">
        <v>446</v>
      </c>
      <c r="B14" s="69" t="s">
        <v>14</v>
      </c>
      <c r="C14" s="70" t="s">
        <v>448</v>
      </c>
      <c r="D14" s="71" t="s">
        <v>444</v>
      </c>
      <c r="E14" s="80">
        <v>1</v>
      </c>
      <c r="F14" s="72"/>
      <c r="G14" s="73">
        <f t="shared" si="0"/>
        <v>0</v>
      </c>
    </row>
    <row r="15" spans="1:7" ht="60" x14ac:dyDescent="0.25">
      <c r="A15" s="28" t="s">
        <v>450</v>
      </c>
      <c r="B15" s="63" t="s">
        <v>15</v>
      </c>
      <c r="C15" s="64" t="s">
        <v>456</v>
      </c>
      <c r="D15" s="65" t="s">
        <v>444</v>
      </c>
      <c r="E15" s="78">
        <v>13</v>
      </c>
      <c r="F15" s="66"/>
      <c r="G15" s="67">
        <f t="shared" si="0"/>
        <v>0</v>
      </c>
    </row>
    <row r="16" spans="1:7" ht="60" x14ac:dyDescent="0.25">
      <c r="A16" s="29" t="s">
        <v>450</v>
      </c>
      <c r="B16" s="62" t="s">
        <v>16</v>
      </c>
      <c r="C16" s="56" t="s">
        <v>457</v>
      </c>
      <c r="D16" s="61" t="s">
        <v>444</v>
      </c>
      <c r="E16" s="79">
        <v>26</v>
      </c>
      <c r="F16" s="57"/>
      <c r="G16" s="68">
        <f t="shared" si="0"/>
        <v>0</v>
      </c>
    </row>
    <row r="17" spans="1:7" ht="60" x14ac:dyDescent="0.25">
      <c r="A17" s="29" t="s">
        <v>450</v>
      </c>
      <c r="B17" s="62" t="s">
        <v>82</v>
      </c>
      <c r="C17" s="56" t="s">
        <v>458</v>
      </c>
      <c r="D17" s="61" t="s">
        <v>444</v>
      </c>
      <c r="E17" s="79">
        <v>35</v>
      </c>
      <c r="F17" s="57"/>
      <c r="G17" s="68">
        <f t="shared" si="0"/>
        <v>0</v>
      </c>
    </row>
    <row r="18" spans="1:7" ht="60" x14ac:dyDescent="0.25">
      <c r="A18" s="29" t="s">
        <v>450</v>
      </c>
      <c r="B18" s="62" t="s">
        <v>83</v>
      </c>
      <c r="C18" s="56" t="s">
        <v>459</v>
      </c>
      <c r="D18" s="61" t="s">
        <v>444</v>
      </c>
      <c r="E18" s="79">
        <v>8</v>
      </c>
      <c r="F18" s="57"/>
      <c r="G18" s="68">
        <f t="shared" si="0"/>
        <v>0</v>
      </c>
    </row>
    <row r="19" spans="1:7" ht="60" x14ac:dyDescent="0.25">
      <c r="A19" s="29" t="s">
        <v>450</v>
      </c>
      <c r="B19" s="62" t="s">
        <v>84</v>
      </c>
      <c r="C19" s="56" t="s">
        <v>460</v>
      </c>
      <c r="D19" s="61" t="s">
        <v>444</v>
      </c>
      <c r="E19" s="79">
        <v>14</v>
      </c>
      <c r="F19" s="57"/>
      <c r="G19" s="68">
        <f t="shared" si="0"/>
        <v>0</v>
      </c>
    </row>
    <row r="20" spans="1:7" ht="60" x14ac:dyDescent="0.25">
      <c r="A20" s="29" t="s">
        <v>450</v>
      </c>
      <c r="B20" s="62" t="s">
        <v>85</v>
      </c>
      <c r="C20" s="56" t="s">
        <v>461</v>
      </c>
      <c r="D20" s="61" t="s">
        <v>444</v>
      </c>
      <c r="E20" s="79">
        <v>38</v>
      </c>
      <c r="F20" s="57"/>
      <c r="G20" s="68">
        <f t="shared" si="0"/>
        <v>0</v>
      </c>
    </row>
    <row r="21" spans="1:7" ht="60" x14ac:dyDescent="0.25">
      <c r="A21" s="29" t="s">
        <v>450</v>
      </c>
      <c r="B21" s="62" t="s">
        <v>86</v>
      </c>
      <c r="C21" s="56" t="s">
        <v>462</v>
      </c>
      <c r="D21" s="61" t="s">
        <v>444</v>
      </c>
      <c r="E21" s="79">
        <v>3</v>
      </c>
      <c r="F21" s="57"/>
      <c r="G21" s="68">
        <f t="shared" si="0"/>
        <v>0</v>
      </c>
    </row>
    <row r="22" spans="1:7" ht="75" x14ac:dyDescent="0.25">
      <c r="A22" s="29" t="s">
        <v>450</v>
      </c>
      <c r="B22" s="62" t="s">
        <v>87</v>
      </c>
      <c r="C22" s="56" t="s">
        <v>463</v>
      </c>
      <c r="D22" s="61" t="s">
        <v>444</v>
      </c>
      <c r="E22" s="79">
        <v>2</v>
      </c>
      <c r="F22" s="57"/>
      <c r="G22" s="68">
        <f t="shared" si="0"/>
        <v>0</v>
      </c>
    </row>
    <row r="23" spans="1:7" ht="75" x14ac:dyDescent="0.25">
      <c r="A23" s="29" t="s">
        <v>450</v>
      </c>
      <c r="B23" s="62" t="s">
        <v>104</v>
      </c>
      <c r="C23" s="56" t="s">
        <v>464</v>
      </c>
      <c r="D23" s="61" t="s">
        <v>444</v>
      </c>
      <c r="E23" s="79">
        <v>2</v>
      </c>
      <c r="F23" s="57"/>
      <c r="G23" s="68">
        <f t="shared" si="0"/>
        <v>0</v>
      </c>
    </row>
    <row r="24" spans="1:7" ht="75" x14ac:dyDescent="0.25">
      <c r="A24" s="29" t="s">
        <v>450</v>
      </c>
      <c r="B24" s="62" t="s">
        <v>105</v>
      </c>
      <c r="C24" s="56" t="s">
        <v>465</v>
      </c>
      <c r="D24" s="61" t="s">
        <v>444</v>
      </c>
      <c r="E24" s="79">
        <v>1</v>
      </c>
      <c r="F24" s="57"/>
      <c r="G24" s="68">
        <f t="shared" si="0"/>
        <v>0</v>
      </c>
    </row>
    <row r="25" spans="1:7" ht="75" x14ac:dyDescent="0.25">
      <c r="A25" s="29" t="s">
        <v>450</v>
      </c>
      <c r="B25" s="62" t="s">
        <v>106</v>
      </c>
      <c r="C25" s="56" t="s">
        <v>466</v>
      </c>
      <c r="D25" s="61" t="s">
        <v>444</v>
      </c>
      <c r="E25" s="79">
        <v>2</v>
      </c>
      <c r="F25" s="57"/>
      <c r="G25" s="68">
        <f t="shared" si="0"/>
        <v>0</v>
      </c>
    </row>
    <row r="26" spans="1:7" ht="75" x14ac:dyDescent="0.25">
      <c r="A26" s="29" t="s">
        <v>450</v>
      </c>
      <c r="B26" s="62" t="s">
        <v>264</v>
      </c>
      <c r="C26" s="192" t="s">
        <v>576</v>
      </c>
      <c r="D26" s="193" t="s">
        <v>449</v>
      </c>
      <c r="E26" s="194">
        <v>21</v>
      </c>
      <c r="F26" s="57"/>
      <c r="G26" s="68">
        <f t="shared" si="0"/>
        <v>0</v>
      </c>
    </row>
    <row r="27" spans="1:7" ht="105" x14ac:dyDescent="0.25">
      <c r="A27" s="29" t="s">
        <v>450</v>
      </c>
      <c r="B27" s="62" t="s">
        <v>581</v>
      </c>
      <c r="C27" s="192" t="s">
        <v>577</v>
      </c>
      <c r="D27" s="193" t="s">
        <v>449</v>
      </c>
      <c r="E27" s="194">
        <v>41</v>
      </c>
      <c r="F27" s="57"/>
      <c r="G27" s="68">
        <f t="shared" si="0"/>
        <v>0</v>
      </c>
    </row>
    <row r="28" spans="1:7" ht="105" x14ac:dyDescent="0.25">
      <c r="A28" s="29" t="s">
        <v>450</v>
      </c>
      <c r="B28" s="62" t="s">
        <v>582</v>
      </c>
      <c r="C28" s="192" t="s">
        <v>578</v>
      </c>
      <c r="D28" s="193" t="s">
        <v>449</v>
      </c>
      <c r="E28" s="194">
        <v>2</v>
      </c>
      <c r="F28" s="57"/>
      <c r="G28" s="68">
        <f t="shared" si="0"/>
        <v>0</v>
      </c>
    </row>
    <row r="29" spans="1:7" ht="135" x14ac:dyDescent="0.25">
      <c r="A29" s="29" t="s">
        <v>450</v>
      </c>
      <c r="B29" s="62" t="s">
        <v>583</v>
      </c>
      <c r="C29" s="192" t="s">
        <v>579</v>
      </c>
      <c r="D29" s="193" t="s">
        <v>449</v>
      </c>
      <c r="E29" s="194">
        <v>1</v>
      </c>
      <c r="F29" s="57"/>
      <c r="G29" s="68">
        <f t="shared" si="0"/>
        <v>0</v>
      </c>
    </row>
    <row r="30" spans="1:7" ht="90" x14ac:dyDescent="0.25">
      <c r="A30" s="29" t="s">
        <v>450</v>
      </c>
      <c r="B30" s="62" t="s">
        <v>265</v>
      </c>
      <c r="C30" s="192" t="s">
        <v>580</v>
      </c>
      <c r="D30" s="193" t="s">
        <v>449</v>
      </c>
      <c r="E30" s="194">
        <v>17</v>
      </c>
      <c r="F30" s="57"/>
      <c r="G30" s="68">
        <f t="shared" si="0"/>
        <v>0</v>
      </c>
    </row>
    <row r="31" spans="1:7" ht="30" x14ac:dyDescent="0.25">
      <c r="A31" s="29" t="s">
        <v>450</v>
      </c>
      <c r="B31" s="62" t="s">
        <v>266</v>
      </c>
      <c r="C31" s="56" t="s">
        <v>468</v>
      </c>
      <c r="D31" s="61" t="s">
        <v>529</v>
      </c>
      <c r="E31" s="79">
        <v>55</v>
      </c>
      <c r="F31" s="57"/>
      <c r="G31" s="68">
        <f t="shared" si="0"/>
        <v>0</v>
      </c>
    </row>
    <row r="32" spans="1:7" ht="30" x14ac:dyDescent="0.25">
      <c r="A32" s="29" t="s">
        <v>450</v>
      </c>
      <c r="B32" s="62" t="s">
        <v>267</v>
      </c>
      <c r="C32" s="56" t="s">
        <v>469</v>
      </c>
      <c r="D32" s="61" t="s">
        <v>529</v>
      </c>
      <c r="E32" s="79">
        <v>44</v>
      </c>
      <c r="F32" s="57"/>
      <c r="G32" s="68">
        <f t="shared" si="0"/>
        <v>0</v>
      </c>
    </row>
    <row r="33" spans="1:7" x14ac:dyDescent="0.25">
      <c r="A33" s="29" t="s">
        <v>450</v>
      </c>
      <c r="B33" s="62" t="s">
        <v>268</v>
      </c>
      <c r="C33" s="56" t="s">
        <v>470</v>
      </c>
      <c r="D33" s="61" t="s">
        <v>444</v>
      </c>
      <c r="E33" s="79">
        <v>65</v>
      </c>
      <c r="F33" s="57"/>
      <c r="G33" s="68">
        <f t="shared" si="0"/>
        <v>0</v>
      </c>
    </row>
    <row r="34" spans="1:7" ht="15.75" thickBot="1" x14ac:dyDescent="0.3">
      <c r="A34" s="30" t="s">
        <v>450</v>
      </c>
      <c r="B34" s="69" t="s">
        <v>269</v>
      </c>
      <c r="C34" s="70" t="s">
        <v>471</v>
      </c>
      <c r="D34" s="71" t="s">
        <v>444</v>
      </c>
      <c r="E34" s="80">
        <v>18</v>
      </c>
      <c r="F34" s="72"/>
      <c r="G34" s="73">
        <f t="shared" si="0"/>
        <v>0</v>
      </c>
    </row>
    <row r="35" spans="1:7" x14ac:dyDescent="0.25">
      <c r="A35" s="28" t="s">
        <v>472</v>
      </c>
      <c r="B35" s="63" t="s">
        <v>270</v>
      </c>
      <c r="C35" s="64" t="s">
        <v>473</v>
      </c>
      <c r="D35" s="65" t="s">
        <v>131</v>
      </c>
      <c r="E35" s="78">
        <v>3320</v>
      </c>
      <c r="F35" s="66"/>
      <c r="G35" s="67">
        <f t="shared" si="0"/>
        <v>0</v>
      </c>
    </row>
    <row r="36" spans="1:7" x14ac:dyDescent="0.25">
      <c r="A36" s="29" t="s">
        <v>472</v>
      </c>
      <c r="B36" s="62" t="s">
        <v>271</v>
      </c>
      <c r="C36" s="56" t="s">
        <v>474</v>
      </c>
      <c r="D36" s="61" t="s">
        <v>528</v>
      </c>
      <c r="E36" s="79">
        <v>166</v>
      </c>
      <c r="F36" s="57"/>
      <c r="G36" s="68">
        <f t="shared" si="0"/>
        <v>0</v>
      </c>
    </row>
    <row r="37" spans="1:7" ht="15.75" thickBot="1" x14ac:dyDescent="0.3">
      <c r="A37" s="30" t="s">
        <v>472</v>
      </c>
      <c r="B37" s="69" t="s">
        <v>436</v>
      </c>
      <c r="C37" s="70" t="s">
        <v>475</v>
      </c>
      <c r="D37" s="71" t="s">
        <v>131</v>
      </c>
      <c r="E37" s="80">
        <v>1644</v>
      </c>
      <c r="F37" s="72"/>
      <c r="G37" s="73">
        <f t="shared" si="0"/>
        <v>0</v>
      </c>
    </row>
    <row r="38" spans="1:7" ht="30" x14ac:dyDescent="0.25">
      <c r="A38" s="28" t="s">
        <v>476</v>
      </c>
      <c r="B38" s="63" t="s">
        <v>451</v>
      </c>
      <c r="C38" s="64" t="s">
        <v>477</v>
      </c>
      <c r="D38" s="65" t="s">
        <v>131</v>
      </c>
      <c r="E38" s="78">
        <v>2609</v>
      </c>
      <c r="F38" s="66"/>
      <c r="G38" s="67">
        <f t="shared" si="0"/>
        <v>0</v>
      </c>
    </row>
    <row r="39" spans="1:7" x14ac:dyDescent="0.25">
      <c r="A39" s="29" t="s">
        <v>476</v>
      </c>
      <c r="B39" s="62" t="s">
        <v>452</v>
      </c>
      <c r="C39" s="56" t="s">
        <v>478</v>
      </c>
      <c r="D39" s="61" t="s">
        <v>131</v>
      </c>
      <c r="E39" s="79">
        <v>2609</v>
      </c>
      <c r="F39" s="57"/>
      <c r="G39" s="68">
        <f t="shared" si="0"/>
        <v>0</v>
      </c>
    </row>
    <row r="40" spans="1:7" ht="30.75" thickBot="1" x14ac:dyDescent="0.3">
      <c r="A40" s="30" t="s">
        <v>476</v>
      </c>
      <c r="B40" s="69" t="s">
        <v>453</v>
      </c>
      <c r="C40" s="70" t="s">
        <v>479</v>
      </c>
      <c r="D40" s="71" t="s">
        <v>131</v>
      </c>
      <c r="E40" s="80">
        <v>711</v>
      </c>
      <c r="F40" s="72"/>
      <c r="G40" s="73">
        <f t="shared" si="0"/>
        <v>0</v>
      </c>
    </row>
    <row r="41" spans="1:7" ht="105.75" thickBot="1" x14ac:dyDescent="0.3">
      <c r="A41" s="165" t="s">
        <v>480</v>
      </c>
      <c r="B41" s="169" t="s">
        <v>454</v>
      </c>
      <c r="C41" s="170" t="s">
        <v>481</v>
      </c>
      <c r="D41" s="171" t="s">
        <v>444</v>
      </c>
      <c r="E41" s="172">
        <v>83</v>
      </c>
      <c r="F41" s="188"/>
      <c r="G41" s="178">
        <f t="shared" si="0"/>
        <v>0</v>
      </c>
    </row>
    <row r="42" spans="1:7" ht="15.75" thickBot="1" x14ac:dyDescent="0.3">
      <c r="A42" s="165" t="s">
        <v>482</v>
      </c>
      <c r="B42" s="169" t="s">
        <v>455</v>
      </c>
      <c r="C42" s="170" t="s">
        <v>443</v>
      </c>
      <c r="D42" s="171" t="s">
        <v>445</v>
      </c>
      <c r="E42" s="172">
        <v>209</v>
      </c>
      <c r="F42" s="188"/>
      <c r="G42" s="178">
        <f t="shared" si="0"/>
        <v>0</v>
      </c>
    </row>
    <row r="43" spans="1:7" x14ac:dyDescent="0.25">
      <c r="A43" s="109" t="s">
        <v>483</v>
      </c>
      <c r="B43" s="160" t="s">
        <v>43</v>
      </c>
      <c r="C43" s="161" t="s">
        <v>497</v>
      </c>
      <c r="D43" s="162" t="s">
        <v>118</v>
      </c>
      <c r="E43" s="163">
        <v>1</v>
      </c>
      <c r="F43" s="187"/>
      <c r="G43" s="110">
        <f t="shared" si="0"/>
        <v>0</v>
      </c>
    </row>
    <row r="44" spans="1:7" x14ac:dyDescent="0.25">
      <c r="A44" s="29" t="s">
        <v>483</v>
      </c>
      <c r="B44" s="62" t="s">
        <v>44</v>
      </c>
      <c r="C44" s="56" t="s">
        <v>498</v>
      </c>
      <c r="D44" s="61" t="s">
        <v>444</v>
      </c>
      <c r="E44" s="79">
        <v>1</v>
      </c>
      <c r="F44" s="57"/>
      <c r="G44" s="68">
        <f t="shared" si="0"/>
        <v>0</v>
      </c>
    </row>
    <row r="45" spans="1:7" x14ac:dyDescent="0.25">
      <c r="A45" s="29" t="s">
        <v>483</v>
      </c>
      <c r="B45" s="62" t="s">
        <v>45</v>
      </c>
      <c r="C45" s="56" t="s">
        <v>499</v>
      </c>
      <c r="D45" s="61" t="s">
        <v>444</v>
      </c>
      <c r="E45" s="79">
        <v>1</v>
      </c>
      <c r="F45" s="57"/>
      <c r="G45" s="68">
        <f t="shared" si="0"/>
        <v>0</v>
      </c>
    </row>
    <row r="46" spans="1:7" x14ac:dyDescent="0.25">
      <c r="A46" s="29" t="s">
        <v>483</v>
      </c>
      <c r="B46" s="62" t="s">
        <v>46</v>
      </c>
      <c r="C46" s="56" t="s">
        <v>500</v>
      </c>
      <c r="D46" s="61" t="s">
        <v>526</v>
      </c>
      <c r="E46" s="79">
        <v>1</v>
      </c>
      <c r="F46" s="57"/>
      <c r="G46" s="68">
        <f t="shared" si="0"/>
        <v>0</v>
      </c>
    </row>
    <row r="47" spans="1:7" ht="30" x14ac:dyDescent="0.25">
      <c r="A47" s="29" t="s">
        <v>483</v>
      </c>
      <c r="B47" s="62" t="s">
        <v>47</v>
      </c>
      <c r="C47" s="56" t="s">
        <v>501</v>
      </c>
      <c r="D47" s="61" t="s">
        <v>529</v>
      </c>
      <c r="E47" s="79">
        <v>83</v>
      </c>
      <c r="F47" s="57"/>
      <c r="G47" s="68">
        <f t="shared" si="0"/>
        <v>0</v>
      </c>
    </row>
    <row r="48" spans="1:7" x14ac:dyDescent="0.25">
      <c r="A48" s="29" t="s">
        <v>483</v>
      </c>
      <c r="B48" s="62" t="s">
        <v>48</v>
      </c>
      <c r="C48" s="56" t="s">
        <v>502</v>
      </c>
      <c r="D48" s="61" t="s">
        <v>118</v>
      </c>
      <c r="E48" s="79">
        <v>83</v>
      </c>
      <c r="F48" s="57"/>
      <c r="G48" s="68">
        <f t="shared" si="0"/>
        <v>0</v>
      </c>
    </row>
    <row r="49" spans="1:7" x14ac:dyDescent="0.25">
      <c r="A49" s="29" t="s">
        <v>483</v>
      </c>
      <c r="B49" s="62" t="s">
        <v>49</v>
      </c>
      <c r="C49" s="56" t="s">
        <v>503</v>
      </c>
      <c r="D49" s="61" t="s">
        <v>118</v>
      </c>
      <c r="E49" s="79">
        <v>83</v>
      </c>
      <c r="F49" s="57"/>
      <c r="G49" s="68">
        <f t="shared" si="0"/>
        <v>0</v>
      </c>
    </row>
    <row r="50" spans="1:7" x14ac:dyDescent="0.25">
      <c r="A50" s="29" t="s">
        <v>483</v>
      </c>
      <c r="B50" s="62" t="s">
        <v>88</v>
      </c>
      <c r="C50" s="56" t="s">
        <v>504</v>
      </c>
      <c r="D50" s="61" t="s">
        <v>118</v>
      </c>
      <c r="E50" s="79">
        <v>99</v>
      </c>
      <c r="F50" s="57"/>
      <c r="G50" s="68">
        <f t="shared" si="0"/>
        <v>0</v>
      </c>
    </row>
    <row r="51" spans="1:7" x14ac:dyDescent="0.25">
      <c r="A51" s="29" t="s">
        <v>483</v>
      </c>
      <c r="B51" s="62" t="s">
        <v>202</v>
      </c>
      <c r="C51" s="56" t="s">
        <v>505</v>
      </c>
      <c r="D51" s="61" t="s">
        <v>118</v>
      </c>
      <c r="E51" s="79">
        <v>144</v>
      </c>
      <c r="F51" s="57"/>
      <c r="G51" s="68">
        <f t="shared" si="0"/>
        <v>0</v>
      </c>
    </row>
    <row r="52" spans="1:7" x14ac:dyDescent="0.25">
      <c r="A52" s="29" t="s">
        <v>483</v>
      </c>
      <c r="B52" s="62" t="s">
        <v>290</v>
      </c>
      <c r="C52" s="56" t="s">
        <v>506</v>
      </c>
      <c r="D52" s="61" t="s">
        <v>118</v>
      </c>
      <c r="E52" s="79">
        <v>144</v>
      </c>
      <c r="F52" s="57"/>
      <c r="G52" s="68">
        <f t="shared" si="0"/>
        <v>0</v>
      </c>
    </row>
    <row r="53" spans="1:7" ht="30" x14ac:dyDescent="0.25">
      <c r="A53" s="29" t="s">
        <v>483</v>
      </c>
      <c r="B53" s="62" t="s">
        <v>291</v>
      </c>
      <c r="C53" s="56" t="s">
        <v>507</v>
      </c>
      <c r="D53" s="61" t="s">
        <v>131</v>
      </c>
      <c r="E53" s="79">
        <v>1644</v>
      </c>
      <c r="F53" s="57"/>
      <c r="G53" s="68">
        <f t="shared" si="0"/>
        <v>0</v>
      </c>
    </row>
    <row r="54" spans="1:7" x14ac:dyDescent="0.25">
      <c r="A54" s="29" t="s">
        <v>483</v>
      </c>
      <c r="B54" s="62" t="s">
        <v>292</v>
      </c>
      <c r="C54" s="56" t="s">
        <v>508</v>
      </c>
      <c r="D54" s="61" t="s">
        <v>131</v>
      </c>
      <c r="E54" s="79">
        <v>2509</v>
      </c>
      <c r="F54" s="57"/>
      <c r="G54" s="68">
        <f t="shared" si="0"/>
        <v>0</v>
      </c>
    </row>
    <row r="55" spans="1:7" x14ac:dyDescent="0.25">
      <c r="A55" s="29" t="s">
        <v>483</v>
      </c>
      <c r="B55" s="62" t="s">
        <v>293</v>
      </c>
      <c r="C55" s="56" t="s">
        <v>509</v>
      </c>
      <c r="D55" s="61" t="s">
        <v>131</v>
      </c>
      <c r="E55" s="79">
        <v>100</v>
      </c>
      <c r="F55" s="57"/>
      <c r="G55" s="68">
        <f t="shared" si="0"/>
        <v>0</v>
      </c>
    </row>
    <row r="56" spans="1:7" x14ac:dyDescent="0.25">
      <c r="A56" s="29" t="s">
        <v>483</v>
      </c>
      <c r="B56" s="62" t="s">
        <v>294</v>
      </c>
      <c r="C56" s="56" t="s">
        <v>510</v>
      </c>
      <c r="D56" s="61" t="s">
        <v>131</v>
      </c>
      <c r="E56" s="79">
        <v>2609</v>
      </c>
      <c r="F56" s="57"/>
      <c r="G56" s="68">
        <f t="shared" si="0"/>
        <v>0</v>
      </c>
    </row>
    <row r="57" spans="1:7" ht="30" x14ac:dyDescent="0.25">
      <c r="A57" s="29" t="s">
        <v>483</v>
      </c>
      <c r="B57" s="62" t="s">
        <v>295</v>
      </c>
      <c r="C57" s="56" t="s">
        <v>511</v>
      </c>
      <c r="D57" s="61" t="s">
        <v>131</v>
      </c>
      <c r="E57" s="79">
        <v>711</v>
      </c>
      <c r="F57" s="57"/>
      <c r="G57" s="68">
        <f t="shared" si="0"/>
        <v>0</v>
      </c>
    </row>
    <row r="58" spans="1:7" x14ac:dyDescent="0.25">
      <c r="A58" s="29" t="s">
        <v>483</v>
      </c>
      <c r="B58" s="62" t="s">
        <v>296</v>
      </c>
      <c r="C58" s="56" t="s">
        <v>512</v>
      </c>
      <c r="D58" s="61" t="s">
        <v>131</v>
      </c>
      <c r="E58" s="79">
        <v>3320</v>
      </c>
      <c r="F58" s="57"/>
      <c r="G58" s="68">
        <f t="shared" si="0"/>
        <v>0</v>
      </c>
    </row>
    <row r="59" spans="1:7" x14ac:dyDescent="0.25">
      <c r="A59" s="29" t="s">
        <v>483</v>
      </c>
      <c r="B59" s="62" t="s">
        <v>484</v>
      </c>
      <c r="C59" s="56" t="s">
        <v>513</v>
      </c>
      <c r="D59" s="61" t="s">
        <v>131</v>
      </c>
      <c r="E59" s="79">
        <v>2609</v>
      </c>
      <c r="F59" s="57"/>
      <c r="G59" s="68">
        <f t="shared" si="0"/>
        <v>0</v>
      </c>
    </row>
    <row r="60" spans="1:7" x14ac:dyDescent="0.25">
      <c r="A60" s="29" t="s">
        <v>483</v>
      </c>
      <c r="B60" s="62" t="s">
        <v>485</v>
      </c>
      <c r="C60" s="56" t="s">
        <v>514</v>
      </c>
      <c r="D60" s="61" t="s">
        <v>527</v>
      </c>
      <c r="E60" s="79">
        <v>1043</v>
      </c>
      <c r="F60" s="57"/>
      <c r="G60" s="68">
        <f t="shared" si="0"/>
        <v>0</v>
      </c>
    </row>
    <row r="61" spans="1:7" x14ac:dyDescent="0.25">
      <c r="A61" s="29" t="s">
        <v>483</v>
      </c>
      <c r="B61" s="62" t="s">
        <v>486</v>
      </c>
      <c r="C61" s="56" t="s">
        <v>515</v>
      </c>
      <c r="D61" s="61" t="s">
        <v>118</v>
      </c>
      <c r="E61" s="79">
        <v>166</v>
      </c>
      <c r="F61" s="57"/>
      <c r="G61" s="68">
        <f t="shared" si="0"/>
        <v>0</v>
      </c>
    </row>
    <row r="62" spans="1:7" x14ac:dyDescent="0.25">
      <c r="A62" s="29" t="s">
        <v>483</v>
      </c>
      <c r="B62" s="62" t="s">
        <v>487</v>
      </c>
      <c r="C62" s="56" t="s">
        <v>516</v>
      </c>
      <c r="D62" s="61" t="s">
        <v>118</v>
      </c>
      <c r="E62" s="79">
        <v>83</v>
      </c>
      <c r="F62" s="57"/>
      <c r="G62" s="68">
        <f t="shared" si="0"/>
        <v>0</v>
      </c>
    </row>
    <row r="63" spans="1:7" x14ac:dyDescent="0.25">
      <c r="A63" s="29" t="s">
        <v>483</v>
      </c>
      <c r="B63" s="62" t="s">
        <v>488</v>
      </c>
      <c r="C63" s="56" t="s">
        <v>517</v>
      </c>
      <c r="D63" s="61" t="s">
        <v>118</v>
      </c>
      <c r="E63" s="79">
        <v>84</v>
      </c>
      <c r="F63" s="57"/>
      <c r="G63" s="68">
        <f t="shared" si="0"/>
        <v>0</v>
      </c>
    </row>
    <row r="64" spans="1:7" x14ac:dyDescent="0.25">
      <c r="A64" s="29" t="s">
        <v>483</v>
      </c>
      <c r="B64" s="62" t="s">
        <v>489</v>
      </c>
      <c r="C64" s="56" t="s">
        <v>518</v>
      </c>
      <c r="D64" s="61" t="s">
        <v>528</v>
      </c>
      <c r="E64" s="79">
        <v>3</v>
      </c>
      <c r="F64" s="57"/>
      <c r="G64" s="68">
        <f t="shared" si="0"/>
        <v>0</v>
      </c>
    </row>
    <row r="65" spans="1:9" x14ac:dyDescent="0.25">
      <c r="A65" s="29" t="s">
        <v>483</v>
      </c>
      <c r="B65" s="62" t="s">
        <v>490</v>
      </c>
      <c r="C65" s="56" t="s">
        <v>519</v>
      </c>
      <c r="D65" s="61" t="s">
        <v>444</v>
      </c>
      <c r="E65" s="79">
        <v>1</v>
      </c>
      <c r="F65" s="57"/>
      <c r="G65" s="68">
        <f t="shared" si="0"/>
        <v>0</v>
      </c>
    </row>
    <row r="66" spans="1:9" x14ac:dyDescent="0.25">
      <c r="A66" s="29" t="s">
        <v>483</v>
      </c>
      <c r="B66" s="62" t="s">
        <v>491</v>
      </c>
      <c r="C66" s="56" t="s">
        <v>520</v>
      </c>
      <c r="D66" s="61" t="s">
        <v>444</v>
      </c>
      <c r="E66" s="79">
        <v>1</v>
      </c>
      <c r="F66" s="57"/>
      <c r="G66" s="68">
        <f t="shared" si="0"/>
        <v>0</v>
      </c>
    </row>
    <row r="67" spans="1:9" x14ac:dyDescent="0.25">
      <c r="A67" s="29" t="s">
        <v>483</v>
      </c>
      <c r="B67" s="62" t="s">
        <v>492</v>
      </c>
      <c r="C67" s="56" t="s">
        <v>521</v>
      </c>
      <c r="D67" s="61" t="s">
        <v>444</v>
      </c>
      <c r="E67" s="79">
        <v>1</v>
      </c>
      <c r="F67" s="57"/>
      <c r="G67" s="68">
        <f t="shared" si="0"/>
        <v>0</v>
      </c>
    </row>
    <row r="68" spans="1:9" x14ac:dyDescent="0.25">
      <c r="A68" s="29" t="s">
        <v>483</v>
      </c>
      <c r="B68" s="62" t="s">
        <v>493</v>
      </c>
      <c r="C68" s="56" t="s">
        <v>522</v>
      </c>
      <c r="D68" s="61" t="s">
        <v>135</v>
      </c>
      <c r="E68" s="79">
        <v>1043</v>
      </c>
      <c r="F68" s="57"/>
      <c r="G68" s="68">
        <f t="shared" si="0"/>
        <v>0</v>
      </c>
    </row>
    <row r="69" spans="1:9" x14ac:dyDescent="0.25">
      <c r="A69" s="29" t="s">
        <v>483</v>
      </c>
      <c r="B69" s="62" t="s">
        <v>494</v>
      </c>
      <c r="C69" s="56" t="s">
        <v>523</v>
      </c>
      <c r="D69" s="61" t="s">
        <v>118</v>
      </c>
      <c r="E69" s="79">
        <v>1</v>
      </c>
      <c r="F69" s="57"/>
      <c r="G69" s="68">
        <f t="shared" si="0"/>
        <v>0</v>
      </c>
    </row>
    <row r="70" spans="1:9" ht="15.75" thickBot="1" x14ac:dyDescent="0.3">
      <c r="A70" s="29" t="s">
        <v>483</v>
      </c>
      <c r="B70" s="62" t="s">
        <v>495</v>
      </c>
      <c r="C70" s="56" t="s">
        <v>524</v>
      </c>
      <c r="D70" s="61" t="s">
        <v>528</v>
      </c>
      <c r="E70" s="79">
        <v>1</v>
      </c>
      <c r="F70" s="57"/>
      <c r="G70" s="68">
        <f t="shared" si="0"/>
        <v>0</v>
      </c>
    </row>
    <row r="71" spans="1:9" ht="57.75" thickBot="1" x14ac:dyDescent="0.3">
      <c r="A71" s="30" t="s">
        <v>483</v>
      </c>
      <c r="B71" s="69" t="s">
        <v>496</v>
      </c>
      <c r="C71" s="70" t="s">
        <v>525</v>
      </c>
      <c r="D71" s="71" t="s">
        <v>528</v>
      </c>
      <c r="E71" s="80">
        <v>1</v>
      </c>
      <c r="F71" s="72"/>
      <c r="G71" s="73">
        <f>ROUND((E71*F71),2)</f>
        <v>0</v>
      </c>
      <c r="H71" s="17" t="s">
        <v>586</v>
      </c>
      <c r="I71" s="18">
        <f>ROUND(SUM(G8:G71),2)</f>
        <v>0</v>
      </c>
    </row>
    <row r="72" spans="1:9" ht="72" thickBot="1" x14ac:dyDescent="0.3">
      <c r="A72" s="179"/>
      <c r="B72" s="179"/>
      <c r="C72" s="180"/>
      <c r="D72" s="181"/>
      <c r="E72" s="182"/>
      <c r="F72" s="157" t="s">
        <v>552</v>
      </c>
      <c r="G72" s="158">
        <f>SUM(G8:G71)</f>
        <v>0</v>
      </c>
      <c r="H72" s="111"/>
      <c r="I72" s="19"/>
    </row>
    <row r="73" spans="1:9" x14ac:dyDescent="0.25">
      <c r="A73" s="179"/>
      <c r="B73" s="179"/>
      <c r="C73" s="180"/>
      <c r="D73" s="181"/>
      <c r="E73" s="182"/>
      <c r="F73" s="184"/>
      <c r="G73" s="183"/>
      <c r="H73" s="111"/>
      <c r="I73" s="19"/>
    </row>
    <row r="74" spans="1:9" x14ac:dyDescent="0.25">
      <c r="A74" s="179"/>
      <c r="B74" s="179"/>
      <c r="C74" s="180"/>
      <c r="D74" s="181"/>
      <c r="E74" s="182"/>
      <c r="F74" s="184"/>
      <c r="G74" s="183"/>
      <c r="H74" s="111"/>
      <c r="I74" s="19"/>
    </row>
    <row r="75" spans="1:9" x14ac:dyDescent="0.25">
      <c r="A75" s="179"/>
      <c r="B75" s="179"/>
      <c r="C75" s="180"/>
      <c r="D75" s="181"/>
      <c r="E75" s="182"/>
      <c r="F75" s="184"/>
      <c r="G75" s="183"/>
      <c r="H75" s="111"/>
      <c r="I75" s="19"/>
    </row>
    <row r="76" spans="1:9" ht="15.75" thickBot="1" x14ac:dyDescent="0.3">
      <c r="A76" s="179"/>
      <c r="B76" s="179"/>
      <c r="C76" s="180"/>
      <c r="D76" s="181"/>
      <c r="E76" s="182"/>
      <c r="F76" s="184"/>
      <c r="G76" s="183"/>
      <c r="H76" s="111"/>
      <c r="I76" s="19"/>
    </row>
    <row r="77" spans="1:9" x14ac:dyDescent="0.25">
      <c r="A77" s="202" t="s">
        <v>553</v>
      </c>
      <c r="B77" s="202"/>
      <c r="C77" s="202"/>
      <c r="D77" s="202"/>
      <c r="E77" s="202"/>
      <c r="F77" s="202"/>
      <c r="G77" s="203"/>
      <c r="H77" s="111"/>
      <c r="I77" s="19"/>
    </row>
    <row r="78" spans="1:9" ht="72" thickBot="1" x14ac:dyDescent="0.3">
      <c r="A78" s="12" t="s">
        <v>65</v>
      </c>
      <c r="B78" s="95" t="s">
        <v>0</v>
      </c>
      <c r="C78" s="12" t="s">
        <v>1</v>
      </c>
      <c r="D78" s="12" t="s">
        <v>2</v>
      </c>
      <c r="E78" s="77" t="s">
        <v>3</v>
      </c>
      <c r="F78" s="14" t="s">
        <v>107</v>
      </c>
      <c r="G78" s="15" t="s">
        <v>5</v>
      </c>
      <c r="H78" s="111"/>
      <c r="I78" s="19"/>
    </row>
    <row r="79" spans="1:9" ht="30.75" customHeight="1" thickBot="1" x14ac:dyDescent="0.3">
      <c r="A79" s="219" t="s">
        <v>558</v>
      </c>
      <c r="B79" s="220"/>
      <c r="C79" s="220"/>
      <c r="D79" s="220"/>
      <c r="E79" s="220"/>
      <c r="F79" s="220"/>
      <c r="G79" s="221"/>
      <c r="H79" s="111"/>
      <c r="I79" s="19"/>
    </row>
    <row r="80" spans="1:9" ht="75" x14ac:dyDescent="0.25">
      <c r="A80" s="28" t="s">
        <v>450</v>
      </c>
      <c r="B80" s="63" t="s">
        <v>8</v>
      </c>
      <c r="C80" s="64" t="s">
        <v>465</v>
      </c>
      <c r="D80" s="65" t="s">
        <v>444</v>
      </c>
      <c r="E80" s="78">
        <v>1</v>
      </c>
      <c r="F80" s="135"/>
      <c r="G80" s="67">
        <f>ROUND((E80*F80),2)</f>
        <v>0</v>
      </c>
    </row>
    <row r="81" spans="1:7" ht="45" x14ac:dyDescent="0.25">
      <c r="A81" s="29" t="s">
        <v>450</v>
      </c>
      <c r="B81" s="62" t="s">
        <v>9</v>
      </c>
      <c r="C81" s="56" t="s">
        <v>467</v>
      </c>
      <c r="D81" s="61" t="s">
        <v>449</v>
      </c>
      <c r="E81" s="79">
        <v>1</v>
      </c>
      <c r="F81" s="136"/>
      <c r="G81" s="68">
        <f t="shared" si="0"/>
        <v>0</v>
      </c>
    </row>
    <row r="82" spans="1:7" ht="15.75" thickBot="1" x14ac:dyDescent="0.3">
      <c r="A82" s="30" t="s">
        <v>450</v>
      </c>
      <c r="B82" s="69" t="s">
        <v>10</v>
      </c>
      <c r="C82" s="70" t="s">
        <v>471</v>
      </c>
      <c r="D82" s="71" t="s">
        <v>444</v>
      </c>
      <c r="E82" s="80">
        <v>1</v>
      </c>
      <c r="F82" s="137"/>
      <c r="G82" s="73">
        <f t="shared" si="0"/>
        <v>0</v>
      </c>
    </row>
    <row r="83" spans="1:7" x14ac:dyDescent="0.25">
      <c r="A83" s="28" t="s">
        <v>472</v>
      </c>
      <c r="B83" s="63" t="s">
        <v>11</v>
      </c>
      <c r="C83" s="64" t="s">
        <v>473</v>
      </c>
      <c r="D83" s="65" t="s">
        <v>131</v>
      </c>
      <c r="E83" s="78">
        <v>20</v>
      </c>
      <c r="F83" s="135"/>
      <c r="G83" s="67">
        <f t="shared" si="0"/>
        <v>0</v>
      </c>
    </row>
    <row r="84" spans="1:7" x14ac:dyDescent="0.25">
      <c r="A84" s="109" t="s">
        <v>472</v>
      </c>
      <c r="B84" s="160" t="s">
        <v>12</v>
      </c>
      <c r="C84" s="161" t="s">
        <v>474</v>
      </c>
      <c r="D84" s="162" t="s">
        <v>528</v>
      </c>
      <c r="E84" s="163">
        <v>2</v>
      </c>
      <c r="F84" s="159"/>
      <c r="G84" s="68">
        <f t="shared" si="0"/>
        <v>0</v>
      </c>
    </row>
    <row r="85" spans="1:7" x14ac:dyDescent="0.25">
      <c r="A85" s="109" t="s">
        <v>472</v>
      </c>
      <c r="B85" s="160" t="s">
        <v>13</v>
      </c>
      <c r="C85" s="161" t="s">
        <v>531</v>
      </c>
      <c r="D85" s="162" t="s">
        <v>528</v>
      </c>
      <c r="E85" s="163">
        <v>2</v>
      </c>
      <c r="F85" s="159"/>
      <c r="G85" s="68">
        <f t="shared" si="0"/>
        <v>0</v>
      </c>
    </row>
    <row r="86" spans="1:7" ht="15.75" thickBot="1" x14ac:dyDescent="0.3">
      <c r="A86" s="122" t="s">
        <v>472</v>
      </c>
      <c r="B86" s="127" t="s">
        <v>14</v>
      </c>
      <c r="C86" s="166" t="s">
        <v>475</v>
      </c>
      <c r="D86" s="129" t="s">
        <v>131</v>
      </c>
      <c r="E86" s="167">
        <v>14</v>
      </c>
      <c r="F86" s="168"/>
      <c r="G86" s="73">
        <f t="shared" si="0"/>
        <v>0</v>
      </c>
    </row>
    <row r="87" spans="1:7" ht="30" x14ac:dyDescent="0.25">
      <c r="A87" s="28" t="s">
        <v>476</v>
      </c>
      <c r="B87" s="63" t="s">
        <v>15</v>
      </c>
      <c r="C87" s="64" t="s">
        <v>477</v>
      </c>
      <c r="D87" s="65" t="s">
        <v>131</v>
      </c>
      <c r="E87" s="78">
        <v>16</v>
      </c>
      <c r="F87" s="135"/>
      <c r="G87" s="67">
        <f t="shared" si="0"/>
        <v>0</v>
      </c>
    </row>
    <row r="88" spans="1:7" ht="15.75" thickBot="1" x14ac:dyDescent="0.3">
      <c r="A88" s="122" t="s">
        <v>476</v>
      </c>
      <c r="B88" s="127" t="s">
        <v>16</v>
      </c>
      <c r="C88" s="166" t="s">
        <v>478</v>
      </c>
      <c r="D88" s="129" t="s">
        <v>131</v>
      </c>
      <c r="E88" s="167">
        <v>16</v>
      </c>
      <c r="F88" s="168"/>
      <c r="G88" s="73">
        <f t="shared" si="0"/>
        <v>0</v>
      </c>
    </row>
    <row r="89" spans="1:7" ht="105.75" thickBot="1" x14ac:dyDescent="0.3">
      <c r="A89" s="165" t="s">
        <v>480</v>
      </c>
      <c r="B89" s="169" t="s">
        <v>82</v>
      </c>
      <c r="C89" s="170" t="s">
        <v>481</v>
      </c>
      <c r="D89" s="171" t="s">
        <v>444</v>
      </c>
      <c r="E89" s="172">
        <v>1</v>
      </c>
      <c r="F89" s="173"/>
      <c r="G89" s="178">
        <f t="shared" si="0"/>
        <v>0</v>
      </c>
    </row>
    <row r="90" spans="1:7" ht="15.75" thickBot="1" x14ac:dyDescent="0.3">
      <c r="A90" s="165" t="s">
        <v>482</v>
      </c>
      <c r="B90" s="169" t="s">
        <v>83</v>
      </c>
      <c r="C90" s="174" t="s">
        <v>443</v>
      </c>
      <c r="D90" s="175" t="s">
        <v>445</v>
      </c>
      <c r="E90" s="175">
        <v>1.2</v>
      </c>
      <c r="F90" s="176"/>
      <c r="G90" s="178">
        <f t="shared" si="0"/>
        <v>0</v>
      </c>
    </row>
    <row r="91" spans="1:7" x14ac:dyDescent="0.25">
      <c r="A91" s="28" t="s">
        <v>483</v>
      </c>
      <c r="B91" s="63" t="s">
        <v>43</v>
      </c>
      <c r="C91" s="64" t="s">
        <v>532</v>
      </c>
      <c r="D91" s="65" t="s">
        <v>118</v>
      </c>
      <c r="E91" s="78">
        <v>1</v>
      </c>
      <c r="F91" s="177"/>
      <c r="G91" s="67">
        <f t="shared" si="0"/>
        <v>0</v>
      </c>
    </row>
    <row r="92" spans="1:7" x14ac:dyDescent="0.25">
      <c r="A92" s="109" t="s">
        <v>483</v>
      </c>
      <c r="B92" s="160" t="s">
        <v>44</v>
      </c>
      <c r="C92" s="56" t="s">
        <v>533</v>
      </c>
      <c r="D92" s="61" t="s">
        <v>526</v>
      </c>
      <c r="E92" s="79">
        <v>1</v>
      </c>
      <c r="F92" s="164"/>
      <c r="G92" s="68">
        <f t="shared" si="0"/>
        <v>0</v>
      </c>
    </row>
    <row r="93" spans="1:7" ht="25.15" customHeight="1" x14ac:dyDescent="0.25">
      <c r="A93" s="109" t="s">
        <v>483</v>
      </c>
      <c r="B93" s="160" t="s">
        <v>45</v>
      </c>
      <c r="C93" s="161" t="s">
        <v>501</v>
      </c>
      <c r="D93" s="162" t="s">
        <v>529</v>
      </c>
      <c r="E93" s="163">
        <v>1</v>
      </c>
      <c r="F93" s="159"/>
      <c r="G93" s="68">
        <f t="shared" si="0"/>
        <v>0</v>
      </c>
    </row>
    <row r="94" spans="1:7" x14ac:dyDescent="0.25">
      <c r="A94" s="109" t="s">
        <v>483</v>
      </c>
      <c r="B94" s="160" t="s">
        <v>46</v>
      </c>
      <c r="C94" s="161" t="s">
        <v>502</v>
      </c>
      <c r="D94" s="162" t="s">
        <v>118</v>
      </c>
      <c r="E94" s="163">
        <v>1</v>
      </c>
      <c r="F94" s="159"/>
      <c r="G94" s="68">
        <f t="shared" si="0"/>
        <v>0</v>
      </c>
    </row>
    <row r="95" spans="1:7" x14ac:dyDescent="0.25">
      <c r="A95" s="109" t="s">
        <v>483</v>
      </c>
      <c r="B95" s="160" t="s">
        <v>47</v>
      </c>
      <c r="C95" s="161" t="s">
        <v>503</v>
      </c>
      <c r="D95" s="162" t="s">
        <v>118</v>
      </c>
      <c r="E95" s="163">
        <v>1</v>
      </c>
      <c r="F95" s="159"/>
      <c r="G95" s="68">
        <f t="shared" si="0"/>
        <v>0</v>
      </c>
    </row>
    <row r="96" spans="1:7" x14ac:dyDescent="0.25">
      <c r="A96" s="109" t="s">
        <v>483</v>
      </c>
      <c r="B96" s="160" t="s">
        <v>48</v>
      </c>
      <c r="C96" s="161" t="s">
        <v>505</v>
      </c>
      <c r="D96" s="162" t="s">
        <v>118</v>
      </c>
      <c r="E96" s="163">
        <v>1</v>
      </c>
      <c r="F96" s="159"/>
      <c r="G96" s="68">
        <f t="shared" si="0"/>
        <v>0</v>
      </c>
    </row>
    <row r="97" spans="1:7" x14ac:dyDescent="0.25">
      <c r="A97" s="109" t="s">
        <v>483</v>
      </c>
      <c r="B97" s="160" t="s">
        <v>49</v>
      </c>
      <c r="C97" s="161" t="s">
        <v>506</v>
      </c>
      <c r="D97" s="162" t="s">
        <v>118</v>
      </c>
      <c r="E97" s="163">
        <v>1</v>
      </c>
      <c r="F97" s="159"/>
      <c r="G97" s="68">
        <f t="shared" si="0"/>
        <v>0</v>
      </c>
    </row>
    <row r="98" spans="1:7" ht="30" x14ac:dyDescent="0.25">
      <c r="A98" s="109" t="s">
        <v>483</v>
      </c>
      <c r="B98" s="160" t="s">
        <v>88</v>
      </c>
      <c r="C98" s="161" t="s">
        <v>507</v>
      </c>
      <c r="D98" s="162" t="s">
        <v>131</v>
      </c>
      <c r="E98" s="163">
        <v>4</v>
      </c>
      <c r="F98" s="159"/>
      <c r="G98" s="68">
        <f t="shared" si="0"/>
        <v>0</v>
      </c>
    </row>
    <row r="99" spans="1:7" x14ac:dyDescent="0.25">
      <c r="A99" s="109" t="s">
        <v>483</v>
      </c>
      <c r="B99" s="160" t="s">
        <v>202</v>
      </c>
      <c r="C99" s="161" t="s">
        <v>508</v>
      </c>
      <c r="D99" s="162" t="s">
        <v>131</v>
      </c>
      <c r="E99" s="163">
        <v>16</v>
      </c>
      <c r="F99" s="159"/>
      <c r="G99" s="68">
        <f t="shared" si="0"/>
        <v>0</v>
      </c>
    </row>
    <row r="100" spans="1:7" x14ac:dyDescent="0.25">
      <c r="A100" s="109" t="s">
        <v>483</v>
      </c>
      <c r="B100" s="160" t="s">
        <v>290</v>
      </c>
      <c r="C100" s="161" t="s">
        <v>510</v>
      </c>
      <c r="D100" s="162" t="s">
        <v>131</v>
      </c>
      <c r="E100" s="163">
        <v>16</v>
      </c>
      <c r="F100" s="159"/>
      <c r="G100" s="68">
        <f t="shared" si="0"/>
        <v>0</v>
      </c>
    </row>
    <row r="101" spans="1:7" x14ac:dyDescent="0.25">
      <c r="A101" s="109" t="s">
        <v>483</v>
      </c>
      <c r="B101" s="160" t="s">
        <v>291</v>
      </c>
      <c r="C101" s="161" t="s">
        <v>512</v>
      </c>
      <c r="D101" s="162" t="s">
        <v>131</v>
      </c>
      <c r="E101" s="163">
        <v>16</v>
      </c>
      <c r="F101" s="159"/>
      <c r="G101" s="68">
        <f t="shared" si="0"/>
        <v>0</v>
      </c>
    </row>
    <row r="102" spans="1:7" x14ac:dyDescent="0.25">
      <c r="A102" s="109" t="s">
        <v>483</v>
      </c>
      <c r="B102" s="160" t="s">
        <v>292</v>
      </c>
      <c r="C102" s="161" t="s">
        <v>513</v>
      </c>
      <c r="D102" s="162" t="s">
        <v>131</v>
      </c>
      <c r="E102" s="163">
        <v>16</v>
      </c>
      <c r="F102" s="159"/>
      <c r="G102" s="68">
        <f t="shared" si="0"/>
        <v>0</v>
      </c>
    </row>
    <row r="103" spans="1:7" x14ac:dyDescent="0.25">
      <c r="A103" s="109" t="s">
        <v>483</v>
      </c>
      <c r="B103" s="160" t="s">
        <v>293</v>
      </c>
      <c r="C103" s="161" t="s">
        <v>514</v>
      </c>
      <c r="D103" s="162" t="s">
        <v>527</v>
      </c>
      <c r="E103" s="163">
        <v>6.4</v>
      </c>
      <c r="F103" s="159"/>
      <c r="G103" s="68">
        <f t="shared" si="0"/>
        <v>0</v>
      </c>
    </row>
    <row r="104" spans="1:7" x14ac:dyDescent="0.25">
      <c r="A104" s="109" t="s">
        <v>483</v>
      </c>
      <c r="B104" s="160" t="s">
        <v>294</v>
      </c>
      <c r="C104" s="161" t="s">
        <v>515</v>
      </c>
      <c r="D104" s="162" t="s">
        <v>118</v>
      </c>
      <c r="E104" s="163">
        <v>2</v>
      </c>
      <c r="F104" s="159"/>
      <c r="G104" s="68">
        <f t="shared" si="0"/>
        <v>0</v>
      </c>
    </row>
    <row r="105" spans="1:7" x14ac:dyDescent="0.25">
      <c r="A105" s="109" t="s">
        <v>483</v>
      </c>
      <c r="B105" s="160" t="s">
        <v>295</v>
      </c>
      <c r="C105" s="161" t="s">
        <v>534</v>
      </c>
      <c r="D105" s="162" t="s">
        <v>118</v>
      </c>
      <c r="E105" s="163">
        <v>2</v>
      </c>
      <c r="F105" s="159"/>
      <c r="G105" s="68">
        <f t="shared" si="0"/>
        <v>0</v>
      </c>
    </row>
    <row r="106" spans="1:7" x14ac:dyDescent="0.25">
      <c r="A106" s="109" t="s">
        <v>483</v>
      </c>
      <c r="B106" s="160" t="s">
        <v>296</v>
      </c>
      <c r="C106" s="161" t="s">
        <v>517</v>
      </c>
      <c r="D106" s="162" t="s">
        <v>118</v>
      </c>
      <c r="E106" s="163">
        <v>1</v>
      </c>
      <c r="F106" s="159"/>
      <c r="G106" s="68">
        <f t="shared" si="0"/>
        <v>0</v>
      </c>
    </row>
    <row r="107" spans="1:7" x14ac:dyDescent="0.25">
      <c r="A107" s="109" t="s">
        <v>483</v>
      </c>
      <c r="B107" s="160" t="s">
        <v>484</v>
      </c>
      <c r="C107" s="161" t="s">
        <v>518</v>
      </c>
      <c r="D107" s="162" t="s">
        <v>528</v>
      </c>
      <c r="E107" s="163">
        <v>1</v>
      </c>
      <c r="F107" s="159"/>
      <c r="G107" s="68">
        <f t="shared" si="0"/>
        <v>0</v>
      </c>
    </row>
    <row r="108" spans="1:7" ht="30" x14ac:dyDescent="0.25">
      <c r="A108" s="109" t="s">
        <v>483</v>
      </c>
      <c r="B108" s="160" t="s">
        <v>485</v>
      </c>
      <c r="C108" s="161" t="s">
        <v>535</v>
      </c>
      <c r="D108" s="162" t="s">
        <v>444</v>
      </c>
      <c r="E108" s="163">
        <v>1</v>
      </c>
      <c r="F108" s="159"/>
      <c r="G108" s="68">
        <f t="shared" si="0"/>
        <v>0</v>
      </c>
    </row>
    <row r="109" spans="1:7" x14ac:dyDescent="0.25">
      <c r="A109" s="109" t="s">
        <v>483</v>
      </c>
      <c r="B109" s="160" t="s">
        <v>486</v>
      </c>
      <c r="C109" s="161" t="s">
        <v>521</v>
      </c>
      <c r="D109" s="162" t="s">
        <v>444</v>
      </c>
      <c r="E109" s="163">
        <v>1</v>
      </c>
      <c r="F109" s="159"/>
      <c r="G109" s="68">
        <f t="shared" si="0"/>
        <v>0</v>
      </c>
    </row>
    <row r="110" spans="1:7" x14ac:dyDescent="0.25">
      <c r="A110" s="109" t="s">
        <v>483</v>
      </c>
      <c r="B110" s="160" t="s">
        <v>487</v>
      </c>
      <c r="C110" s="161" t="s">
        <v>522</v>
      </c>
      <c r="D110" s="162" t="s">
        <v>135</v>
      </c>
      <c r="E110" s="163">
        <v>6.4</v>
      </c>
      <c r="F110" s="159"/>
      <c r="G110" s="68">
        <f t="shared" si="0"/>
        <v>0</v>
      </c>
    </row>
    <row r="111" spans="1:7" x14ac:dyDescent="0.25">
      <c r="A111" s="109" t="s">
        <v>483</v>
      </c>
      <c r="B111" s="160" t="s">
        <v>488</v>
      </c>
      <c r="C111" s="161" t="s">
        <v>523</v>
      </c>
      <c r="D111" s="162" t="s">
        <v>118</v>
      </c>
      <c r="E111" s="163">
        <v>1</v>
      </c>
      <c r="F111" s="159"/>
      <c r="G111" s="68">
        <f t="shared" si="0"/>
        <v>0</v>
      </c>
    </row>
    <row r="112" spans="1:7" ht="15.75" thickBot="1" x14ac:dyDescent="0.3">
      <c r="A112" s="109" t="s">
        <v>483</v>
      </c>
      <c r="B112" s="160" t="s">
        <v>489</v>
      </c>
      <c r="C112" s="161" t="s">
        <v>524</v>
      </c>
      <c r="D112" s="162" t="s">
        <v>528</v>
      </c>
      <c r="E112" s="163">
        <v>1</v>
      </c>
      <c r="F112" s="159"/>
      <c r="G112" s="68">
        <f t="shared" si="0"/>
        <v>0</v>
      </c>
    </row>
    <row r="113" spans="1:9" ht="57.75" thickBot="1" x14ac:dyDescent="0.3">
      <c r="A113" s="122" t="s">
        <v>483</v>
      </c>
      <c r="B113" s="127" t="s">
        <v>490</v>
      </c>
      <c r="C113" s="70" t="s">
        <v>525</v>
      </c>
      <c r="D113" s="71" t="s">
        <v>528</v>
      </c>
      <c r="E113" s="80">
        <v>1</v>
      </c>
      <c r="F113" s="137"/>
      <c r="G113" s="73">
        <f t="shared" si="0"/>
        <v>0</v>
      </c>
      <c r="H113" s="17" t="s">
        <v>586</v>
      </c>
      <c r="I113" s="18">
        <f>ROUND(SUM(G80:G113),2)</f>
        <v>0</v>
      </c>
    </row>
    <row r="114" spans="1:9" ht="72" thickBot="1" x14ac:dyDescent="0.3">
      <c r="B114" s="96"/>
      <c r="F114" s="157" t="s">
        <v>554</v>
      </c>
      <c r="G114" s="158">
        <f>SUM(G80:G113)</f>
        <v>0</v>
      </c>
    </row>
    <row r="115" spans="1:9" x14ac:dyDescent="0.25">
      <c r="A115" s="24"/>
      <c r="B115" s="94"/>
      <c r="C115" s="23"/>
      <c r="D115" s="23"/>
      <c r="E115" s="25"/>
      <c r="F115" s="23"/>
      <c r="G115" s="22"/>
      <c r="H115" s="8"/>
      <c r="I115" s="2"/>
    </row>
  </sheetData>
  <mergeCells count="5">
    <mergeCell ref="A1:G1"/>
    <mergeCell ref="A5:G5"/>
    <mergeCell ref="A7:G7"/>
    <mergeCell ref="A79:G79"/>
    <mergeCell ref="A77:G77"/>
  </mergeCells>
  <phoneticPr fontId="9"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6DB0-1785-4EEF-9584-22D814064762}">
  <dimension ref="A1:C22"/>
  <sheetViews>
    <sheetView zoomScale="130" zoomScaleNormal="130" workbookViewId="0">
      <selection activeCell="I15" sqref="I15"/>
    </sheetView>
  </sheetViews>
  <sheetFormatPr defaultRowHeight="15" x14ac:dyDescent="0.25"/>
  <cols>
    <col min="1" max="1" width="15.28515625" customWidth="1"/>
    <col min="2" max="2" width="79.7109375" customWidth="1"/>
    <col min="3" max="3" width="16.140625" customWidth="1"/>
  </cols>
  <sheetData>
    <row r="1" spans="1:3" ht="28.9" customHeight="1" x14ac:dyDescent="0.25">
      <c r="A1" s="224" t="s">
        <v>129</v>
      </c>
      <c r="B1" s="225"/>
      <c r="C1" s="226"/>
    </row>
    <row r="2" spans="1:3" x14ac:dyDescent="0.25">
      <c r="A2" s="227" t="s">
        <v>110</v>
      </c>
      <c r="B2" s="227"/>
      <c r="C2" s="227"/>
    </row>
    <row r="3" spans="1:3" ht="25.5" x14ac:dyDescent="0.25">
      <c r="A3" s="81" t="s">
        <v>116</v>
      </c>
      <c r="B3" s="81" t="s">
        <v>111</v>
      </c>
      <c r="C3" s="81" t="s">
        <v>112</v>
      </c>
    </row>
    <row r="4" spans="1:3" x14ac:dyDescent="0.25">
      <c r="A4" s="51">
        <v>1</v>
      </c>
      <c r="B4" s="82" t="s">
        <v>539</v>
      </c>
      <c r="C4" s="87">
        <f>'DKŽ1,2 SD Via Lietuva'!G142</f>
        <v>-9293</v>
      </c>
    </row>
    <row r="5" spans="1:3" x14ac:dyDescent="0.25">
      <c r="A5" s="51">
        <v>2</v>
      </c>
      <c r="B5" s="82" t="s">
        <v>540</v>
      </c>
      <c r="C5" s="87">
        <f>'DKŽ1,2 SD Via Lietuva'!G385</f>
        <v>0</v>
      </c>
    </row>
    <row r="6" spans="1:3" x14ac:dyDescent="0.25">
      <c r="A6" s="51">
        <v>3</v>
      </c>
      <c r="B6" s="82" t="s">
        <v>541</v>
      </c>
      <c r="C6" s="87">
        <f>'DKŽ3 SD SAVIVALDYBE'!G129</f>
        <v>0</v>
      </c>
    </row>
    <row r="7" spans="1:3" x14ac:dyDescent="0.25">
      <c r="A7" s="51">
        <v>4</v>
      </c>
      <c r="B7" s="82" t="s">
        <v>543</v>
      </c>
      <c r="C7" s="87">
        <f>'DKŽ4,5 LIETUS'!G38</f>
        <v>0</v>
      </c>
    </row>
    <row r="8" spans="1:3" x14ac:dyDescent="0.25">
      <c r="A8" s="51">
        <v>5</v>
      </c>
      <c r="B8" s="82" t="s">
        <v>544</v>
      </c>
      <c r="C8" s="87">
        <f>'DKŽ4,5 LIETUS'!G59</f>
        <v>0</v>
      </c>
    </row>
    <row r="9" spans="1:3" x14ac:dyDescent="0.25">
      <c r="A9" s="51">
        <v>6</v>
      </c>
      <c r="B9" s="82" t="s">
        <v>545</v>
      </c>
      <c r="C9" s="87">
        <f>'DKŽ6,7 EA'!G72</f>
        <v>0</v>
      </c>
    </row>
    <row r="10" spans="1:3" x14ac:dyDescent="0.25">
      <c r="A10" s="51">
        <v>7</v>
      </c>
      <c r="B10" s="82" t="s">
        <v>546</v>
      </c>
      <c r="C10" s="87">
        <f>'DKŽ6,7 EA'!G114</f>
        <v>0</v>
      </c>
    </row>
    <row r="11" spans="1:3" x14ac:dyDescent="0.25">
      <c r="A11" s="51">
        <v>8</v>
      </c>
      <c r="B11" s="82" t="s">
        <v>559</v>
      </c>
      <c r="C11" s="189" t="s">
        <v>561</v>
      </c>
    </row>
    <row r="12" spans="1:3" x14ac:dyDescent="0.25">
      <c r="A12" s="51">
        <v>9</v>
      </c>
      <c r="B12" s="82" t="s">
        <v>559</v>
      </c>
      <c r="C12" s="189" t="s">
        <v>561</v>
      </c>
    </row>
    <row r="13" spans="1:3" ht="25.5" x14ac:dyDescent="0.25">
      <c r="A13" s="81" t="s">
        <v>113</v>
      </c>
      <c r="B13" s="83" t="s">
        <v>114</v>
      </c>
      <c r="C13" s="88">
        <f>ROUND(SUM(C4:C10),2)</f>
        <v>-9293</v>
      </c>
    </row>
    <row r="14" spans="1:3" x14ac:dyDescent="0.25">
      <c r="A14" s="84"/>
      <c r="B14" s="84"/>
      <c r="C14" s="84"/>
    </row>
    <row r="15" spans="1:3" ht="60.6" customHeight="1" x14ac:dyDescent="0.25">
      <c r="A15" s="228" t="s">
        <v>575</v>
      </c>
      <c r="B15" s="228"/>
      <c r="C15" s="228"/>
    </row>
    <row r="16" spans="1:3" x14ac:dyDescent="0.25">
      <c r="A16" s="85"/>
      <c r="B16" s="85"/>
      <c r="C16" s="85"/>
    </row>
    <row r="17" spans="1:3" x14ac:dyDescent="0.25">
      <c r="A17" s="84"/>
      <c r="B17" s="84"/>
      <c r="C17" s="86" t="s">
        <v>115</v>
      </c>
    </row>
    <row r="18" spans="1:3" x14ac:dyDescent="0.25">
      <c r="A18" s="84"/>
      <c r="B18" s="84"/>
      <c r="C18" s="84"/>
    </row>
    <row r="19" spans="1:3" ht="203.45" customHeight="1" x14ac:dyDescent="0.25">
      <c r="A19" s="229" t="s">
        <v>566</v>
      </c>
      <c r="B19" s="230"/>
      <c r="C19" s="230"/>
    </row>
    <row r="20" spans="1:3" ht="123.6" customHeight="1" x14ac:dyDescent="0.25">
      <c r="A20" s="231" t="s">
        <v>567</v>
      </c>
      <c r="B20" s="232"/>
      <c r="C20" s="232"/>
    </row>
    <row r="21" spans="1:3" ht="23.45" customHeight="1" x14ac:dyDescent="0.25">
      <c r="A21" s="223" t="s">
        <v>568</v>
      </c>
      <c r="B21" s="223"/>
      <c r="C21" s="223"/>
    </row>
    <row r="22" spans="1:3" ht="33.6" customHeight="1" x14ac:dyDescent="0.25">
      <c r="A22" s="222" t="s">
        <v>569</v>
      </c>
      <c r="B22" s="222"/>
      <c r="C22" s="222"/>
    </row>
  </sheetData>
  <mergeCells count="7">
    <mergeCell ref="A22:C22"/>
    <mergeCell ref="A21:C21"/>
    <mergeCell ref="A1:C1"/>
    <mergeCell ref="A2:C2"/>
    <mergeCell ref="A15:C15"/>
    <mergeCell ref="A19:C19"/>
    <mergeCell ref="A20:C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DKŽ1,2 SD Via Lietuva</vt:lpstr>
      <vt:lpstr>DKŽ3 SD SAVIVALDYBE</vt:lpstr>
      <vt:lpstr>DKŽ4,5 LIETUS</vt:lpstr>
      <vt:lpstr>DKŽ6,7 EA</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Karolis Šimkūnas</cp:lastModifiedBy>
  <dcterms:created xsi:type="dcterms:W3CDTF">2020-10-05T14:48:34Z</dcterms:created>
  <dcterms:modified xsi:type="dcterms:W3CDTF">2025-06-18T12:54:41Z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2021-03-31T05:56:18Z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0de00f5f-1e3f-49c3-ad10-b02afa9bfe39</vt:lpwstr>
  </property>
  <property fmtid="{D5CDD505-2E9C-101B-9397-08002B2CF9AE}" pid="8" name="MSIP_Label_43f08ec5-d6d9-4227-8387-ccbfcb3632c4_ContentBits">
    <vt:lpwstr>0</vt:lpwstr>
  </property>
</Properties>
</file>