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166925"/>
  <mc:AlternateContent xmlns:mc="http://schemas.openxmlformats.org/markup-compatibility/2006">
    <mc:Choice Requires="x15">
      <x15ac:absPath xmlns:x15ac="http://schemas.microsoft.com/office/spreadsheetml/2010/11/ac" url="C:\Users\insimo\Documents\Pirkimai 2025\RK\VMPP prie Leonardo Dual\"/>
    </mc:Choice>
  </mc:AlternateContent>
  <xr:revisionPtr revIDLastSave="0" documentId="13_ncr:1_{CAA0F337-1FA3-479B-A988-E16DC5C115D4}" xr6:coauthVersionLast="47" xr6:coauthVersionMax="47" xr10:uidLastSave="{00000000-0000-0000-0000-000000000000}"/>
  <bookViews>
    <workbookView xWindow="-108" yWindow="-108" windowWidth="23256" windowHeight="13896" xr2:uid="{9953776C-6EA8-40AB-A30A-F3690736DB14}"/>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10" i="1" l="1"/>
  <c r="K10" i="1" s="1"/>
  <c r="J9" i="1"/>
  <c r="K9" i="1" s="1"/>
  <c r="J8" i="1"/>
  <c r="K8" i="1" s="1"/>
  <c r="K13" i="1" l="1"/>
  <c r="J13" i="1"/>
</calcChain>
</file>

<file path=xl/sharedStrings.xml><?xml version="1.0" encoding="utf-8"?>
<sst xmlns="http://schemas.openxmlformats.org/spreadsheetml/2006/main" count="31" uniqueCount="27">
  <si>
    <t xml:space="preserve">VIENKARTINĖS TERAPINĖS PRIEMONĖS PRIE "LEONARDO DUAL" LAZERINĖS CHIRURGIJOS APARATO </t>
  </si>
  <si>
    <t>Pirkimo dalies Nr.</t>
  </si>
  <si>
    <t>BVPŽ kodas</t>
  </si>
  <si>
    <t>Priemonės pavadinimas</t>
  </si>
  <si>
    <t>Charakteristikos, reikalavimai</t>
  </si>
  <si>
    <t>Mato vnt.</t>
  </si>
  <si>
    <t>Firminis priemonių pavadinimas, gamintojas, priemonės kodas gamintojo kataloge*</t>
  </si>
  <si>
    <t>Planuojama  vieneto kaina be PVM</t>
  </si>
  <si>
    <t>Planuojamas PVM tarifas, proc.</t>
  </si>
  <si>
    <t>Planuojama bendra kaina be PVM</t>
  </si>
  <si>
    <t>Planuojama bendra kaina su PVM</t>
  </si>
  <si>
    <t>Pastabos</t>
  </si>
  <si>
    <t>3314000-3</t>
  </si>
  <si>
    <t>Vienkartinės  terapinės priemonės prie"Leonardo Dual" (gamintojas Biolitec AG ) lazerinės chirurgijos aparato. Rinkinys hemorojaus operacijoms.</t>
  </si>
  <si>
    <t>Rinkinį sudaro: "LHP" tipo specialaus konusinio antgalio šviesolaidis- šerdies diametras 600 mikronų;  "LHP" tipo proktoskopas-  ilgis 93 mm, skersmuo 31 mm; "LHP" tipo kaniulė.</t>
  </si>
  <si>
    <t>vnt.</t>
  </si>
  <si>
    <t>Vienkartinės  terapinės priemonės prie"Leonardo Dual" (gamintojas Biolitec AG ) lazerinės chirurgijos aparato. Rinkinys fistulių ir pilonidinių landų operacijoms.</t>
  </si>
  <si>
    <t>Rinkinį sudaro: "FiLaC" tipo specialus radialinis šviesolaidis su ilgio atžymomis, bendras ilgis 3 m, šerdies diametras 500 mikronų; papildoma silikoninė kilpa-  raudonos spalvos, diametras 2 mm, ilgis 45 cm; "FiLaC" tipo proktoskopas.</t>
  </si>
  <si>
    <t>Reikalavimai panaudos būdu pateikiamam diodiniam lazeriui
(kiekis 1 vnt.) - jeigu toks būtų siūlomas</t>
  </si>
  <si>
    <t>Reikalavimai panaudos būdu pateikiamai dozavimo pompai
(kiekis 1 vnt.) jeigu tokia būtų siūloma.</t>
  </si>
  <si>
    <t>Viso:</t>
  </si>
  <si>
    <t>Preliminarus kiekis 36 mėn.</t>
  </si>
  <si>
    <t xml:space="preserve">1.	Vienkartinio naudojimo;
2.	Sterilus, supakuotas ne mažiau kaip dviejų lygių pakuotėje su šviesolaidžio laikikliu - apsauga nuo sulenkimo;
3.	Techniškai suderinamas su panaudos būdu teikiamu diodiniu lazeriu;
4.	Ilgis ne trumpesnis nei 2,5 metro;
5.	Šviesolaidžių antgalio ir šerdies diametras: 
5.1.	Antgalio 1,2±0,02 mm, kai šerdies diametras 500 µm   
5.2.	Antgalio 1,3±0,02 mm, kai šerdies diametras 400 µm   
5.3.	Antgalio 1,6±0,02 mm kai šerdies diametras 600 µm   
Šviesolaidis pagal antgalio ir šerdies diametrą pasirenkamas užsakymo metu.
6.	Šviesolaidžių energijos emisija: radialinė - cilindrinė 3-4 mm atkarpoje
7.	Šviesolaidžių antgaliai sulieti su šviesolaidžiu stiklas su stiklu (Fused) technologija;
8.	Žymimas CE ženklu (kartu su pasiūlymu privaloma pateikti galiojančio CE sertifikato arba EB atitikties deklaracijos kopiją).
9.	Būtina pateikti pateikti ≥1 Clarivate Analytics (ankščiau Thomson Reuters Web of Knowledge) indeką turinčių mokslinės publikacijos apie pirkimui siūlomų venų zondų lazeriui pooperacinius rezultatus.                                                                                   10. Arba techniškai suderinamas su ligoninėje naudojamu gamintojo „Biolitec AG“ diodiniu lazeriu „Leonardo Dual“;
</t>
  </si>
  <si>
    <t>Šviesolaidinis kojų venų zondas</t>
  </si>
  <si>
    <t>Kartu su siūlomais šviesolaidiniais zondais ligoninei panaudai (nemokamai, laikotarpiui, kol bus sunaudoti visi iš tiekėjo įsigyti šviesolaidiniai zondai) turi būti pateiktas diodinis lazeris, suderinamas su siūlomais šviesolaidiniais zondais, atitinkantis techninės specifikacijos 2.1-2.10 punktuose pateiktus reikalavimus:
1.	Skirtas kraujagyslių chirurgijai;
2.	Diodinio lazerio galia ≥ 6W;
3.	Diodinio lazerio spinduliuotės bangos ilgis 1940 ± 20 nm;
4.	Valdymo ekranas: spalvotas, skaitmeninis, jutiklinis;
5.	Pagalbinio taikymo spindulio bangos ilgis: 635 nm ± 5%, 5mW
6.	Ne mažiau kaip 3 darbo režimai:
a)	Nepertraukiamas režimas;
b)	Pasikartojančių impulsų režimas;
c)	Vieno impulso režimas.
7.	Elektros maitinimas iš ~230 V, 50 Hz elektros tinklo;
8.	Žymimas CE ženklu (kartu su pasiūlymu privaloma pateikti galiojančio CE sertifikato arba EB atitikties deklaracijos kopiją);
9.	Pateikiamas komplekte kartu su naudojimo instrukcijomis lietuvių ir anglų kalbomis;
10.	Būtina pateikti pateikti ≥1 Clarivate Analytics (ankščiau Thomson Reuters Web of Knowledge) indeką turinčių mokslinės publikacijos apie pirkimui siūlomų venų zondų lazeriui pooperacinius rezultatus.</t>
  </si>
  <si>
    <t>Kartu su siūlomais šviesolaidžiais ligoninei panaudai (nemokamai, laikotarpiui, kol bus sunaudoti visi iš tiekėjo įsigyti šviesolaidiniai zondai) turi būti pateikta dozavimo pompa, atitinkanti techninės specifikacijos 3.1- 3.7 punktuose pateiktus reikalavimus:
1.	Taikoma kraujagyslių chirurgijoje;
2.	Skirta infiltracinei nejautrai užtikrinti;
3.	Maksimalus slėgis ≥ 2,0 bar;
4.	Dozavimo pompos svoris ≤ 2,6 kg;
5.	Skysčio pratekėjimo greitis reguliuojamas ribose: (1-12,5 l/h)±5%;
6.	Žymima CE ženklu (kartu su pasiūlymu privaloma pateikti galiojančio CE sertifikato arba EB atitikties deklaracijos kopiją);
7.	Pateikiama komplekte kartu su naudojimo instrukcijomis lietuvių ir anglų kalbomis;</t>
  </si>
  <si>
    <t>TECHNINĖS SPECIFIKACIJOS PROJEKTAS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</si>
</sst>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000"/>
  </numFmts>
  <fonts count="6" x14ac:knownFonts="1">
    <font>
      <sz val="11"/>
      <color theme="1"/>
      <name val="Calibri"/>
      <family val="2"/>
      <charset val="186"/>
      <scheme val="minor"/>
    </font>
    <font>
      <sz val="11"/>
      <color theme="1"/>
      <name val="Calibri"/>
      <family val="2"/>
      <charset val="186"/>
      <scheme val="minor"/>
    </font>
    <font>
      <sz val="11"/>
      <name val="Times New Roman"/>
      <family val="1"/>
      <charset val="186"/>
    </font>
    <font>
      <sz val="11"/>
      <color indexed="9"/>
      <name val="Times New Roman"/>
      <family val="1"/>
      <charset val="186"/>
    </font>
    <font>
      <b/>
      <sz val="11"/>
      <name val="Times New Roman"/>
      <family val="1"/>
      <charset val="186"/>
    </font>
    <font>
      <sz val="11"/>
      <color rgb="FF000000"/>
      <name val="Times New Roman"/>
      <family val="1"/>
      <charset val="186"/>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0" borderId="0"/>
  </cellStyleXfs>
  <cellXfs count="26">
    <xf numFmtId="0" fontId="0" fillId="0" borderId="0" xfId="0"/>
    <xf numFmtId="0" fontId="2" fillId="0" borderId="0" xfId="0" applyFont="1" applyAlignment="1">
      <alignment horizontal="left" vertical="top"/>
    </xf>
    <xf numFmtId="164" fontId="2" fillId="0" borderId="0" xfId="0" applyNumberFormat="1" applyFont="1" applyAlignment="1">
      <alignment horizontal="center" vertical="top"/>
    </xf>
    <xf numFmtId="4" fontId="2" fillId="0" borderId="0" xfId="0" applyNumberFormat="1" applyFont="1" applyAlignment="1">
      <alignment horizontal="center" vertical="top"/>
    </xf>
    <xf numFmtId="0" fontId="2" fillId="0" borderId="0" xfId="0" applyFont="1" applyAlignment="1">
      <alignment horizontal="center" vertical="top"/>
    </xf>
    <xf numFmtId="0" fontId="2" fillId="0" borderId="0" xfId="0" applyFont="1"/>
    <xf numFmtId="0" fontId="3" fillId="0" borderId="0" xfId="0" applyFont="1" applyAlignment="1">
      <alignment horizontal="left" vertical="top" wrapText="1"/>
    </xf>
    <xf numFmtId="0" fontId="3" fillId="0" borderId="0" xfId="0" applyFont="1" applyAlignment="1">
      <alignment horizontal="left" vertical="top"/>
    </xf>
    <xf numFmtId="4" fontId="2" fillId="0" borderId="0" xfId="0" applyNumberFormat="1" applyFont="1" applyAlignment="1">
      <alignment horizontal="left"/>
    </xf>
    <xf numFmtId="2" fontId="2" fillId="0" borderId="0" xfId="0" applyNumberFormat="1" applyFont="1"/>
    <xf numFmtId="0" fontId="2" fillId="0" borderId="1" xfId="0" applyFont="1" applyBorder="1" applyAlignment="1">
      <alignment horizontal="left" vertical="top" wrapText="1"/>
    </xf>
    <xf numFmtId="0" fontId="2" fillId="0" borderId="1" xfId="0" applyFont="1" applyBorder="1" applyAlignment="1">
      <alignment horizontal="center" vertical="top" wrapText="1"/>
    </xf>
    <xf numFmtId="164" fontId="2" fillId="0" borderId="1" xfId="1" applyNumberFormat="1" applyFont="1" applyBorder="1" applyAlignment="1">
      <alignment horizontal="center" vertical="top" wrapText="1"/>
    </xf>
    <xf numFmtId="4" fontId="2" fillId="0" borderId="1" xfId="1" applyNumberFormat="1" applyFont="1" applyBorder="1" applyAlignment="1">
      <alignment horizontal="center" vertical="top" wrapText="1"/>
    </xf>
    <xf numFmtId="0" fontId="2" fillId="0" borderId="1" xfId="0" applyFont="1" applyBorder="1" applyAlignment="1">
      <alignment horizontal="center" vertical="top"/>
    </xf>
    <xf numFmtId="0" fontId="5" fillId="0" borderId="1" xfId="0" applyFont="1" applyBorder="1" applyAlignment="1">
      <alignment horizontal="left" vertical="top" wrapText="1"/>
    </xf>
    <xf numFmtId="0" fontId="5" fillId="0" borderId="1" xfId="0" applyFont="1" applyBorder="1" applyAlignment="1">
      <alignment vertical="top" wrapText="1"/>
    </xf>
    <xf numFmtId="0" fontId="5" fillId="0" borderId="1" xfId="0" applyFont="1" applyBorder="1" applyAlignment="1">
      <alignment horizontal="center" vertical="top" wrapText="1"/>
    </xf>
    <xf numFmtId="0" fontId="2" fillId="0" borderId="1" xfId="0" applyFont="1" applyBorder="1" applyAlignment="1">
      <alignment horizontal="left" vertical="top"/>
    </xf>
    <xf numFmtId="164" fontId="2" fillId="0" borderId="1" xfId="0" applyNumberFormat="1" applyFont="1" applyBorder="1" applyAlignment="1">
      <alignment horizontal="center" vertical="top"/>
    </xf>
    <xf numFmtId="3" fontId="2" fillId="0" borderId="1" xfId="0" applyNumberFormat="1" applyFont="1" applyBorder="1" applyAlignment="1">
      <alignment horizontal="center" vertical="top"/>
    </xf>
    <xf numFmtId="4" fontId="2" fillId="0" borderId="1" xfId="0" applyNumberFormat="1" applyFont="1" applyBorder="1" applyAlignment="1">
      <alignment horizontal="center" vertical="top"/>
    </xf>
    <xf numFmtId="4" fontId="2" fillId="0" borderId="1" xfId="0" applyNumberFormat="1" applyFont="1" applyBorder="1" applyAlignment="1">
      <alignment horizontal="center" vertical="top" wrapText="1"/>
    </xf>
    <xf numFmtId="165" fontId="2" fillId="0" borderId="0" xfId="0" applyNumberFormat="1" applyFont="1" applyAlignment="1">
      <alignment horizontal="center" vertical="top"/>
    </xf>
    <xf numFmtId="0" fontId="4" fillId="0" borderId="0" xfId="0" applyFont="1" applyAlignment="1">
      <alignment horizontal="center" vertical="top"/>
    </xf>
    <xf numFmtId="0" fontId="2" fillId="0" borderId="1" xfId="0" applyFont="1" applyBorder="1" applyAlignment="1">
      <alignment horizontal="right" vertical="top" wrapText="1"/>
    </xf>
  </cellXfs>
  <cellStyles count="2">
    <cellStyle name="Normal" xfId="0" builtinId="0"/>
    <cellStyle name="Normal 5" xfId="1" xr:uid="{E5FB7B62-BFFA-4822-BAF8-A1366BC8DC3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157E55-5432-4565-B3B2-B70241C998AF}">
  <sheetPr>
    <pageSetUpPr fitToPage="1"/>
  </sheetPr>
  <dimension ref="A1:O19"/>
  <sheetViews>
    <sheetView tabSelected="1" topLeftCell="A4" workbookViewId="0">
      <selection activeCell="B8" sqref="B8"/>
    </sheetView>
  </sheetViews>
  <sheetFormatPr defaultColWidth="9.109375" defaultRowHeight="13.8" x14ac:dyDescent="0.25"/>
  <cols>
    <col min="1" max="1" width="8.5546875" style="1" customWidth="1"/>
    <col min="2" max="2" width="13.5546875" style="1" customWidth="1"/>
    <col min="3" max="3" width="26.109375" style="1" customWidth="1"/>
    <col min="4" max="4" width="76.33203125" style="1" customWidth="1"/>
    <col min="5" max="5" width="8.6640625" style="1" customWidth="1"/>
    <col min="6" max="6" width="12.5546875" style="1" customWidth="1"/>
    <col min="7" max="7" width="24" style="1" customWidth="1"/>
    <col min="8" max="8" width="14.33203125" style="2" customWidth="1"/>
    <col min="9" max="9" width="13.44140625" style="2" customWidth="1"/>
    <col min="10" max="10" width="19.109375" style="3" customWidth="1"/>
    <col min="11" max="11" width="21.6640625" style="3" customWidth="1"/>
    <col min="12" max="12" width="18.44140625" style="4" customWidth="1"/>
    <col min="13" max="16384" width="9.109375" style="5"/>
  </cols>
  <sheetData>
    <row r="1" spans="1:15" ht="12.75" hidden="1" customHeight="1" x14ac:dyDescent="0.25"/>
    <row r="2" spans="1:15" ht="12.75" hidden="1" customHeight="1" x14ac:dyDescent="0.25"/>
    <row r="3" spans="1:15" ht="15" hidden="1" customHeight="1" x14ac:dyDescent="0.25">
      <c r="E3" s="6"/>
      <c r="F3" s="7"/>
    </row>
    <row r="4" spans="1:15" ht="14.4" customHeight="1" x14ac:dyDescent="0.25">
      <c r="A4" s="24" t="s">
        <v>26</v>
      </c>
      <c r="B4" s="24"/>
      <c r="C4" s="24"/>
      <c r="D4" s="24"/>
      <c r="E4" s="24"/>
      <c r="F4" s="24"/>
      <c r="G4" s="24"/>
      <c r="H4" s="24"/>
      <c r="I4" s="24"/>
      <c r="J4" s="24"/>
      <c r="K4" s="24"/>
      <c r="L4" s="24"/>
      <c r="M4" s="8"/>
      <c r="N4" s="8"/>
      <c r="O4" s="9"/>
    </row>
    <row r="5" spans="1:15" x14ac:dyDescent="0.25">
      <c r="A5" s="24" t="s">
        <v>0</v>
      </c>
      <c r="B5" s="24"/>
      <c r="C5" s="24"/>
      <c r="D5" s="24"/>
      <c r="E5" s="24"/>
      <c r="F5" s="24"/>
      <c r="G5" s="24"/>
      <c r="H5" s="24"/>
      <c r="I5" s="24"/>
      <c r="J5" s="24"/>
      <c r="K5" s="24"/>
      <c r="L5" s="24"/>
    </row>
    <row r="6" spans="1:15" x14ac:dyDescent="0.25">
      <c r="A6" s="24"/>
      <c r="B6" s="24"/>
      <c r="C6" s="24"/>
      <c r="D6" s="24"/>
      <c r="E6" s="24"/>
      <c r="F6" s="24"/>
      <c r="G6" s="24"/>
      <c r="H6" s="24"/>
      <c r="I6" s="24"/>
      <c r="J6" s="24"/>
      <c r="K6" s="24"/>
      <c r="L6" s="24"/>
    </row>
    <row r="7" spans="1:15" ht="55.2" x14ac:dyDescent="0.25">
      <c r="A7" s="10" t="s">
        <v>1</v>
      </c>
      <c r="B7" s="10" t="s">
        <v>2</v>
      </c>
      <c r="C7" s="11" t="s">
        <v>3</v>
      </c>
      <c r="D7" s="11" t="s">
        <v>4</v>
      </c>
      <c r="E7" s="11" t="s">
        <v>5</v>
      </c>
      <c r="F7" s="11" t="s">
        <v>21</v>
      </c>
      <c r="G7" s="11" t="s">
        <v>6</v>
      </c>
      <c r="H7" s="12" t="s">
        <v>7</v>
      </c>
      <c r="I7" s="12" t="s">
        <v>8</v>
      </c>
      <c r="J7" s="13" t="s">
        <v>9</v>
      </c>
      <c r="K7" s="13" t="s">
        <v>10</v>
      </c>
      <c r="L7" s="14" t="s">
        <v>11</v>
      </c>
    </row>
    <row r="8" spans="1:15" ht="82.8" x14ac:dyDescent="0.25">
      <c r="A8" s="15">
        <v>1</v>
      </c>
      <c r="B8" s="15" t="s">
        <v>12</v>
      </c>
      <c r="C8" s="16" t="s">
        <v>13</v>
      </c>
      <c r="D8" s="15" t="s">
        <v>14</v>
      </c>
      <c r="E8" s="11" t="s">
        <v>15</v>
      </c>
      <c r="F8" s="17">
        <v>70</v>
      </c>
      <c r="G8" s="18"/>
      <c r="H8" s="19">
        <v>200</v>
      </c>
      <c r="I8" s="20">
        <v>5</v>
      </c>
      <c r="J8" s="21">
        <f>F8*H8</f>
        <v>14000</v>
      </c>
      <c r="K8" s="21">
        <f>J8*1.05</f>
        <v>14700</v>
      </c>
      <c r="L8" s="11"/>
    </row>
    <row r="9" spans="1:15" ht="82.8" x14ac:dyDescent="0.25">
      <c r="A9" s="15">
        <v>2</v>
      </c>
      <c r="B9" s="15" t="s">
        <v>12</v>
      </c>
      <c r="C9" s="16" t="s">
        <v>16</v>
      </c>
      <c r="D9" s="15" t="s">
        <v>17</v>
      </c>
      <c r="E9" s="11" t="s">
        <v>15</v>
      </c>
      <c r="F9" s="17">
        <v>40</v>
      </c>
      <c r="G9" s="18"/>
      <c r="H9" s="19">
        <v>200</v>
      </c>
      <c r="I9" s="20">
        <v>5</v>
      </c>
      <c r="J9" s="21">
        <f t="shared" ref="J9:J10" si="0">F9*H9</f>
        <v>8000</v>
      </c>
      <c r="K9" s="21">
        <f t="shared" ref="K9:K10" si="1">J9*1.05</f>
        <v>8400</v>
      </c>
      <c r="L9" s="11"/>
    </row>
    <row r="10" spans="1:15" ht="276" x14ac:dyDescent="0.25">
      <c r="A10" s="15">
        <v>3</v>
      </c>
      <c r="B10" s="15" t="s">
        <v>12</v>
      </c>
      <c r="C10" s="15" t="s">
        <v>23</v>
      </c>
      <c r="D10" s="15" t="s">
        <v>22</v>
      </c>
      <c r="E10" s="11" t="s">
        <v>15</v>
      </c>
      <c r="F10" s="17">
        <v>800</v>
      </c>
      <c r="G10" s="18"/>
      <c r="H10" s="19">
        <v>189</v>
      </c>
      <c r="I10" s="20">
        <v>5</v>
      </c>
      <c r="J10" s="21">
        <f t="shared" si="0"/>
        <v>151200</v>
      </c>
      <c r="K10" s="21">
        <f t="shared" si="1"/>
        <v>158760</v>
      </c>
      <c r="L10" s="11"/>
    </row>
    <row r="11" spans="1:15" ht="276" x14ac:dyDescent="0.25">
      <c r="A11" s="15"/>
      <c r="B11" s="15"/>
      <c r="C11" s="15" t="s">
        <v>18</v>
      </c>
      <c r="D11" s="15" t="s">
        <v>24</v>
      </c>
      <c r="E11" s="11"/>
      <c r="F11" s="17"/>
      <c r="G11" s="18"/>
      <c r="H11" s="19"/>
      <c r="I11" s="20"/>
      <c r="J11" s="21"/>
      <c r="K11" s="21"/>
      <c r="L11" s="14"/>
    </row>
    <row r="12" spans="1:15" ht="162.6" customHeight="1" x14ac:dyDescent="0.25">
      <c r="A12" s="15"/>
      <c r="B12" s="15"/>
      <c r="C12" s="15" t="s">
        <v>19</v>
      </c>
      <c r="D12" s="15" t="s">
        <v>25</v>
      </c>
      <c r="E12" s="11"/>
      <c r="F12" s="17"/>
      <c r="G12" s="18"/>
      <c r="H12" s="19"/>
      <c r="I12" s="20"/>
      <c r="J12" s="21"/>
      <c r="K12" s="21"/>
      <c r="L12" s="14"/>
    </row>
    <row r="13" spans="1:15" x14ac:dyDescent="0.25">
      <c r="A13" s="25" t="s">
        <v>20</v>
      </c>
      <c r="B13" s="25"/>
      <c r="C13" s="25"/>
      <c r="D13" s="25"/>
      <c r="E13" s="25"/>
      <c r="F13" s="25"/>
      <c r="G13" s="25"/>
      <c r="H13" s="25"/>
      <c r="I13" s="25"/>
      <c r="J13" s="22">
        <f>SUM(J8:J10)</f>
        <v>173200</v>
      </c>
      <c r="K13" s="22">
        <f>SUM(K8:K10)</f>
        <v>181860</v>
      </c>
      <c r="L13" s="14"/>
    </row>
    <row r="18" spans="10:10" x14ac:dyDescent="0.25">
      <c r="J18" s="23"/>
    </row>
    <row r="19" spans="10:10" x14ac:dyDescent="0.25">
      <c r="J19" s="23"/>
    </row>
  </sheetData>
  <mergeCells count="4">
    <mergeCell ref="A5:L5"/>
    <mergeCell ref="A6:L6"/>
    <mergeCell ref="A13:I13"/>
    <mergeCell ref="A4:L4"/>
  </mergeCells>
  <pageMargins left="0.7" right="0.7" top="0.75" bottom="0.75" header="0.3" footer="0.3"/>
  <pageSetup paperSize="9" scale="52" fitToHeight="0" orientation="landscape"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VULSK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Zbignevas Martiševskis</dc:creator>
  <cp:lastModifiedBy>Inga Šimonė</cp:lastModifiedBy>
  <cp:lastPrinted>2025-06-27T05:20:05Z</cp:lastPrinted>
  <dcterms:created xsi:type="dcterms:W3CDTF">2025-05-08T09:54:12Z</dcterms:created>
  <dcterms:modified xsi:type="dcterms:W3CDTF">2025-06-27T05:44:00Z</dcterms:modified>
</cp:coreProperties>
</file>