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1. ATVIRI  TARPTAUTINIAI konkursai\2848Elektrofiziologinės priemonės (priemonės radijo dažnio abliacijai)\CVP IS\"/>
    </mc:Choice>
  </mc:AlternateContent>
  <xr:revisionPtr revIDLastSave="0" documentId="13_ncr:1_{8EFC52B9-09FD-48DB-93F2-618DC244933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42" i="1" l="1"/>
  <c r="F338" i="1"/>
  <c r="F341" i="1" s="1"/>
  <c r="F342" i="1" s="1"/>
  <c r="F343" i="1" s="1"/>
  <c r="G328" i="1"/>
  <c r="F324" i="1"/>
  <c r="G327" i="1" s="1"/>
  <c r="G314" i="1"/>
  <c r="F310" i="1"/>
  <c r="G313" i="1" s="1"/>
  <c r="G300" i="1"/>
  <c r="F296" i="1"/>
  <c r="G299" i="1" s="1"/>
  <c r="G286" i="1"/>
  <c r="G285" i="1"/>
  <c r="F282" i="1"/>
  <c r="F285" i="1" s="1"/>
  <c r="F286" i="1" s="1"/>
  <c r="F287" i="1" s="1"/>
  <c r="G272" i="1"/>
  <c r="F268" i="1"/>
  <c r="G271" i="1" s="1"/>
  <c r="G258" i="1"/>
  <c r="F245" i="1"/>
  <c r="G257" i="1" s="1"/>
  <c r="G235" i="1"/>
  <c r="F230" i="1"/>
  <c r="G234" i="1" s="1"/>
  <c r="G220" i="1"/>
  <c r="G219" i="1"/>
  <c r="F207" i="1"/>
  <c r="F219" i="1" s="1"/>
  <c r="F220" i="1" s="1"/>
  <c r="F221" i="1" s="1"/>
  <c r="G197" i="1"/>
  <c r="F193" i="1"/>
  <c r="G196" i="1" s="1"/>
  <c r="G183" i="1"/>
  <c r="F179" i="1"/>
  <c r="G182" i="1" s="1"/>
  <c r="G169" i="1"/>
  <c r="F165" i="1"/>
  <c r="G168" i="1" s="1"/>
  <c r="G155" i="1"/>
  <c r="G154" i="1"/>
  <c r="F149" i="1"/>
  <c r="F154" i="1" s="1"/>
  <c r="F155" i="1" s="1"/>
  <c r="F156" i="1" s="1"/>
  <c r="G139" i="1"/>
  <c r="F135" i="1"/>
  <c r="G138" i="1" s="1"/>
  <c r="G125" i="1"/>
  <c r="F121" i="1"/>
  <c r="G124" i="1" s="1"/>
  <c r="G111" i="1"/>
  <c r="F107" i="1"/>
  <c r="G110" i="1" s="1"/>
  <c r="G97" i="1"/>
  <c r="G96" i="1"/>
  <c r="F93" i="1"/>
  <c r="F96" i="1" s="1"/>
  <c r="F97" i="1" s="1"/>
  <c r="F98" i="1" s="1"/>
  <c r="G83" i="1"/>
  <c r="F79" i="1"/>
  <c r="G82" i="1" s="1"/>
  <c r="G69" i="1"/>
  <c r="F65" i="1"/>
  <c r="G68" i="1" s="1"/>
  <c r="G55" i="1"/>
  <c r="F51" i="1"/>
  <c r="G54" i="1" s="1"/>
  <c r="G41" i="1"/>
  <c r="G40" i="1"/>
  <c r="F37" i="1"/>
  <c r="F40" i="1" s="1"/>
  <c r="F41" i="1" s="1"/>
  <c r="F42" i="1" s="1"/>
  <c r="G21" i="1"/>
  <c r="F68" i="1" l="1"/>
  <c r="F69" i="1" s="1"/>
  <c r="F70" i="1" s="1"/>
  <c r="F124" i="1"/>
  <c r="F125" i="1" s="1"/>
  <c r="F126" i="1" s="1"/>
  <c r="F182" i="1"/>
  <c r="F183" i="1" s="1"/>
  <c r="F184" i="1" s="1"/>
  <c r="F257" i="1"/>
  <c r="F258" i="1" s="1"/>
  <c r="F259" i="1" s="1"/>
  <c r="F313" i="1"/>
  <c r="F314" i="1" s="1"/>
  <c r="F315" i="1" s="1"/>
  <c r="G341" i="1"/>
  <c r="F327" i="1"/>
  <c r="F328" i="1" s="1"/>
  <c r="F329" i="1" s="1"/>
  <c r="F54" i="1"/>
  <c r="F55" i="1" s="1"/>
  <c r="F56" i="1" s="1"/>
  <c r="F82" i="1"/>
  <c r="F83" i="1" s="1"/>
  <c r="F84" i="1" s="1"/>
  <c r="F110" i="1"/>
  <c r="F111" i="1" s="1"/>
  <c r="F112" i="1" s="1"/>
  <c r="F138" i="1"/>
  <c r="F139" i="1" s="1"/>
  <c r="F140" i="1" s="1"/>
  <c r="F168" i="1"/>
  <c r="F169" i="1" s="1"/>
  <c r="F170" i="1" s="1"/>
  <c r="F196" i="1"/>
  <c r="F197" i="1" s="1"/>
  <c r="F198" i="1" s="1"/>
  <c r="F234" i="1"/>
  <c r="F235" i="1" s="1"/>
  <c r="F236" i="1" s="1"/>
  <c r="F271" i="1"/>
  <c r="F272" i="1" s="1"/>
  <c r="F273" i="1" s="1"/>
  <c r="F299" i="1"/>
  <c r="F300" i="1" s="1"/>
  <c r="F301" i="1" s="1"/>
</calcChain>
</file>

<file path=xl/sharedStrings.xml><?xml version="1.0" encoding="utf-8"?>
<sst xmlns="http://schemas.openxmlformats.org/spreadsheetml/2006/main" count="620" uniqueCount="267">
  <si>
    <t>PIRKIMO SĄLYGŲ PRIEDAS "PASIŪLYMO FORMA"</t>
  </si>
  <si>
    <t>ELEKTROFIZIOLOGINĖS PRIEMONĖS (PRIEMONĖS RADIJO DAŽNIO ABLIACIJAI)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</si>
  <si>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</si>
  <si>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</si>
  <si>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</si>
  <si>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</si>
  <si>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</si>
  <si>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</si>
  <si>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</si>
  <si>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</si>
  <si>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</si>
  <si>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</si>
  <si>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</si>
  <si>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</si>
  <si>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</si>
  <si>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</si>
  <si>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</si>
  <si>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</si>
  <si>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</si>
  <si>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</si>
  <si>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</si>
  <si>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</si>
  <si>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</si>
  <si>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</si>
  <si>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</si>
  <si>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</si>
  <si>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</si>
  <si>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8 MM ELEKTRODAI PRIEŠIRDŽIŲ PLAZDĖJIMO ABLIACIJAI IR KABELIAI PRIJUNGIMUI</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</si>
  <si>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</si>
  <si>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</si>
  <si>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</si>
  <si>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</si>
  <si>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</si>
  <si>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</si>
  <si>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</si>
  <si>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</si>
  <si>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</si>
  <si>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</si>
  <si>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1.</t>
  </si>
  <si>
    <t>8 mm elektrodai prieširdžių plazdėjimo abliacijai ir kabeliai prijungimui</t>
  </si>
  <si>
    <t>1.1.</t>
  </si>
  <si>
    <t>8 mm elektrodai, skirti prieširdžių plazdėjimo radiodažninei abliacijai</t>
  </si>
  <si>
    <t>Vnt.</t>
  </si>
  <si>
    <t>1.1.1.</t>
  </si>
  <si>
    <t>Elektrodo 8 mm galas padengtas metalu, pagerinančiu energijos perdavimą bei mažinančiu krešulių formavimąsi - auksu. Ilgis 95 cm, 7F, padidinto stangrumo bei šoninio stabilumo. Elektrodai išdėstyti tarpais 2-5-2 mm. Temperatūros sensorius – termopora.</t>
  </si>
  <si>
    <t>1.1.2.</t>
  </si>
  <si>
    <t>Būtinas prietaisų žymėjimas CE ženklu (sutarties vykdymo metu pristatomos prekes turi būti pažymėtos CE ženklu).</t>
  </si>
  <si>
    <t>Suma be PVM</t>
  </si>
  <si>
    <t>Taikomas PVM dydis (%)</t>
  </si>
  <si>
    <t>PVM suma</t>
  </si>
  <si>
    <t>Suma su PVM</t>
  </si>
  <si>
    <t>2. DALIS</t>
  </si>
  <si>
    <t>KABELIS, SKIRTAS PRIJUNGTI ELEKTRODĄ PRIE ABBOTT RADIODAŽNINĖS ENERGIJOS GENERATORIAUS „AMPERE RF“</t>
  </si>
  <si>
    <t>2.</t>
  </si>
  <si>
    <t>Kabelis, skirtas prijungti elektrodą prie Abbott radiodažninės energijos generatoriaus „Ampere RF“</t>
  </si>
  <si>
    <t>2.1.</t>
  </si>
  <si>
    <t>2.1.1.</t>
  </si>
  <si>
    <t>Skirtas prijungti elektrodą prie Abbott radiodažninės energijos generatoriaus „Ampere RF“</t>
  </si>
  <si>
    <t>2.1.2.</t>
  </si>
  <si>
    <t>3. DALIS</t>
  </si>
  <si>
    <t>KABELIS, SKIRTAS PRIJUNGTI ELEKTRODĄ PRIE BIOSENSE WEBSTER RADIODAŽNINĖS ENERGIJOS GENERATORIAUS „SMART ABLATE“</t>
  </si>
  <si>
    <t>3.</t>
  </si>
  <si>
    <t>Kabelis, skirtas prijungti elektrodą prie Biosense Webster radiodažninės energijos generatoriaus „Smart Ablate“</t>
  </si>
  <si>
    <t>3.1.</t>
  </si>
  <si>
    <t>3.1.1.</t>
  </si>
  <si>
    <t>Skirtas prijungti elektrodą prie Biosense Webster radiodažninės energijos generatoriaus „Smart Ablate“</t>
  </si>
  <si>
    <t>3.1.2.</t>
  </si>
  <si>
    <t>4. DALIS</t>
  </si>
  <si>
    <t>4 MM DVIKRYPČIAI ELEKTRODAI RADIODAŽNINEI ABLIACIJAI IR KABELIAI PRIJUNGIMUI</t>
  </si>
  <si>
    <t>4.</t>
  </si>
  <si>
    <t>4 mm dvikrypčiai elektrodai radiodažninei abliacijai ir kabeliai prijungimui</t>
  </si>
  <si>
    <t>4.1.</t>
  </si>
  <si>
    <t>4 mm elektrodai radiodažninei abliacijai, dvikrypčiai su skirtingo linkio kreivėmis (asimetrinėmis), valdomi rankenėle</t>
  </si>
  <si>
    <t>4.1.1.</t>
  </si>
  <si>
    <t>Diametras 7F, ilgis 110±5cm, distalinis elektrodas 4mm, tarpai tarp elektrodų 2-5-2mm, elektrodai gerai perduoda sukamąjį judesį (torque control), pakankamo stangrumo. Dvikryptis valdymas geresnei prieigai ir apgręžiamumui. Linkios dalies ilgis 5-10 cm, linkis yra netolygus (asimetrinis): linkis j vieną pusę yra 15-20 mm diametro, į kitą - 25 - 30 mm diametro. Antgalis su atviru ir izoliuotu termistoriumi tikslesniam temperatūros matavimui.</t>
  </si>
  <si>
    <t>4.1.2.</t>
  </si>
  <si>
    <t>5. DALIS</t>
  </si>
  <si>
    <t>5.</t>
  </si>
  <si>
    <t>5.1.</t>
  </si>
  <si>
    <t>5.1.1.</t>
  </si>
  <si>
    <t>5.1.2.</t>
  </si>
  <si>
    <t>6. DALIS</t>
  </si>
  <si>
    <t>6.</t>
  </si>
  <si>
    <t>6.1.</t>
  </si>
  <si>
    <t>6.1.1.</t>
  </si>
  <si>
    <t>6.1.2.</t>
  </si>
  <si>
    <t>7. DALIS</t>
  </si>
  <si>
    <t>4 MM ELEKTRODAI RADIODAŽNINEI ABLIACIJAI IR KABELIAI PRIJUNGIMUI</t>
  </si>
  <si>
    <t>7.</t>
  </si>
  <si>
    <t>4 mm elektrodai radiodažninei abliacijai ir kabeliai prijungimui</t>
  </si>
  <si>
    <t>7.1.</t>
  </si>
  <si>
    <t xml:space="preserve">4 mm elektrodai radiodažninei abliacijai </t>
  </si>
  <si>
    <t>7.1.1.</t>
  </si>
  <si>
    <t>Diametras 6-7F, ilgis 90-125 cm, distalinis elektrodas 4 mm, tarpai tarp elektrodų 2-5-2mm,  elektrodai ypač gerai perduoda sukamąjį judesį (torque control), pakankamo stangrumo. Elektrodo linkis valdomas proksimalinėje rankenėlėje stumdomu žiedu, kurio valdymas nepasikeičia pasukus elektrodą. Linkios dalies ilgis 6 - 7 cm, linkis yra tolygus,  distalinė dalis išlinksta apskritimo forma. Temperatūros sensorius - termopora. Elektrodo proksimalinė dalis iki linkio - padidinto stangrumo, kurį suteikia viduje esantis pintos plieninės vielos arba lygiavertis karkasas. Turi būti galimybė pasirinkti iš mažiausiai 5 skirtingų dydžių linkių nuo mažos iki labai didelės.</t>
  </si>
  <si>
    <t>7.1.2.</t>
  </si>
  <si>
    <t>8. DALIS</t>
  </si>
  <si>
    <t>8.</t>
  </si>
  <si>
    <t>8.1.</t>
  </si>
  <si>
    <t>8.1.1.</t>
  </si>
  <si>
    <t>8.1.2.</t>
  </si>
  <si>
    <t>9. DALIS</t>
  </si>
  <si>
    <t>10-IES KONTAKTŲ DIAGNOSTINIAI ELEKTRODAI IR KABELIAI PAJUNGIMUI</t>
  </si>
  <si>
    <t>9.</t>
  </si>
  <si>
    <t>10-ies kontaktų diagnostiniai elektrodai ir kabeliai pajungimui</t>
  </si>
  <si>
    <t>9.1.</t>
  </si>
  <si>
    <t>Keičiamo linkio 10-ies kontaktų elektrodai, skirti koronariniam sinusui.</t>
  </si>
  <si>
    <t>9.1.1.</t>
  </si>
  <si>
    <t>Diametras ne daugiau 6F, ilgis mažiausiai 115 cm.</t>
  </si>
  <si>
    <t>9.1.2.</t>
  </si>
  <si>
    <t xml:space="preserve">Linkis keičiamas slankiojančiu žiedu rankenėlėje. </t>
  </si>
  <si>
    <t>9.1.3.</t>
  </si>
  <si>
    <t>Turi būti pasiūlyti mažiausiai 2 skirtingų kreivių variantai – didesnės ir mažesnės</t>
  </si>
  <si>
    <t>9.1.4.</t>
  </si>
  <si>
    <t>10. DALIS</t>
  </si>
  <si>
    <t>KABELIS, SKIRTAS PRIJUNGTI ELEKTRODĄ PRIE ELEKTROFIZIOLOGINĖS DIAGNOSTINĖS SISTEMOS</t>
  </si>
  <si>
    <t>10.</t>
  </si>
  <si>
    <t>Kabelis, skirtas prijungti elektrodą prie elektrofiziologinės diagnostinės sistemos</t>
  </si>
  <si>
    <t>10.1.</t>
  </si>
  <si>
    <t>10.1.1.</t>
  </si>
  <si>
    <t>Skirtas prijungti elektrodą prie elektrofiziologinės diagnostinės sistemos</t>
  </si>
  <si>
    <t>10.1.2.</t>
  </si>
  <si>
    <t>11. DALIS</t>
  </si>
  <si>
    <t>4-IŲ KONTAKTŲ DIAGNOSTINIAI ELEKTRODAI IR KABELIAI PAJUNGIMUI</t>
  </si>
  <si>
    <t>11.</t>
  </si>
  <si>
    <t>4-ių kontaktų diagnostiniai elektrodai ir kabeliai pajungimui</t>
  </si>
  <si>
    <t>11.1.</t>
  </si>
  <si>
    <t>Fiksuoto linkio 4-ių kontaktų diagnostiniai elektrodai.</t>
  </si>
  <si>
    <t>11.1.1.</t>
  </si>
  <si>
    <t>Diametras ne daugiau 6F. Distalinėje dalyje 4 kontaktai. Pasiūlyme turi būti mažiausiai 4 skirtingos elektrodų distalinių linkių formos</t>
  </si>
  <si>
    <t>11.1.2.</t>
  </si>
  <si>
    <t>12. DALIS</t>
  </si>
  <si>
    <t>12.</t>
  </si>
  <si>
    <t>12.1.</t>
  </si>
  <si>
    <t>12.1.1.</t>
  </si>
  <si>
    <t>12.1.2.</t>
  </si>
  <si>
    <t>13. DALIS</t>
  </si>
  <si>
    <t>DRĖKINAMAS 4 MM ABLIACINIS ELEKTRODAS SU JĖGOS JUTIKLIU, SUDERINAMAS SU CARTO TRIMATĖS NAVIGACIJOS SISTEMA</t>
  </si>
  <si>
    <t>13.</t>
  </si>
  <si>
    <t>Drėkinamas 4 mm abliacinis elektrodas su jėgos jutikliu, suderinamas su CARTO trimatės navigacijos sistema</t>
  </si>
  <si>
    <t>13.1.</t>
  </si>
  <si>
    <t>13.1.1.</t>
  </si>
  <si>
    <t>Diametras 8 F</t>
  </si>
  <si>
    <t>13.1.2.</t>
  </si>
  <si>
    <t>Dvikryptis</t>
  </si>
  <si>
    <t>13.1.3.</t>
  </si>
  <si>
    <t>Ilgis 115 cm</t>
  </si>
  <si>
    <t>13.1.4.</t>
  </si>
  <si>
    <t>Elektrodo galiukas 3.5 mm, tarpai tarp elektrodų 2-5-2 mm</t>
  </si>
  <si>
    <t>13.1.5.</t>
  </si>
  <si>
    <t>Aušinamas skysčiu</t>
  </si>
  <si>
    <t>13.1.6.</t>
  </si>
  <si>
    <t>Elektrodai gerai perduoda sukamąjį judesį</t>
  </si>
  <si>
    <t>13.1.7.</t>
  </si>
  <si>
    <t>Elektrodo linkis valdomas proksimalinėje rankenėlėje esančia rankenėle, kurio valdymas nepasikeičia pasukus elektrodą</t>
  </si>
  <si>
    <t>13.1.8.</t>
  </si>
  <si>
    <t>Galimi linkiai UNI (B, C, D, F, J); BI (D-D; D-F; F-F; F-J; J-J)</t>
  </si>
  <si>
    <t>13.1.9.</t>
  </si>
  <si>
    <t>Jėgos jutiklis</t>
  </si>
  <si>
    <t>13.1.10.</t>
  </si>
  <si>
    <t xml:space="preserve"> Suderinamas su CARTO sistema</t>
  </si>
  <si>
    <t>13.1.11.</t>
  </si>
  <si>
    <t>14. DALIS</t>
  </si>
  <si>
    <t>10 POLIS DIAGNOSTINIS KATETERIS, SUDERINAMAS SU CARTO TRIMATĖS NAVIGACIJOS SISTEMA</t>
  </si>
  <si>
    <t>14.</t>
  </si>
  <si>
    <t>10 polis diagnostinis kateteris, suderinamas su CARTO trimatės navigacijos sistema</t>
  </si>
  <si>
    <t>14.1.</t>
  </si>
  <si>
    <t>14.1.1.</t>
  </si>
  <si>
    <t>10 polis</t>
  </si>
  <si>
    <t>14.1.2.</t>
  </si>
  <si>
    <t>Suderinamas su CARTO trimatės navigacijos sistema</t>
  </si>
  <si>
    <t>14.1.3.</t>
  </si>
  <si>
    <t>15. DALIS</t>
  </si>
  <si>
    <t>DIDELĖS RAIŠKOS DAUGIAELEKTRODINIS KONTAKTINIS KARTOGRAFINIS KATETERIS, SUDERINAMAS SU CARTO TRIMATĖS NAVIGACIJOS SISTEMA</t>
  </si>
  <si>
    <t>15.</t>
  </si>
  <si>
    <t>Didelės raiškos daugiaelektrodinis kontaktinis kartografinis kateteris, suderinamas su CARTO trimatės navigacijos sistema</t>
  </si>
  <si>
    <t>15.1.</t>
  </si>
  <si>
    <t>15.1.1.</t>
  </si>
  <si>
    <t>8 minkštos ir lanksčios atšakos</t>
  </si>
  <si>
    <t>15.1.2.</t>
  </si>
  <si>
    <t>Kiekviena atšaka turi keturis1 mm platinos elektrodus, skirtus stimuliavimui ir įrašymui</t>
  </si>
  <si>
    <t>15.1.3.</t>
  </si>
  <si>
    <t>Dviejose atšakose yra žymekliai, nustatantys kateterio kryptį</t>
  </si>
  <si>
    <t>15.1.4.</t>
  </si>
  <si>
    <t>Diametras 8 Fr</t>
  </si>
  <si>
    <t>15.1.5.</t>
  </si>
  <si>
    <t>Kryptys D ir F</t>
  </si>
  <si>
    <t>15.1.6.</t>
  </si>
  <si>
    <t>48 elektrodai</t>
  </si>
  <si>
    <t>15.1.7.</t>
  </si>
  <si>
    <t>Tarpai tarp elektrodų 2-2-2 mm, 2-5-2 mm, 3-3-3 mm</t>
  </si>
  <si>
    <t>15.1.8.</t>
  </si>
  <si>
    <t>15.1.9.</t>
  </si>
  <si>
    <t xml:space="preserve"> Elektrodas skirtas sudaryti detalų trimatį elektroanatominį žemėlapį</t>
  </si>
  <si>
    <t>15.1.10.</t>
  </si>
  <si>
    <t>Prijungimas prie CARTO elektroanatominės sistemos</t>
  </si>
  <si>
    <t>15.1.11.</t>
  </si>
  <si>
    <t>16. DALIS</t>
  </si>
  <si>
    <t>IŠORINIŲ ELEKTRODŲ KOMPLEKTAS CARTO TRIMATEI ELEKTROANATOMINEI NAVIGACIJOS SISTEMAI</t>
  </si>
  <si>
    <t>16.</t>
  </si>
  <si>
    <t>Išorinių elektrodų komplektas CARTO trimatei elektroanatominei navigacijos sistemai</t>
  </si>
  <si>
    <t>16.1.</t>
  </si>
  <si>
    <t>16.1.1.</t>
  </si>
  <si>
    <t>Šešių klijuojamų referentinių elektrodų komplektas CARTO 3 sistemai</t>
  </si>
  <si>
    <t>16.1.2.</t>
  </si>
  <si>
    <t>17. DALIS</t>
  </si>
  <si>
    <t>KABELIAI, NAUDOJAMI ATLIEKANT RADIODAŽNINĘ ABLIACIJĄ SU CARTO TRIMATE SISTEMA</t>
  </si>
  <si>
    <t>17.</t>
  </si>
  <si>
    <t>Kabeliai, naudojami atliekant radiodažninę abliaciją su CARTO trimate sistema</t>
  </si>
  <si>
    <t>17.1.</t>
  </si>
  <si>
    <t>17.1.1.</t>
  </si>
  <si>
    <t>Turi būti pasiūlyti mažiausiai 5 vnt. skirtingų kabelių, reikalingų naudojant CARTO trimatę sistemą</t>
  </si>
  <si>
    <t>17.1.2.</t>
  </si>
  <si>
    <t>18. DALIS</t>
  </si>
  <si>
    <t>KABELIS, SKIRTAS PRIJUNGTI CELSIUS ABLIACINĮ KATETERĮ PRIE ABBOTT RADIODAŽNINĖS ENERGIJOS GENERATORIAUS „AMPERE RF“</t>
  </si>
  <si>
    <t>18.</t>
  </si>
  <si>
    <t>Kabelis, skirtas prijungti Celsius abliacinį kateterį prie Abbott radiodažninės energijos generatoriaus „Ampere RF“</t>
  </si>
  <si>
    <t>18.1.</t>
  </si>
  <si>
    <t>18.1.1.</t>
  </si>
  <si>
    <t>Skirtas prijungti Celsius abliacinį kateterį prie Abbott radiodažninės energijos generatoriaus „Ampere RF“</t>
  </si>
  <si>
    <t>18.1.2.</t>
  </si>
  <si>
    <t>19. DALIS</t>
  </si>
  <si>
    <t>PADIDINTO SAUGUMO SISTEMA, SKIRTA IMPLANTUOTAM ELEKTRODUI ATPALAIDUOTI NUO SĄAUGŲ</t>
  </si>
  <si>
    <t>19.</t>
  </si>
  <si>
    <t>Padidinto saugumo sistema, skirta implantuotam elektrodui atpalaiduoti nuo sąaugų</t>
  </si>
  <si>
    <t>19.1.</t>
  </si>
  <si>
    <t>19.1.1.</t>
  </si>
  <si>
    <t>Sistema sterili, sudaryta iš sterilios plastikinės rankenos, per sukamąjį mechanizmą sujungta su laidų šalinimo vamzdeliu, gale turinčiu paslėptą metalinį pjaunantį elementą. Mechanizmas suka pjaunantį laidų šalinimo vamzdelį dviem arba viena kryptimis priklausomai nuo rankenos spaudimo būdo. Šalinamų elektrodų diametras 4-9 F (pasirenka pirkėjas), ilgis 20-70 cm.</t>
  </si>
  <si>
    <t>19.1.2.</t>
  </si>
  <si>
    <t>20. DALIS</t>
  </si>
  <si>
    <t>GALE UŽSIRAKINANTIS STILETAS, SKIRTAS STABILIZUOTI ŠALINAMĄ ELEKTRINIO ŠIRDIES PRIETAISO ELEKTRODĄ</t>
  </si>
  <si>
    <t>20.</t>
  </si>
  <si>
    <t>Gale užsirakinantis stiletas, skirtas stabilizuoti šalinamą elektrinio širdies prietaiso elektrodą</t>
  </si>
  <si>
    <t>20.1.</t>
  </si>
  <si>
    <t>20.1.1.</t>
  </si>
  <si>
    <t>Specialus metalinis stiletas, kurį įvedus į šalinamo stimuliatoriaus ar defibriliatoriaus elektrodo spindį galima užrakinti ties šalinamo elektrodo galu.</t>
  </si>
  <si>
    <t>20.1.2.</t>
  </si>
  <si>
    <t>21. DALIS</t>
  </si>
  <si>
    <t>VISU ILGIU UŽSIRAKINANTIS STILETAS, SKIRTAS STABILIZUOTI ŠALINAMĄ ELEKTRINIO ŠIRDIES PRIETAISO ELEKTRODĄ</t>
  </si>
  <si>
    <t>21.</t>
  </si>
  <si>
    <t>Visu ilgiu užsirakinantis stiletas, skirtas stabilizuoti šalinamą elektrinio širdies prietaiso elektrodą</t>
  </si>
  <si>
    <t>21.1.</t>
  </si>
  <si>
    <t>21.1.1.</t>
  </si>
  <si>
    <t>Specialus metalinis stiletas, kurį įvedus į šalinamo stimuliatoriaus ar defibriliatoriaus elektrodo spindį galima užrakinti ties visu elektrodo ilgiu</t>
  </si>
  <si>
    <t>21.1.2.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</si>
  <si>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</si>
  <si>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</si>
  <si>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</si>
  <si>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</si>
  <si>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</si>
  <si>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</si>
  <si>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</si>
  <si>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</si>
  <si>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</si>
  <si>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</si>
  <si>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</si>
  <si>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</si>
  <si>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</si>
  <si>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</si>
  <si>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</si>
  <si>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</si>
  <si>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</si>
  <si>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</si>
  <si>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</si>
  <si>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</si>
  <si>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</si>
  <si>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</si>
  <si>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2848 2025-06-17 15:36:34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</si>
</sst>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0" xfId="0" applyFont="1" applyFill="1" applyAlignment="1">
      <alignment wrapText="1"/>
    </xf>
    <xf numFmtId="0" fontId="2" fillId="4" borderId="23" xfId="0" applyFont="1" applyFill="1" applyBorder="1" applyAlignment="1">
      <alignment wrapText="1"/>
    </xf>
    <xf numFmtId="0" fontId="2" fillId="4" borderId="23" xfId="0" applyFont="1" applyFill="1" applyBorder="1" applyAlignment="1">
      <alignment vertical="center"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wrapText="1"/>
    </xf>
    <xf numFmtId="0" fontId="0" fillId="0" borderId="0" xfId="0"/>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343"/>
  <sheetViews>
    <sheetView tabSelected="1" topLeftCell="A53" workbookViewId="0">
      <selection activeCell="H339" sqref="H339:I340"/>
    </sheetView>
  </sheetViews>
  <sheetFormatPr defaultColWidth="10.875" defaultRowHeight="15" x14ac:dyDescent="0.25"/>
  <cols>
    <col min="1" max="1" width="9.125" style="1" customWidth="1"/>
    <col min="2" max="2" width="51.5" style="1" customWidth="1"/>
    <col min="3" max="3" width="16.5" style="1" customWidth="1"/>
    <col min="4" max="4" width="13.875" style="1" customWidth="1"/>
    <col min="5" max="5" width="12" style="1" customWidth="1"/>
    <col min="6" max="6" width="12.625" style="1" customWidth="1"/>
    <col min="7" max="7" width="20.5" style="1" customWidth="1"/>
    <col min="8" max="8" width="33.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9" t="s">
        <v>7</v>
      </c>
      <c r="B12" s="40"/>
      <c r="C12" s="33"/>
      <c r="D12" s="34"/>
      <c r="E12" s="34"/>
      <c r="F12" s="35"/>
    </row>
    <row r="13" spans="1:6" ht="15.95" customHeight="1" x14ac:dyDescent="0.25">
      <c r="A13" s="46" t="s">
        <v>8</v>
      </c>
      <c r="B13" s="37"/>
      <c r="C13" s="33"/>
      <c r="D13" s="34"/>
      <c r="E13" s="34"/>
      <c r="F13" s="35"/>
    </row>
    <row r="14" spans="1:6" ht="15.95" customHeight="1" x14ac:dyDescent="0.25">
      <c r="A14" s="46" t="s">
        <v>9</v>
      </c>
      <c r="B14" s="37"/>
      <c r="C14" s="33"/>
      <c r="D14" s="34"/>
      <c r="E14" s="34"/>
      <c r="F14" s="35"/>
    </row>
    <row r="15" spans="1:6" ht="15.95" customHeight="1" x14ac:dyDescent="0.25">
      <c r="A15" s="39" t="s">
        <v>10</v>
      </c>
      <c r="B15" s="40"/>
      <c r="C15" s="33"/>
      <c r="D15" s="34"/>
      <c r="E15" s="34"/>
      <c r="F15" s="35"/>
    </row>
    <row r="16" spans="1:6" ht="63" customHeight="1" x14ac:dyDescent="0.25">
      <c r="A16" s="36" t="s">
        <v>11</v>
      </c>
      <c r="B16" s="37"/>
      <c r="C16" s="33"/>
      <c r="D16" s="34"/>
      <c r="E16" s="34"/>
      <c r="F16" s="35"/>
    </row>
    <row r="17" spans="1:7" ht="15.95" customHeight="1" x14ac:dyDescent="0.25">
      <c r="A17" s="39" t="s">
        <v>12</v>
      </c>
      <c r="B17" s="40"/>
      <c r="C17" s="33"/>
      <c r="D17" s="34"/>
      <c r="E17" s="34"/>
      <c r="F17" s="35"/>
    </row>
    <row r="18" spans="1:7" ht="15.95" customHeight="1" x14ac:dyDescent="0.25">
      <c r="A18" s="39" t="s">
        <v>13</v>
      </c>
      <c r="B18" s="40"/>
      <c r="C18" s="33"/>
      <c r="D18" s="34"/>
      <c r="E18" s="34"/>
      <c r="F18" s="35"/>
    </row>
    <row r="19" spans="1:7" ht="48" customHeight="1" x14ac:dyDescent="0.25">
      <c r="A19" s="39" t="s">
        <v>14</v>
      </c>
      <c r="B19" s="40"/>
      <c r="C19" s="33"/>
      <c r="D19" s="34"/>
      <c r="E19" s="34"/>
      <c r="F19" s="35"/>
    </row>
    <row r="20" spans="1:7" ht="54.95" customHeight="1" x14ac:dyDescent="0.25">
      <c r="A20" s="39" t="s">
        <v>15</v>
      </c>
      <c r="B20" s="40"/>
      <c r="C20" s="33"/>
      <c r="D20" s="34"/>
      <c r="E20" s="34"/>
      <c r="F20" s="35"/>
    </row>
    <row r="21" spans="1:7" ht="71.099999999999994" customHeight="1" x14ac:dyDescent="0.25">
      <c r="A21" s="43" t="s">
        <v>16</v>
      </c>
      <c r="B21" s="44"/>
      <c r="C21" s="47"/>
      <c r="D21" s="48"/>
      <c r="E21" s="48"/>
      <c r="F21" s="48"/>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8"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45" t="s">
        <v>22</v>
      </c>
      <c r="B28" s="32"/>
      <c r="C28" s="32"/>
      <c r="D28" s="32"/>
      <c r="E28" s="32"/>
      <c r="F28" s="32"/>
    </row>
    <row r="29" spans="1:7" x14ac:dyDescent="0.25">
      <c r="A29" s="32" t="s">
        <v>23</v>
      </c>
      <c r="B29" s="32"/>
      <c r="C29" s="32"/>
      <c r="D29" s="32"/>
      <c r="E29" s="32"/>
      <c r="F29" s="32"/>
    </row>
    <row r="30" spans="1:7" ht="15.75" x14ac:dyDescent="0.25">
      <c r="A30" s="41" t="s">
        <v>24</v>
      </c>
      <c r="B30" s="42"/>
      <c r="C30" s="42"/>
      <c r="D30" s="16"/>
    </row>
    <row r="31" spans="1:7" x14ac:dyDescent="0.25">
      <c r="A31" s="15" t="s">
        <v>25</v>
      </c>
    </row>
    <row r="32" spans="1:7" x14ac:dyDescent="0.25">
      <c r="A32" s="13" t="s">
        <v>26</v>
      </c>
      <c r="B32" s="13" t="s">
        <v>27</v>
      </c>
    </row>
    <row r="34" spans="1:9" x14ac:dyDescent="0.25">
      <c r="A34" s="13" t="s">
        <v>28</v>
      </c>
    </row>
    <row r="35" spans="1:9" ht="45" x14ac:dyDescent="0.25">
      <c r="A35" s="28" t="s">
        <v>29</v>
      </c>
      <c r="B35" s="28" t="s">
        <v>30</v>
      </c>
      <c r="C35" s="28" t="s">
        <v>31</v>
      </c>
      <c r="D35" s="28" t="s">
        <v>32</v>
      </c>
      <c r="E35" s="28" t="s">
        <v>33</v>
      </c>
      <c r="F35" s="28" t="s">
        <v>34</v>
      </c>
      <c r="G35" s="28" t="s">
        <v>35</v>
      </c>
      <c r="H35" s="28" t="s">
        <v>36</v>
      </c>
      <c r="I35" s="28" t="s">
        <v>37</v>
      </c>
    </row>
    <row r="36" spans="1:9" ht="30" x14ac:dyDescent="0.25">
      <c r="A36" s="17" t="s">
        <v>38</v>
      </c>
      <c r="B36" s="27" t="s">
        <v>39</v>
      </c>
      <c r="C36" s="18"/>
      <c r="D36" s="18"/>
      <c r="E36" s="18"/>
      <c r="F36" s="18"/>
      <c r="G36" s="18"/>
      <c r="H36" s="18"/>
      <c r="I36" s="18"/>
    </row>
    <row r="37" spans="1:9" ht="30" x14ac:dyDescent="0.25">
      <c r="A37" s="18" t="s">
        <v>40</v>
      </c>
      <c r="B37" s="29" t="s">
        <v>41</v>
      </c>
      <c r="C37" s="18">
        <v>132</v>
      </c>
      <c r="D37" s="18" t="s">
        <v>42</v>
      </c>
      <c r="E37" s="30"/>
      <c r="F37" s="29" t="str">
        <f>IF(ISBLANK(E37),"", PRODUCT(C37,E37))</f>
        <v/>
      </c>
      <c r="G37" s="31"/>
      <c r="H37" s="18"/>
      <c r="I37" s="18"/>
    </row>
    <row r="38" spans="1:9" ht="75" x14ac:dyDescent="0.25">
      <c r="A38" s="18" t="s">
        <v>43</v>
      </c>
      <c r="B38" s="29" t="s">
        <v>44</v>
      </c>
      <c r="C38" s="18"/>
      <c r="D38" s="18"/>
      <c r="E38" s="18"/>
      <c r="F38" s="18"/>
      <c r="G38" s="18"/>
      <c r="H38" s="31"/>
      <c r="I38" s="31"/>
    </row>
    <row r="39" spans="1:9" ht="30" x14ac:dyDescent="0.25">
      <c r="A39" s="18" t="s">
        <v>45</v>
      </c>
      <c r="B39" s="29" t="s">
        <v>46</v>
      </c>
      <c r="C39" s="18"/>
      <c r="D39" s="18"/>
      <c r="E39" s="18"/>
      <c r="F39" s="18"/>
      <c r="G39" s="18"/>
      <c r="H39" s="31"/>
      <c r="I39" s="31"/>
    </row>
    <row r="40" spans="1:9" x14ac:dyDescent="0.25">
      <c r="E40" s="17" t="s">
        <v>47</v>
      </c>
      <c r="F40" s="17" t="str">
        <f>IF((COUNT(C37:C39)&lt;&gt;COUNT(F37:F39)),"", ROUND(SUM(F37:F39),2))</f>
        <v/>
      </c>
      <c r="G40" s="15" t="str">
        <f>IF((COUNT(C37:C39)&lt;&gt;COUNT(F37:F39)),"Neužpildytos visų objektų kainos", "")</f>
        <v>Neužpildytos visų objektų kainos</v>
      </c>
    </row>
    <row r="41" spans="1:9" ht="27.6" customHeight="1" x14ac:dyDescent="0.25">
      <c r="C41" s="27" t="s">
        <v>48</v>
      </c>
      <c r="D41" s="20"/>
      <c r="E41" s="17" t="s">
        <v>49</v>
      </c>
      <c r="F41" s="17" t="str">
        <f>IF(OR(F40="",D41=""),"", ROUND(PRODUCT(D41,F40)/100,2))</f>
        <v/>
      </c>
      <c r="G41" s="15" t="str">
        <f>IF(D41="", "Nurodykite taikomą PVM dydį", "")</f>
        <v>Nurodykite taikomą PVM dydį</v>
      </c>
    </row>
    <row r="42" spans="1:9" x14ac:dyDescent="0.25">
      <c r="E42" s="17" t="s">
        <v>50</v>
      </c>
      <c r="F42" s="17">
        <f>IF(ISBLANK(F41), "", ROUND(SUM(F40:F41),2))</f>
        <v>0</v>
      </c>
    </row>
    <row r="46" spans="1:9" x14ac:dyDescent="0.25">
      <c r="A46" s="13" t="s">
        <v>51</v>
      </c>
      <c r="B46" s="13" t="s">
        <v>52</v>
      </c>
    </row>
    <row r="48" spans="1:9" x14ac:dyDescent="0.25">
      <c r="A48" s="13" t="s">
        <v>28</v>
      </c>
    </row>
    <row r="49" spans="1:9" ht="45" x14ac:dyDescent="0.25">
      <c r="A49" s="27" t="s">
        <v>29</v>
      </c>
      <c r="B49" s="27" t="s">
        <v>30</v>
      </c>
      <c r="C49" s="27" t="s">
        <v>31</v>
      </c>
      <c r="D49" s="27" t="s">
        <v>32</v>
      </c>
      <c r="E49" s="27" t="s">
        <v>33</v>
      </c>
      <c r="F49" s="27" t="s">
        <v>34</v>
      </c>
      <c r="G49" s="27" t="s">
        <v>35</v>
      </c>
      <c r="H49" s="27" t="s">
        <v>36</v>
      </c>
      <c r="I49" s="27" t="s">
        <v>37</v>
      </c>
    </row>
    <row r="50" spans="1:9" ht="30" x14ac:dyDescent="0.25">
      <c r="A50" s="27" t="s">
        <v>53</v>
      </c>
      <c r="B50" s="27" t="s">
        <v>54</v>
      </c>
      <c r="C50" s="29"/>
      <c r="D50" s="29"/>
      <c r="E50" s="29"/>
      <c r="F50" s="29"/>
      <c r="G50" s="29"/>
      <c r="H50" s="29"/>
      <c r="I50" s="29"/>
    </row>
    <row r="51" spans="1:9" ht="30" x14ac:dyDescent="0.25">
      <c r="A51" s="29" t="s">
        <v>55</v>
      </c>
      <c r="B51" s="29" t="s">
        <v>54</v>
      </c>
      <c r="C51" s="29">
        <v>12</v>
      </c>
      <c r="D51" s="29" t="s">
        <v>42</v>
      </c>
      <c r="E51" s="30"/>
      <c r="F51" s="29" t="str">
        <f>IF(ISBLANK(E51),"", PRODUCT(C51,E51))</f>
        <v/>
      </c>
      <c r="G51" s="31"/>
      <c r="H51" s="29"/>
      <c r="I51" s="29"/>
    </row>
    <row r="52" spans="1:9" ht="30" x14ac:dyDescent="0.25">
      <c r="A52" s="29" t="s">
        <v>56</v>
      </c>
      <c r="B52" s="29" t="s">
        <v>57</v>
      </c>
      <c r="C52" s="29"/>
      <c r="D52" s="29"/>
      <c r="E52" s="29"/>
      <c r="F52" s="29"/>
      <c r="G52" s="29"/>
      <c r="H52" s="31"/>
      <c r="I52" s="31"/>
    </row>
    <row r="53" spans="1:9" ht="30" x14ac:dyDescent="0.25">
      <c r="A53" s="29" t="s">
        <v>58</v>
      </c>
      <c r="B53" s="29" t="s">
        <v>46</v>
      </c>
      <c r="C53" s="29"/>
      <c r="D53" s="29"/>
      <c r="E53" s="29"/>
      <c r="F53" s="29"/>
      <c r="G53" s="29"/>
      <c r="H53" s="31"/>
      <c r="I53" s="31"/>
    </row>
    <row r="54" spans="1:9" ht="30" x14ac:dyDescent="0.25">
      <c r="A54" s="12"/>
      <c r="B54" s="12"/>
      <c r="C54" s="12"/>
      <c r="D54" s="12"/>
      <c r="E54" s="27" t="s">
        <v>47</v>
      </c>
      <c r="F54" s="27" t="str">
        <f>IF((COUNT(C51:C53)&lt;&gt;COUNT(F51:F53)),"", ROUND(SUM(F51:F53),2))</f>
        <v/>
      </c>
      <c r="G54" s="26" t="str">
        <f>IF((COUNT(C51:C53)&lt;&gt;COUNT(F51:F53)),"Neužpildytos visų objektų kainos", "")</f>
        <v>Neužpildytos visų objektų kainos</v>
      </c>
      <c r="H54" s="12"/>
    </row>
    <row r="55" spans="1:9" ht="30" x14ac:dyDescent="0.25">
      <c r="A55" s="12"/>
      <c r="B55" s="12"/>
      <c r="C55" s="27" t="s">
        <v>48</v>
      </c>
      <c r="D55" s="31"/>
      <c r="E55" s="27" t="s">
        <v>49</v>
      </c>
      <c r="F55" s="27" t="str">
        <f>IF(OR(F54="",D55=""),"", ROUND(PRODUCT(D55,F54)/100,2))</f>
        <v/>
      </c>
      <c r="G55" s="26" t="str">
        <f>IF(D55="", "Nurodykite taikomą PVM dydį", "")</f>
        <v>Nurodykite taikomą PVM dydį</v>
      </c>
      <c r="H55" s="12"/>
    </row>
    <row r="56" spans="1:9" x14ac:dyDescent="0.25">
      <c r="A56" s="12"/>
      <c r="B56" s="12"/>
      <c r="C56" s="12"/>
      <c r="D56" s="12"/>
      <c r="E56" s="27" t="s">
        <v>50</v>
      </c>
      <c r="F56" s="27">
        <f>IF(ISBLANK(F55), "", ROUND(SUM(F54:F55),2))</f>
        <v>0</v>
      </c>
      <c r="G56" s="12"/>
      <c r="H56" s="12"/>
    </row>
    <row r="60" spans="1:9" x14ac:dyDescent="0.25">
      <c r="A60" s="13" t="s">
        <v>59</v>
      </c>
      <c r="B60" s="13" t="s">
        <v>60</v>
      </c>
    </row>
    <row r="62" spans="1:9" x14ac:dyDescent="0.25">
      <c r="A62" s="13" t="s">
        <v>28</v>
      </c>
    </row>
    <row r="63" spans="1:9" ht="45" x14ac:dyDescent="0.25">
      <c r="A63" s="17" t="s">
        <v>29</v>
      </c>
      <c r="B63" s="17" t="s">
        <v>30</v>
      </c>
      <c r="C63" s="17" t="s">
        <v>31</v>
      </c>
      <c r="D63" s="17" t="s">
        <v>32</v>
      </c>
      <c r="E63" s="17" t="s">
        <v>33</v>
      </c>
      <c r="F63" s="17" t="s">
        <v>34</v>
      </c>
      <c r="G63" s="17" t="s">
        <v>35</v>
      </c>
      <c r="H63" s="27" t="s">
        <v>36</v>
      </c>
      <c r="I63" s="27" t="s">
        <v>37</v>
      </c>
    </row>
    <row r="64" spans="1:9" ht="30" x14ac:dyDescent="0.25">
      <c r="A64" s="17" t="s">
        <v>61</v>
      </c>
      <c r="B64" s="27" t="s">
        <v>62</v>
      </c>
      <c r="C64" s="18"/>
      <c r="D64" s="18"/>
      <c r="E64" s="18"/>
      <c r="F64" s="18"/>
      <c r="G64" s="18"/>
      <c r="H64" s="18"/>
      <c r="I64" s="18"/>
    </row>
    <row r="65" spans="1:9" ht="30" x14ac:dyDescent="0.25">
      <c r="A65" s="18" t="s">
        <v>63</v>
      </c>
      <c r="B65" s="29" t="s">
        <v>62</v>
      </c>
      <c r="C65" s="18">
        <v>12</v>
      </c>
      <c r="D65" s="18" t="s">
        <v>42</v>
      </c>
      <c r="E65" s="19"/>
      <c r="F65" s="18" t="str">
        <f>IF(ISBLANK(E65),"", PRODUCT(C65,E65))</f>
        <v/>
      </c>
      <c r="G65" s="20"/>
      <c r="H65" s="18"/>
      <c r="I65" s="18"/>
    </row>
    <row r="66" spans="1:9" ht="30" x14ac:dyDescent="0.25">
      <c r="A66" s="18" t="s">
        <v>64</v>
      </c>
      <c r="B66" s="29" t="s">
        <v>65</v>
      </c>
      <c r="C66" s="18"/>
      <c r="D66" s="18"/>
      <c r="E66" s="18"/>
      <c r="F66" s="18"/>
      <c r="G66" s="18"/>
      <c r="H66" s="31"/>
      <c r="I66" s="31"/>
    </row>
    <row r="67" spans="1:9" ht="30" x14ac:dyDescent="0.25">
      <c r="A67" s="18" t="s">
        <v>66</v>
      </c>
      <c r="B67" s="29" t="s">
        <v>46</v>
      </c>
      <c r="C67" s="18"/>
      <c r="D67" s="18"/>
      <c r="E67" s="18"/>
      <c r="F67" s="18"/>
      <c r="G67" s="18"/>
      <c r="H67" s="31"/>
      <c r="I67" s="31"/>
    </row>
    <row r="68" spans="1:9" x14ac:dyDescent="0.25">
      <c r="E68" s="17" t="s">
        <v>47</v>
      </c>
      <c r="F68" s="17" t="str">
        <f>IF((COUNT(C65:C67)&lt;&gt;COUNT(F65:F67)),"", ROUND(SUM(F65:F67),2))</f>
        <v/>
      </c>
      <c r="G68" s="15" t="str">
        <f>IF((COUNT(C65:C67)&lt;&gt;COUNT(F65:F67)),"Neužpildytos visų objektų kainos", "")</f>
        <v>Neužpildytos visų objektų kainos</v>
      </c>
    </row>
    <row r="69" spans="1:9" ht="30" x14ac:dyDescent="0.25">
      <c r="C69" s="27" t="s">
        <v>48</v>
      </c>
      <c r="D69" s="20"/>
      <c r="E69" s="17" t="s">
        <v>49</v>
      </c>
      <c r="F69" s="17" t="str">
        <f>IF(OR(F68="",D69=""),"", ROUND(PRODUCT(D69,F68)/100,2))</f>
        <v/>
      </c>
      <c r="G69" s="15" t="str">
        <f>IF(D69="", "Nurodykite taikomą PVM dydį", "")</f>
        <v>Nurodykite taikomą PVM dydį</v>
      </c>
    </row>
    <row r="70" spans="1:9" x14ac:dyDescent="0.25">
      <c r="E70" s="17" t="s">
        <v>50</v>
      </c>
      <c r="F70" s="17">
        <f>IF(ISBLANK(F69), "", ROUND(SUM(F68:F69),2))</f>
        <v>0</v>
      </c>
    </row>
    <row r="74" spans="1:9" x14ac:dyDescent="0.25">
      <c r="A74" s="13" t="s">
        <v>67</v>
      </c>
      <c r="B74" s="13" t="s">
        <v>68</v>
      </c>
    </row>
    <row r="76" spans="1:9" x14ac:dyDescent="0.25">
      <c r="A76" s="13" t="s">
        <v>28</v>
      </c>
    </row>
    <row r="77" spans="1:9" ht="45" x14ac:dyDescent="0.25">
      <c r="A77" s="27" t="s">
        <v>29</v>
      </c>
      <c r="B77" s="27" t="s">
        <v>30</v>
      </c>
      <c r="C77" s="27" t="s">
        <v>31</v>
      </c>
      <c r="D77" s="27" t="s">
        <v>32</v>
      </c>
      <c r="E77" s="27" t="s">
        <v>33</v>
      </c>
      <c r="F77" s="27" t="s">
        <v>34</v>
      </c>
      <c r="G77" s="27" t="s">
        <v>35</v>
      </c>
      <c r="H77" s="27" t="s">
        <v>36</v>
      </c>
      <c r="I77" s="27" t="s">
        <v>37</v>
      </c>
    </row>
    <row r="78" spans="1:9" ht="30" x14ac:dyDescent="0.25">
      <c r="A78" s="27" t="s">
        <v>69</v>
      </c>
      <c r="B78" s="27" t="s">
        <v>70</v>
      </c>
      <c r="C78" s="29"/>
      <c r="D78" s="29"/>
      <c r="E78" s="29"/>
      <c r="F78" s="29"/>
      <c r="G78" s="29"/>
      <c r="H78" s="29"/>
      <c r="I78" s="29"/>
    </row>
    <row r="79" spans="1:9" ht="30" x14ac:dyDescent="0.25">
      <c r="A79" s="29" t="s">
        <v>71</v>
      </c>
      <c r="B79" s="29" t="s">
        <v>72</v>
      </c>
      <c r="C79" s="29">
        <v>30</v>
      </c>
      <c r="D79" s="29" t="s">
        <v>42</v>
      </c>
      <c r="E79" s="30"/>
      <c r="F79" s="29" t="str">
        <f>IF(ISBLANK(E79),"", PRODUCT(C79,E79))</f>
        <v/>
      </c>
      <c r="G79" s="31"/>
      <c r="H79" s="29"/>
      <c r="I79" s="29"/>
    </row>
    <row r="80" spans="1:9" ht="120" x14ac:dyDescent="0.25">
      <c r="A80" s="29" t="s">
        <v>73</v>
      </c>
      <c r="B80" s="29" t="s">
        <v>74</v>
      </c>
      <c r="C80" s="29"/>
      <c r="D80" s="29"/>
      <c r="E80" s="29"/>
      <c r="F80" s="29"/>
      <c r="G80" s="29"/>
      <c r="H80" s="31"/>
      <c r="I80" s="31"/>
    </row>
    <row r="81" spans="1:9" ht="30" x14ac:dyDescent="0.25">
      <c r="A81" s="29" t="s">
        <v>75</v>
      </c>
      <c r="B81" s="29" t="s">
        <v>46</v>
      </c>
      <c r="C81" s="29"/>
      <c r="D81" s="29"/>
      <c r="E81" s="29"/>
      <c r="F81" s="29"/>
      <c r="G81" s="29"/>
      <c r="H81" s="31"/>
      <c r="I81" s="31"/>
    </row>
    <row r="82" spans="1:9" x14ac:dyDescent="0.25">
      <c r="E82" s="17" t="s">
        <v>47</v>
      </c>
      <c r="F82" s="17" t="str">
        <f>IF((COUNT(C79:C81)&lt;&gt;COUNT(F79:F81)),"", ROUND(SUM(F79:F81),2))</f>
        <v/>
      </c>
      <c r="G82" s="15" t="str">
        <f>IF((COUNT(C79:C81)&lt;&gt;COUNT(F79:F81)),"Neužpildytos visų objektų kainos", "")</f>
        <v>Neužpildytos visų objektų kainos</v>
      </c>
    </row>
    <row r="83" spans="1:9" ht="30" x14ac:dyDescent="0.25">
      <c r="C83" s="27" t="s">
        <v>48</v>
      </c>
      <c r="D83" s="20"/>
      <c r="E83" s="17" t="s">
        <v>49</v>
      </c>
      <c r="F83" s="17" t="str">
        <f>IF(OR(F82="",D83=""),"", ROUND(PRODUCT(D83,F82)/100,2))</f>
        <v/>
      </c>
      <c r="G83" s="15" t="str">
        <f>IF(D83="", "Nurodykite taikomą PVM dydį", "")</f>
        <v>Nurodykite taikomą PVM dydį</v>
      </c>
    </row>
    <row r="84" spans="1:9" x14ac:dyDescent="0.25">
      <c r="E84" s="17" t="s">
        <v>50</v>
      </c>
      <c r="F84" s="17">
        <f>IF(ISBLANK(F83), "", ROUND(SUM(F82:F83),2))</f>
        <v>0</v>
      </c>
    </row>
    <row r="88" spans="1:9" x14ac:dyDescent="0.25">
      <c r="A88" s="13" t="s">
        <v>76</v>
      </c>
      <c r="B88" s="13" t="s">
        <v>52</v>
      </c>
    </row>
    <row r="90" spans="1:9" x14ac:dyDescent="0.25">
      <c r="A90" s="13" t="s">
        <v>28</v>
      </c>
    </row>
    <row r="91" spans="1:9" ht="45" x14ac:dyDescent="0.25">
      <c r="A91" s="17" t="s">
        <v>29</v>
      </c>
      <c r="B91" s="17" t="s">
        <v>30</v>
      </c>
      <c r="C91" s="17" t="s">
        <v>31</v>
      </c>
      <c r="D91" s="17" t="s">
        <v>32</v>
      </c>
      <c r="E91" s="17" t="s">
        <v>33</v>
      </c>
      <c r="F91" s="17" t="s">
        <v>34</v>
      </c>
      <c r="G91" s="17" t="s">
        <v>35</v>
      </c>
      <c r="H91" s="27" t="s">
        <v>36</v>
      </c>
      <c r="I91" s="27" t="s">
        <v>37</v>
      </c>
    </row>
    <row r="92" spans="1:9" ht="30" x14ac:dyDescent="0.25">
      <c r="A92" s="17" t="s">
        <v>77</v>
      </c>
      <c r="B92" s="27" t="s">
        <v>54</v>
      </c>
      <c r="C92" s="18"/>
      <c r="D92" s="18"/>
      <c r="E92" s="18"/>
      <c r="F92" s="18"/>
      <c r="G92" s="18"/>
      <c r="H92" s="18"/>
      <c r="I92" s="18"/>
    </row>
    <row r="93" spans="1:9" ht="30" x14ac:dyDescent="0.25">
      <c r="A93" s="18" t="s">
        <v>78</v>
      </c>
      <c r="B93" s="29" t="s">
        <v>54</v>
      </c>
      <c r="C93" s="18">
        <v>6</v>
      </c>
      <c r="D93" s="18" t="s">
        <v>42</v>
      </c>
      <c r="E93" s="19"/>
      <c r="F93" s="18" t="str">
        <f>IF(ISBLANK(E93),"", PRODUCT(C93,E93))</f>
        <v/>
      </c>
      <c r="G93" s="20"/>
      <c r="H93" s="18"/>
      <c r="I93" s="18"/>
    </row>
    <row r="94" spans="1:9" ht="30" x14ac:dyDescent="0.25">
      <c r="A94" s="18" t="s">
        <v>79</v>
      </c>
      <c r="B94" s="29" t="s">
        <v>57</v>
      </c>
      <c r="C94" s="18"/>
      <c r="D94" s="18"/>
      <c r="E94" s="18"/>
      <c r="F94" s="18"/>
      <c r="G94" s="18"/>
      <c r="H94" s="31"/>
      <c r="I94" s="31"/>
    </row>
    <row r="95" spans="1:9" ht="30" x14ac:dyDescent="0.25">
      <c r="A95" s="18" t="s">
        <v>80</v>
      </c>
      <c r="B95" s="29" t="s">
        <v>46</v>
      </c>
      <c r="C95" s="18"/>
      <c r="D95" s="18"/>
      <c r="E95" s="18"/>
      <c r="F95" s="18"/>
      <c r="G95" s="18"/>
      <c r="H95" s="31"/>
      <c r="I95" s="31"/>
    </row>
    <row r="96" spans="1:9" x14ac:dyDescent="0.25">
      <c r="E96" s="17" t="s">
        <v>47</v>
      </c>
      <c r="F96" s="17" t="str">
        <f>IF((COUNT(C93:C95)&lt;&gt;COUNT(F93:F95)),"", ROUND(SUM(F93:F95),2))</f>
        <v/>
      </c>
      <c r="G96" s="15" t="str">
        <f>IF((COUNT(C93:C95)&lt;&gt;COUNT(F93:F95)),"Neužpildytos visų objektų kainos", "")</f>
        <v>Neužpildytos visų objektų kainos</v>
      </c>
    </row>
    <row r="97" spans="1:9" ht="30" x14ac:dyDescent="0.25">
      <c r="C97" s="27" t="s">
        <v>48</v>
      </c>
      <c r="D97" s="20"/>
      <c r="E97" s="17" t="s">
        <v>49</v>
      </c>
      <c r="F97" s="17" t="str">
        <f>IF(OR(F96="",D97=""),"", ROUND(PRODUCT(D97,F96)/100,2))</f>
        <v/>
      </c>
      <c r="G97" s="15" t="str">
        <f>IF(D97="", "Nurodykite taikomą PVM dydį", "")</f>
        <v>Nurodykite taikomą PVM dydį</v>
      </c>
    </row>
    <row r="98" spans="1:9" x14ac:dyDescent="0.25">
      <c r="E98" s="17" t="s">
        <v>50</v>
      </c>
      <c r="F98" s="17">
        <f>IF(ISBLANK(F97), "", ROUND(SUM(F96:F97),2))</f>
        <v>0</v>
      </c>
    </row>
    <row r="102" spans="1:9" x14ac:dyDescent="0.25">
      <c r="A102" s="13" t="s">
        <v>81</v>
      </c>
      <c r="B102" s="13" t="s">
        <v>60</v>
      </c>
    </row>
    <row r="104" spans="1:9" x14ac:dyDescent="0.25">
      <c r="A104" s="13" t="s">
        <v>28</v>
      </c>
    </row>
    <row r="105" spans="1:9" ht="45" x14ac:dyDescent="0.25">
      <c r="A105" s="27" t="s">
        <v>29</v>
      </c>
      <c r="B105" s="27" t="s">
        <v>30</v>
      </c>
      <c r="C105" s="27" t="s">
        <v>31</v>
      </c>
      <c r="D105" s="27" t="s">
        <v>32</v>
      </c>
      <c r="E105" s="27" t="s">
        <v>33</v>
      </c>
      <c r="F105" s="27" t="s">
        <v>34</v>
      </c>
      <c r="G105" s="27" t="s">
        <v>35</v>
      </c>
      <c r="H105" s="27" t="s">
        <v>36</v>
      </c>
      <c r="I105" s="27" t="s">
        <v>37</v>
      </c>
    </row>
    <row r="106" spans="1:9" ht="30" x14ac:dyDescent="0.25">
      <c r="A106" s="27" t="s">
        <v>82</v>
      </c>
      <c r="B106" s="27" t="s">
        <v>62</v>
      </c>
      <c r="C106" s="29"/>
      <c r="D106" s="29"/>
      <c r="E106" s="29"/>
      <c r="F106" s="29"/>
      <c r="G106" s="29"/>
      <c r="H106" s="29"/>
      <c r="I106" s="29"/>
    </row>
    <row r="107" spans="1:9" ht="30" x14ac:dyDescent="0.25">
      <c r="A107" s="29" t="s">
        <v>83</v>
      </c>
      <c r="B107" s="29" t="s">
        <v>62</v>
      </c>
      <c r="C107" s="29">
        <v>6</v>
      </c>
      <c r="D107" s="29" t="s">
        <v>42</v>
      </c>
      <c r="E107" s="30"/>
      <c r="F107" s="29" t="str">
        <f>IF(ISBLANK(E107),"", PRODUCT(C107,E107))</f>
        <v/>
      </c>
      <c r="G107" s="31"/>
      <c r="H107" s="29"/>
      <c r="I107" s="29"/>
    </row>
    <row r="108" spans="1:9" ht="30" x14ac:dyDescent="0.25">
      <c r="A108" s="29" t="s">
        <v>84</v>
      </c>
      <c r="B108" s="29" t="s">
        <v>65</v>
      </c>
      <c r="C108" s="29"/>
      <c r="D108" s="29"/>
      <c r="E108" s="29"/>
      <c r="F108" s="29"/>
      <c r="G108" s="29"/>
      <c r="H108" s="31"/>
      <c r="I108" s="31"/>
    </row>
    <row r="109" spans="1:9" ht="30" x14ac:dyDescent="0.25">
      <c r="A109" s="29" t="s">
        <v>85</v>
      </c>
      <c r="B109" s="29" t="s">
        <v>46</v>
      </c>
      <c r="C109" s="29"/>
      <c r="D109" s="29"/>
      <c r="E109" s="29"/>
      <c r="F109" s="29"/>
      <c r="G109" s="29"/>
      <c r="H109" s="31"/>
      <c r="I109" s="31"/>
    </row>
    <row r="110" spans="1:9" x14ac:dyDescent="0.25">
      <c r="E110" s="17" t="s">
        <v>47</v>
      </c>
      <c r="F110" s="17" t="str">
        <f>IF((COUNT(C107:C109)&lt;&gt;COUNT(F107:F109)),"", ROUND(SUM(F107:F109),2))</f>
        <v/>
      </c>
      <c r="G110" s="15" t="str">
        <f>IF((COUNT(C107:C109)&lt;&gt;COUNT(F107:F109)),"Neužpildytos visų objektų kainos", "")</f>
        <v>Neužpildytos visų objektų kainos</v>
      </c>
    </row>
    <row r="111" spans="1:9" ht="30" x14ac:dyDescent="0.25">
      <c r="C111" s="27" t="s">
        <v>48</v>
      </c>
      <c r="D111" s="20"/>
      <c r="E111" s="17" t="s">
        <v>49</v>
      </c>
      <c r="F111" s="17" t="str">
        <f>IF(OR(F110="",D111=""),"", ROUND(PRODUCT(D111,F110)/100,2))</f>
        <v/>
      </c>
      <c r="G111" s="15" t="str">
        <f>IF(D111="", "Nurodykite taikomą PVM dydį", "")</f>
        <v>Nurodykite taikomą PVM dydį</v>
      </c>
    </row>
    <row r="112" spans="1:9" x14ac:dyDescent="0.25">
      <c r="E112" s="17" t="s">
        <v>50</v>
      </c>
      <c r="F112" s="17">
        <f>IF(ISBLANK(F111), "", ROUND(SUM(F110:F111),2))</f>
        <v>0</v>
      </c>
    </row>
    <row r="116" spans="1:9" x14ac:dyDescent="0.25">
      <c r="A116" s="13" t="s">
        <v>86</v>
      </c>
      <c r="B116" s="13" t="s">
        <v>87</v>
      </c>
    </row>
    <row r="118" spans="1:9" x14ac:dyDescent="0.25">
      <c r="A118" s="13" t="s">
        <v>28</v>
      </c>
    </row>
    <row r="119" spans="1:9" ht="45" x14ac:dyDescent="0.25">
      <c r="A119" s="27" t="s">
        <v>29</v>
      </c>
      <c r="B119" s="27" t="s">
        <v>30</v>
      </c>
      <c r="C119" s="27" t="s">
        <v>31</v>
      </c>
      <c r="D119" s="27" t="s">
        <v>32</v>
      </c>
      <c r="E119" s="27" t="s">
        <v>33</v>
      </c>
      <c r="F119" s="27" t="s">
        <v>34</v>
      </c>
      <c r="G119" s="27" t="s">
        <v>35</v>
      </c>
      <c r="H119" s="27" t="s">
        <v>36</v>
      </c>
      <c r="I119" s="27" t="s">
        <v>37</v>
      </c>
    </row>
    <row r="120" spans="1:9" x14ac:dyDescent="0.25">
      <c r="A120" s="27" t="s">
        <v>88</v>
      </c>
      <c r="B120" s="27" t="s">
        <v>89</v>
      </c>
      <c r="C120" s="29"/>
      <c r="D120" s="29"/>
      <c r="E120" s="29"/>
      <c r="F120" s="29"/>
      <c r="G120" s="29"/>
      <c r="H120" s="29"/>
      <c r="I120" s="29"/>
    </row>
    <row r="121" spans="1:9" x14ac:dyDescent="0.25">
      <c r="A121" s="29" t="s">
        <v>90</v>
      </c>
      <c r="B121" s="29" t="s">
        <v>91</v>
      </c>
      <c r="C121" s="29">
        <v>120</v>
      </c>
      <c r="D121" s="29" t="s">
        <v>42</v>
      </c>
      <c r="E121" s="30"/>
      <c r="F121" s="29" t="str">
        <f>IF(ISBLANK(E121),"", PRODUCT(C121,E121))</f>
        <v/>
      </c>
      <c r="G121" s="31"/>
      <c r="H121" s="29"/>
      <c r="I121" s="29"/>
    </row>
    <row r="122" spans="1:9" ht="180" x14ac:dyDescent="0.25">
      <c r="A122" s="29" t="s">
        <v>92</v>
      </c>
      <c r="B122" s="29" t="s">
        <v>93</v>
      </c>
      <c r="C122" s="29"/>
      <c r="D122" s="29"/>
      <c r="E122" s="29"/>
      <c r="F122" s="29"/>
      <c r="G122" s="29"/>
      <c r="H122" s="31"/>
      <c r="I122" s="31"/>
    </row>
    <row r="123" spans="1:9" ht="30" x14ac:dyDescent="0.25">
      <c r="A123" s="29" t="s">
        <v>94</v>
      </c>
      <c r="B123" s="29" t="s">
        <v>46</v>
      </c>
      <c r="C123" s="29"/>
      <c r="D123" s="29"/>
      <c r="E123" s="29"/>
      <c r="F123" s="29"/>
      <c r="G123" s="29"/>
      <c r="H123" s="31"/>
      <c r="I123" s="31"/>
    </row>
    <row r="124" spans="1:9" x14ac:dyDescent="0.25">
      <c r="E124" s="17" t="s">
        <v>47</v>
      </c>
      <c r="F124" s="17" t="str">
        <f>IF((COUNT(C121:C123)&lt;&gt;COUNT(F121:F123)),"", ROUND(SUM(F121:F123),2))</f>
        <v/>
      </c>
      <c r="G124" s="15" t="str">
        <f>IF((COUNT(C121:C123)&lt;&gt;COUNT(F121:F123)),"Neužpildytos visų objektų kainos", "")</f>
        <v>Neužpildytos visų objektų kainos</v>
      </c>
    </row>
    <row r="125" spans="1:9" ht="30" x14ac:dyDescent="0.25">
      <c r="C125" s="27" t="s">
        <v>48</v>
      </c>
      <c r="D125" s="20"/>
      <c r="E125" s="17" t="s">
        <v>49</v>
      </c>
      <c r="F125" s="17" t="str">
        <f>IF(OR(F124="",D125=""),"", ROUND(PRODUCT(D125,F124)/100,2))</f>
        <v/>
      </c>
      <c r="G125" s="15" t="str">
        <f>IF(D125="", "Nurodykite taikomą PVM dydį", "")</f>
        <v>Nurodykite taikomą PVM dydį</v>
      </c>
    </row>
    <row r="126" spans="1:9" x14ac:dyDescent="0.25">
      <c r="E126" s="17" t="s">
        <v>50</v>
      </c>
      <c r="F126" s="17">
        <f>IF(ISBLANK(F125), "", ROUND(SUM(F124:F125),2))</f>
        <v>0</v>
      </c>
    </row>
    <row r="130" spans="1:9" x14ac:dyDescent="0.25">
      <c r="A130" s="13" t="s">
        <v>95</v>
      </c>
      <c r="B130" s="13" t="s">
        <v>60</v>
      </c>
    </row>
    <row r="132" spans="1:9" x14ac:dyDescent="0.25">
      <c r="A132" s="13" t="s">
        <v>28</v>
      </c>
    </row>
    <row r="133" spans="1:9" ht="45" x14ac:dyDescent="0.25">
      <c r="A133" s="17" t="s">
        <v>29</v>
      </c>
      <c r="B133" s="17" t="s">
        <v>30</v>
      </c>
      <c r="C133" s="17" t="s">
        <v>31</v>
      </c>
      <c r="D133" s="17" t="s">
        <v>32</v>
      </c>
      <c r="E133" s="17" t="s">
        <v>33</v>
      </c>
      <c r="F133" s="17" t="s">
        <v>34</v>
      </c>
      <c r="G133" s="17" t="s">
        <v>35</v>
      </c>
      <c r="H133" s="17" t="s">
        <v>36</v>
      </c>
      <c r="I133" s="27" t="s">
        <v>37</v>
      </c>
    </row>
    <row r="134" spans="1:9" ht="30" x14ac:dyDescent="0.25">
      <c r="A134" s="17" t="s">
        <v>96</v>
      </c>
      <c r="B134" s="27" t="s">
        <v>62</v>
      </c>
      <c r="C134" s="18"/>
      <c r="D134" s="18"/>
      <c r="E134" s="18"/>
      <c r="F134" s="18"/>
      <c r="G134" s="18"/>
      <c r="H134" s="18"/>
      <c r="I134" s="29"/>
    </row>
    <row r="135" spans="1:9" ht="30" x14ac:dyDescent="0.25">
      <c r="A135" s="18" t="s">
        <v>97</v>
      </c>
      <c r="B135" s="29" t="s">
        <v>62</v>
      </c>
      <c r="C135" s="18">
        <v>15</v>
      </c>
      <c r="D135" s="18" t="s">
        <v>42</v>
      </c>
      <c r="E135" s="19"/>
      <c r="F135" s="18" t="str">
        <f>IF(ISBLANK(E135),"", PRODUCT(C135,E135))</f>
        <v/>
      </c>
      <c r="G135" s="20"/>
      <c r="H135" s="18"/>
      <c r="I135" s="29"/>
    </row>
    <row r="136" spans="1:9" ht="30" x14ac:dyDescent="0.25">
      <c r="A136" s="18" t="s">
        <v>98</v>
      </c>
      <c r="B136" s="29" t="s">
        <v>65</v>
      </c>
      <c r="C136" s="18"/>
      <c r="D136" s="18"/>
      <c r="E136" s="18"/>
      <c r="F136" s="18"/>
      <c r="G136" s="18"/>
      <c r="H136" s="31"/>
      <c r="I136" s="31"/>
    </row>
    <row r="137" spans="1:9" ht="30" x14ac:dyDescent="0.25">
      <c r="A137" s="18" t="s">
        <v>99</v>
      </c>
      <c r="B137" s="29" t="s">
        <v>46</v>
      </c>
      <c r="C137" s="18"/>
      <c r="D137" s="18"/>
      <c r="E137" s="18"/>
      <c r="F137" s="18"/>
      <c r="G137" s="18"/>
      <c r="H137" s="31"/>
      <c r="I137" s="31"/>
    </row>
    <row r="138" spans="1:9" x14ac:dyDescent="0.25">
      <c r="E138" s="17" t="s">
        <v>47</v>
      </c>
      <c r="F138" s="17" t="str">
        <f>IF((COUNT(C135:C137)&lt;&gt;COUNT(F135:F137)),"", ROUND(SUM(F135:F137),2))</f>
        <v/>
      </c>
      <c r="G138" s="15" t="str">
        <f>IF((COUNT(C135:C137)&lt;&gt;COUNT(F135:F137)),"Neužpildytos visų objektų kainos", "")</f>
        <v>Neužpildytos visų objektų kainos</v>
      </c>
    </row>
    <row r="139" spans="1:9" ht="30" x14ac:dyDescent="0.25">
      <c r="C139" s="27" t="s">
        <v>48</v>
      </c>
      <c r="D139" s="20"/>
      <c r="E139" s="17" t="s">
        <v>49</v>
      </c>
      <c r="F139" s="17" t="str">
        <f>IF(OR(F138="",D139=""),"", ROUND(PRODUCT(D139,F138)/100,2))</f>
        <v/>
      </c>
      <c r="G139" s="15" t="str">
        <f>IF(D139="", "Nurodykite taikomą PVM dydį", "")</f>
        <v>Nurodykite taikomą PVM dydį</v>
      </c>
    </row>
    <row r="140" spans="1:9" x14ac:dyDescent="0.25">
      <c r="E140" s="17" t="s">
        <v>50</v>
      </c>
      <c r="F140" s="17">
        <f>IF(ISBLANK(F139), "", ROUND(SUM(F138:F139),2))</f>
        <v>0</v>
      </c>
    </row>
    <row r="144" spans="1:9" x14ac:dyDescent="0.25">
      <c r="A144" s="13" t="s">
        <v>100</v>
      </c>
      <c r="B144" s="13" t="s">
        <v>101</v>
      </c>
    </row>
    <row r="146" spans="1:9" x14ac:dyDescent="0.25">
      <c r="A146" s="13" t="s">
        <v>28</v>
      </c>
    </row>
    <row r="147" spans="1:9" ht="45" x14ac:dyDescent="0.25">
      <c r="A147" s="27" t="s">
        <v>29</v>
      </c>
      <c r="B147" s="27" t="s">
        <v>30</v>
      </c>
      <c r="C147" s="27" t="s">
        <v>31</v>
      </c>
      <c r="D147" s="27" t="s">
        <v>32</v>
      </c>
      <c r="E147" s="27" t="s">
        <v>33</v>
      </c>
      <c r="F147" s="27" t="s">
        <v>34</v>
      </c>
      <c r="G147" s="27" t="s">
        <v>35</v>
      </c>
      <c r="H147" s="27" t="s">
        <v>36</v>
      </c>
      <c r="I147" s="27" t="s">
        <v>37</v>
      </c>
    </row>
    <row r="148" spans="1:9" x14ac:dyDescent="0.25">
      <c r="A148" s="27" t="s">
        <v>102</v>
      </c>
      <c r="B148" s="27" t="s">
        <v>103</v>
      </c>
      <c r="C148" s="29"/>
      <c r="D148" s="29"/>
      <c r="E148" s="29"/>
      <c r="F148" s="29"/>
      <c r="G148" s="29"/>
      <c r="H148" s="29"/>
      <c r="I148" s="29"/>
    </row>
    <row r="149" spans="1:9" ht="30" x14ac:dyDescent="0.25">
      <c r="A149" s="29" t="s">
        <v>104</v>
      </c>
      <c r="B149" s="29" t="s">
        <v>105</v>
      </c>
      <c r="C149" s="29">
        <v>150</v>
      </c>
      <c r="D149" s="29" t="s">
        <v>42</v>
      </c>
      <c r="E149" s="30"/>
      <c r="F149" s="29" t="str">
        <f>IF(ISBLANK(E149),"", PRODUCT(C149,E149))</f>
        <v/>
      </c>
      <c r="G149" s="31"/>
      <c r="H149" s="29"/>
      <c r="I149" s="29"/>
    </row>
    <row r="150" spans="1:9" x14ac:dyDescent="0.25">
      <c r="A150" s="29" t="s">
        <v>106</v>
      </c>
      <c r="B150" s="29" t="s">
        <v>107</v>
      </c>
      <c r="C150" s="29"/>
      <c r="D150" s="29"/>
      <c r="E150" s="29"/>
      <c r="F150" s="29"/>
      <c r="G150" s="29"/>
      <c r="H150" s="31"/>
      <c r="I150" s="31"/>
    </row>
    <row r="151" spans="1:9" x14ac:dyDescent="0.25">
      <c r="A151" s="29" t="s">
        <v>108</v>
      </c>
      <c r="B151" s="29" t="s">
        <v>109</v>
      </c>
      <c r="C151" s="29"/>
      <c r="D151" s="29"/>
      <c r="E151" s="29"/>
      <c r="F151" s="29"/>
      <c r="G151" s="29"/>
      <c r="H151" s="31"/>
      <c r="I151" s="31"/>
    </row>
    <row r="152" spans="1:9" ht="30" x14ac:dyDescent="0.25">
      <c r="A152" s="29" t="s">
        <v>110</v>
      </c>
      <c r="B152" s="29" t="s">
        <v>111</v>
      </c>
      <c r="C152" s="29"/>
      <c r="D152" s="29"/>
      <c r="E152" s="29"/>
      <c r="F152" s="29"/>
      <c r="G152" s="29"/>
      <c r="H152" s="31"/>
      <c r="I152" s="31"/>
    </row>
    <row r="153" spans="1:9" ht="30" x14ac:dyDescent="0.25">
      <c r="A153" s="29" t="s">
        <v>112</v>
      </c>
      <c r="B153" s="29" t="s">
        <v>46</v>
      </c>
      <c r="C153" s="29"/>
      <c r="D153" s="29"/>
      <c r="E153" s="29"/>
      <c r="F153" s="29"/>
      <c r="G153" s="29"/>
      <c r="H153" s="31"/>
      <c r="I153" s="31"/>
    </row>
    <row r="154" spans="1:9" x14ac:dyDescent="0.25">
      <c r="E154" s="17" t="s">
        <v>47</v>
      </c>
      <c r="F154" s="17" t="str">
        <f>IF((COUNT(C149:C153)&lt;&gt;COUNT(F149:F153)),"", ROUND(SUM(F149:F153),2))</f>
        <v/>
      </c>
      <c r="G154" s="15" t="str">
        <f>IF((COUNT(C149:C153)&lt;&gt;COUNT(F149:F153)),"Neužpildytos visų objektų kainos", "")</f>
        <v>Neužpildytos visų objektų kainos</v>
      </c>
    </row>
    <row r="155" spans="1:9" ht="30" x14ac:dyDescent="0.25">
      <c r="C155" s="27" t="s">
        <v>48</v>
      </c>
      <c r="D155" s="20"/>
      <c r="E155" s="17" t="s">
        <v>49</v>
      </c>
      <c r="F155" s="17" t="str">
        <f>IF(OR(F154="",D155=""),"", ROUND(PRODUCT(D155,F154)/100,2))</f>
        <v/>
      </c>
      <c r="G155" s="15" t="str">
        <f>IF(D155="", "Nurodykite taikomą PVM dydį", "")</f>
        <v>Nurodykite taikomą PVM dydį</v>
      </c>
    </row>
    <row r="156" spans="1:9" x14ac:dyDescent="0.25">
      <c r="E156" s="17" t="s">
        <v>50</v>
      </c>
      <c r="F156" s="17">
        <f>IF(ISBLANK(F155), "", ROUND(SUM(F154:F155),2))</f>
        <v>0</v>
      </c>
    </row>
    <row r="160" spans="1:9" x14ac:dyDescent="0.25">
      <c r="A160" s="13" t="s">
        <v>113</v>
      </c>
      <c r="B160" s="13" t="s">
        <v>114</v>
      </c>
    </row>
    <row r="162" spans="1:9" x14ac:dyDescent="0.25">
      <c r="A162" s="13" t="s">
        <v>28</v>
      </c>
    </row>
    <row r="163" spans="1:9" ht="45" x14ac:dyDescent="0.25">
      <c r="A163" s="27" t="s">
        <v>29</v>
      </c>
      <c r="B163" s="27" t="s">
        <v>30</v>
      </c>
      <c r="C163" s="27" t="s">
        <v>31</v>
      </c>
      <c r="D163" s="27" t="s">
        <v>32</v>
      </c>
      <c r="E163" s="27" t="s">
        <v>33</v>
      </c>
      <c r="F163" s="27" t="s">
        <v>34</v>
      </c>
      <c r="G163" s="27" t="s">
        <v>35</v>
      </c>
      <c r="H163" s="27" t="s">
        <v>36</v>
      </c>
      <c r="I163" s="27" t="s">
        <v>37</v>
      </c>
    </row>
    <row r="164" spans="1:9" ht="30" x14ac:dyDescent="0.25">
      <c r="A164" s="27" t="s">
        <v>115</v>
      </c>
      <c r="B164" s="27" t="s">
        <v>116</v>
      </c>
      <c r="C164" s="29"/>
      <c r="D164" s="29"/>
      <c r="E164" s="29"/>
      <c r="F164" s="29"/>
      <c r="G164" s="29"/>
      <c r="H164" s="29"/>
      <c r="I164" s="29"/>
    </row>
    <row r="165" spans="1:9" ht="30" x14ac:dyDescent="0.25">
      <c r="A165" s="29" t="s">
        <v>117</v>
      </c>
      <c r="B165" s="29" t="s">
        <v>116</v>
      </c>
      <c r="C165" s="29">
        <v>15</v>
      </c>
      <c r="D165" s="29" t="s">
        <v>42</v>
      </c>
      <c r="E165" s="30"/>
      <c r="F165" s="29" t="str">
        <f>IF(ISBLANK(E165),"", PRODUCT(C165,E165))</f>
        <v/>
      </c>
      <c r="G165" s="31"/>
      <c r="H165" s="29"/>
      <c r="I165" s="29"/>
    </row>
    <row r="166" spans="1:9" ht="30" x14ac:dyDescent="0.25">
      <c r="A166" s="29" t="s">
        <v>118</v>
      </c>
      <c r="B166" s="29" t="s">
        <v>119</v>
      </c>
      <c r="C166" s="29"/>
      <c r="D166" s="29"/>
      <c r="E166" s="29"/>
      <c r="F166" s="29"/>
      <c r="G166" s="29"/>
      <c r="H166" s="31"/>
      <c r="I166" s="31"/>
    </row>
    <row r="167" spans="1:9" ht="30" x14ac:dyDescent="0.25">
      <c r="A167" s="29" t="s">
        <v>120</v>
      </c>
      <c r="B167" s="29" t="s">
        <v>46</v>
      </c>
      <c r="C167" s="29"/>
      <c r="D167" s="29"/>
      <c r="E167" s="29"/>
      <c r="F167" s="29"/>
      <c r="G167" s="29"/>
      <c r="H167" s="31"/>
      <c r="I167" s="31"/>
    </row>
    <row r="168" spans="1:9" x14ac:dyDescent="0.25">
      <c r="E168" s="17" t="s">
        <v>47</v>
      </c>
      <c r="F168" s="17" t="str">
        <f>IF((COUNT(C165:C167)&lt;&gt;COUNT(F165:F167)),"", ROUND(SUM(F165:F167),2))</f>
        <v/>
      </c>
      <c r="G168" s="15" t="str">
        <f>IF((COUNT(C165:C167)&lt;&gt;COUNT(F165:F167)),"Neužpildytos visų objektų kainos", "")</f>
        <v>Neužpildytos visų objektų kainos</v>
      </c>
    </row>
    <row r="169" spans="1:9" ht="30" x14ac:dyDescent="0.25">
      <c r="C169" s="27" t="s">
        <v>48</v>
      </c>
      <c r="D169" s="20"/>
      <c r="E169" s="17" t="s">
        <v>49</v>
      </c>
      <c r="F169" s="17" t="str">
        <f>IF(OR(F168="",D169=""),"", ROUND(PRODUCT(D169,F168)/100,2))</f>
        <v/>
      </c>
      <c r="G169" s="15" t="str">
        <f>IF(D169="", "Nurodykite taikomą PVM dydį", "")</f>
        <v>Nurodykite taikomą PVM dydį</v>
      </c>
    </row>
    <row r="170" spans="1:9" x14ac:dyDescent="0.25">
      <c r="E170" s="17" t="s">
        <v>50</v>
      </c>
      <c r="F170" s="17">
        <f>IF(ISBLANK(F169), "", ROUND(SUM(F168:F169),2))</f>
        <v>0</v>
      </c>
    </row>
    <row r="174" spans="1:9" x14ac:dyDescent="0.25">
      <c r="A174" s="13" t="s">
        <v>121</v>
      </c>
      <c r="B174" s="13" t="s">
        <v>122</v>
      </c>
    </row>
    <row r="176" spans="1:9" x14ac:dyDescent="0.25">
      <c r="A176" s="13" t="s">
        <v>28</v>
      </c>
    </row>
    <row r="177" spans="1:9" ht="45" x14ac:dyDescent="0.25">
      <c r="A177" s="27" t="s">
        <v>29</v>
      </c>
      <c r="B177" s="27" t="s">
        <v>30</v>
      </c>
      <c r="C177" s="27" t="s">
        <v>31</v>
      </c>
      <c r="D177" s="27" t="s">
        <v>32</v>
      </c>
      <c r="E177" s="27" t="s">
        <v>33</v>
      </c>
      <c r="F177" s="27" t="s">
        <v>34</v>
      </c>
      <c r="G177" s="27" t="s">
        <v>35</v>
      </c>
      <c r="H177" s="27" t="s">
        <v>36</v>
      </c>
      <c r="I177" s="27" t="s">
        <v>37</v>
      </c>
    </row>
    <row r="178" spans="1:9" x14ac:dyDescent="0.25">
      <c r="A178" s="27" t="s">
        <v>123</v>
      </c>
      <c r="B178" s="27" t="s">
        <v>124</v>
      </c>
      <c r="C178" s="29"/>
      <c r="D178" s="29"/>
      <c r="E178" s="29"/>
      <c r="F178" s="29"/>
      <c r="G178" s="29"/>
      <c r="H178" s="29"/>
      <c r="I178" s="29"/>
    </row>
    <row r="179" spans="1:9" x14ac:dyDescent="0.25">
      <c r="A179" s="29" t="s">
        <v>125</v>
      </c>
      <c r="B179" s="29" t="s">
        <v>126</v>
      </c>
      <c r="C179" s="29">
        <v>90</v>
      </c>
      <c r="D179" s="29" t="s">
        <v>42</v>
      </c>
      <c r="E179" s="30"/>
      <c r="F179" s="29" t="str">
        <f>IF(ISBLANK(E179),"", PRODUCT(C179,E179))</f>
        <v/>
      </c>
      <c r="G179" s="31"/>
      <c r="H179" s="29"/>
      <c r="I179" s="29"/>
    </row>
    <row r="180" spans="1:9" ht="45" x14ac:dyDescent="0.25">
      <c r="A180" s="29" t="s">
        <v>127</v>
      </c>
      <c r="B180" s="29" t="s">
        <v>128</v>
      </c>
      <c r="C180" s="29"/>
      <c r="D180" s="29"/>
      <c r="E180" s="29"/>
      <c r="F180" s="29"/>
      <c r="G180" s="29"/>
      <c r="H180" s="31"/>
      <c r="I180" s="31"/>
    </row>
    <row r="181" spans="1:9" ht="30" x14ac:dyDescent="0.25">
      <c r="A181" s="29" t="s">
        <v>129</v>
      </c>
      <c r="B181" s="29" t="s">
        <v>46</v>
      </c>
      <c r="C181" s="29"/>
      <c r="D181" s="29"/>
      <c r="E181" s="29"/>
      <c r="F181" s="29"/>
      <c r="G181" s="29"/>
      <c r="H181" s="31"/>
      <c r="I181" s="31"/>
    </row>
    <row r="182" spans="1:9" x14ac:dyDescent="0.25">
      <c r="E182" s="17" t="s">
        <v>47</v>
      </c>
      <c r="F182" s="17" t="str">
        <f>IF((COUNT(C179:C181)&lt;&gt;COUNT(F179:F181)),"", ROUND(SUM(F179:F181),2))</f>
        <v/>
      </c>
      <c r="G182" s="15" t="str">
        <f>IF((COUNT(C179:C181)&lt;&gt;COUNT(F179:F181)),"Neužpildytos visų objektų kainos", "")</f>
        <v>Neužpildytos visų objektų kainos</v>
      </c>
    </row>
    <row r="183" spans="1:9" ht="30" x14ac:dyDescent="0.25">
      <c r="C183" s="27" t="s">
        <v>48</v>
      </c>
      <c r="D183" s="20"/>
      <c r="E183" s="17" t="s">
        <v>49</v>
      </c>
      <c r="F183" s="17" t="str">
        <f>IF(OR(F182="",D183=""),"", ROUND(PRODUCT(D183,F182)/100,2))</f>
        <v/>
      </c>
      <c r="G183" s="15" t="str">
        <f>IF(D183="", "Nurodykite taikomą PVM dydį", "")</f>
        <v>Nurodykite taikomą PVM dydį</v>
      </c>
    </row>
    <row r="184" spans="1:9" x14ac:dyDescent="0.25">
      <c r="E184" s="17" t="s">
        <v>50</v>
      </c>
      <c r="F184" s="17">
        <f>IF(ISBLANK(F183), "", ROUND(SUM(F182:F183),2))</f>
        <v>0</v>
      </c>
    </row>
    <row r="188" spans="1:9" x14ac:dyDescent="0.25">
      <c r="A188" s="13" t="s">
        <v>130</v>
      </c>
      <c r="B188" s="13" t="s">
        <v>114</v>
      </c>
    </row>
    <row r="190" spans="1:9" x14ac:dyDescent="0.25">
      <c r="A190" s="13" t="s">
        <v>28</v>
      </c>
    </row>
    <row r="191" spans="1:9" ht="45" x14ac:dyDescent="0.25">
      <c r="A191" s="27" t="s">
        <v>29</v>
      </c>
      <c r="B191" s="27" t="s">
        <v>30</v>
      </c>
      <c r="C191" s="27" t="s">
        <v>31</v>
      </c>
      <c r="D191" s="27" t="s">
        <v>32</v>
      </c>
      <c r="E191" s="27" t="s">
        <v>33</v>
      </c>
      <c r="F191" s="27" t="s">
        <v>34</v>
      </c>
      <c r="G191" s="27" t="s">
        <v>35</v>
      </c>
      <c r="H191" s="27" t="s">
        <v>36</v>
      </c>
      <c r="I191" s="27" t="s">
        <v>37</v>
      </c>
    </row>
    <row r="192" spans="1:9" ht="30" x14ac:dyDescent="0.25">
      <c r="A192" s="27" t="s">
        <v>131</v>
      </c>
      <c r="B192" s="27" t="s">
        <v>116</v>
      </c>
      <c r="C192" s="29"/>
      <c r="D192" s="29"/>
      <c r="E192" s="29"/>
      <c r="F192" s="29"/>
      <c r="G192" s="29"/>
      <c r="H192" s="29"/>
      <c r="I192" s="29"/>
    </row>
    <row r="193" spans="1:9" ht="30" x14ac:dyDescent="0.25">
      <c r="A193" s="29" t="s">
        <v>132</v>
      </c>
      <c r="B193" s="29" t="s">
        <v>116</v>
      </c>
      <c r="C193" s="29">
        <v>9</v>
      </c>
      <c r="D193" s="29" t="s">
        <v>42</v>
      </c>
      <c r="E193" s="30"/>
      <c r="F193" s="29" t="str">
        <f>IF(ISBLANK(E193),"", PRODUCT(C193,E193))</f>
        <v/>
      </c>
      <c r="G193" s="31"/>
      <c r="H193" s="29"/>
      <c r="I193" s="29"/>
    </row>
    <row r="194" spans="1:9" ht="30" x14ac:dyDescent="0.25">
      <c r="A194" s="29" t="s">
        <v>133</v>
      </c>
      <c r="B194" s="29" t="s">
        <v>119</v>
      </c>
      <c r="C194" s="29"/>
      <c r="D194" s="29"/>
      <c r="E194" s="29"/>
      <c r="F194" s="29"/>
      <c r="G194" s="29"/>
      <c r="H194" s="31"/>
      <c r="I194" s="31"/>
    </row>
    <row r="195" spans="1:9" ht="30" x14ac:dyDescent="0.25">
      <c r="A195" s="29" t="s">
        <v>134</v>
      </c>
      <c r="B195" s="29" t="s">
        <v>46</v>
      </c>
      <c r="C195" s="29"/>
      <c r="D195" s="29"/>
      <c r="E195" s="29"/>
      <c r="F195" s="29"/>
      <c r="G195" s="29"/>
      <c r="H195" s="31"/>
      <c r="I195" s="31"/>
    </row>
    <row r="196" spans="1:9" x14ac:dyDescent="0.25">
      <c r="E196" s="17" t="s">
        <v>47</v>
      </c>
      <c r="F196" s="17" t="str">
        <f>IF((COUNT(C193:C195)&lt;&gt;COUNT(F193:F195)),"", ROUND(SUM(F193:F195),2))</f>
        <v/>
      </c>
      <c r="G196" s="15" t="str">
        <f>IF((COUNT(C193:C195)&lt;&gt;COUNT(F193:F195)),"Neužpildytos visų objektų kainos", "")</f>
        <v>Neužpildytos visų objektų kainos</v>
      </c>
    </row>
    <row r="197" spans="1:9" ht="30" x14ac:dyDescent="0.25">
      <c r="C197" s="27" t="s">
        <v>48</v>
      </c>
      <c r="D197" s="20"/>
      <c r="E197" s="17" t="s">
        <v>49</v>
      </c>
      <c r="F197" s="17" t="str">
        <f>IF(OR(F196="",D197=""),"", ROUND(PRODUCT(D197,F196)/100,2))</f>
        <v/>
      </c>
      <c r="G197" s="15" t="str">
        <f>IF(D197="", "Nurodykite taikomą PVM dydį", "")</f>
        <v>Nurodykite taikomą PVM dydį</v>
      </c>
    </row>
    <row r="198" spans="1:9" x14ac:dyDescent="0.25">
      <c r="E198" s="17" t="s">
        <v>50</v>
      </c>
      <c r="F198" s="17">
        <f>IF(ISBLANK(F197), "", ROUND(SUM(F196:F197),2))</f>
        <v>0</v>
      </c>
    </row>
    <row r="202" spans="1:9" x14ac:dyDescent="0.25">
      <c r="A202" s="13" t="s">
        <v>135</v>
      </c>
      <c r="B202" s="13" t="s">
        <v>136</v>
      </c>
    </row>
    <row r="204" spans="1:9" x14ac:dyDescent="0.25">
      <c r="A204" s="13" t="s">
        <v>28</v>
      </c>
    </row>
    <row r="205" spans="1:9" ht="45" x14ac:dyDescent="0.25">
      <c r="A205" s="27" t="s">
        <v>29</v>
      </c>
      <c r="B205" s="27" t="s">
        <v>30</v>
      </c>
      <c r="C205" s="27" t="s">
        <v>31</v>
      </c>
      <c r="D205" s="27" t="s">
        <v>32</v>
      </c>
      <c r="E205" s="27" t="s">
        <v>33</v>
      </c>
      <c r="F205" s="27" t="s">
        <v>34</v>
      </c>
      <c r="G205" s="27" t="s">
        <v>35</v>
      </c>
      <c r="H205" s="27" t="s">
        <v>36</v>
      </c>
      <c r="I205" s="27" t="s">
        <v>37</v>
      </c>
    </row>
    <row r="206" spans="1:9" ht="30" x14ac:dyDescent="0.25">
      <c r="A206" s="27" t="s">
        <v>137</v>
      </c>
      <c r="B206" s="27" t="s">
        <v>138</v>
      </c>
      <c r="C206" s="29"/>
      <c r="D206" s="29"/>
      <c r="E206" s="29"/>
      <c r="F206" s="29"/>
      <c r="G206" s="29"/>
      <c r="H206" s="29"/>
      <c r="I206" s="18"/>
    </row>
    <row r="207" spans="1:9" ht="30" x14ac:dyDescent="0.25">
      <c r="A207" s="29" t="s">
        <v>139</v>
      </c>
      <c r="B207" s="29" t="s">
        <v>138</v>
      </c>
      <c r="C207" s="29">
        <v>30</v>
      </c>
      <c r="D207" s="29" t="s">
        <v>42</v>
      </c>
      <c r="E207" s="30"/>
      <c r="F207" s="29" t="str">
        <f>IF(ISBLANK(E207),"", PRODUCT(C207,E207))</f>
        <v/>
      </c>
      <c r="G207" s="31"/>
      <c r="H207" s="29"/>
      <c r="I207" s="18"/>
    </row>
    <row r="208" spans="1:9" x14ac:dyDescent="0.25">
      <c r="A208" s="29" t="s">
        <v>140</v>
      </c>
      <c r="B208" s="29" t="s">
        <v>141</v>
      </c>
      <c r="C208" s="29"/>
      <c r="D208" s="29"/>
      <c r="E208" s="29"/>
      <c r="F208" s="29"/>
      <c r="G208" s="29"/>
      <c r="H208" s="31"/>
      <c r="I208" s="31"/>
    </row>
    <row r="209" spans="1:9" x14ac:dyDescent="0.25">
      <c r="A209" s="29" t="s">
        <v>142</v>
      </c>
      <c r="B209" s="29" t="s">
        <v>143</v>
      </c>
      <c r="C209" s="29"/>
      <c r="D209" s="29"/>
      <c r="E209" s="29"/>
      <c r="F209" s="29"/>
      <c r="G209" s="29"/>
      <c r="H209" s="31"/>
      <c r="I209" s="31"/>
    </row>
    <row r="210" spans="1:9" x14ac:dyDescent="0.25">
      <c r="A210" s="29" t="s">
        <v>144</v>
      </c>
      <c r="B210" s="29" t="s">
        <v>145</v>
      </c>
      <c r="C210" s="29"/>
      <c r="D210" s="29"/>
      <c r="E210" s="29"/>
      <c r="F210" s="29"/>
      <c r="G210" s="29"/>
      <c r="H210" s="31"/>
      <c r="I210" s="31"/>
    </row>
    <row r="211" spans="1:9" x14ac:dyDescent="0.25">
      <c r="A211" s="29" t="s">
        <v>146</v>
      </c>
      <c r="B211" s="29" t="s">
        <v>147</v>
      </c>
      <c r="C211" s="29"/>
      <c r="D211" s="29"/>
      <c r="E211" s="29"/>
      <c r="F211" s="29"/>
      <c r="G211" s="29"/>
      <c r="H211" s="31"/>
      <c r="I211" s="31"/>
    </row>
    <row r="212" spans="1:9" x14ac:dyDescent="0.25">
      <c r="A212" s="29" t="s">
        <v>148</v>
      </c>
      <c r="B212" s="29" t="s">
        <v>149</v>
      </c>
      <c r="C212" s="29"/>
      <c r="D212" s="29"/>
      <c r="E212" s="29"/>
      <c r="F212" s="29"/>
      <c r="G212" s="29"/>
      <c r="H212" s="31"/>
      <c r="I212" s="31"/>
    </row>
    <row r="213" spans="1:9" x14ac:dyDescent="0.25">
      <c r="A213" s="29" t="s">
        <v>150</v>
      </c>
      <c r="B213" s="29" t="s">
        <v>151</v>
      </c>
      <c r="C213" s="29"/>
      <c r="D213" s="29"/>
      <c r="E213" s="29"/>
      <c r="F213" s="29"/>
      <c r="G213" s="29"/>
      <c r="H213" s="31"/>
      <c r="I213" s="31"/>
    </row>
    <row r="214" spans="1:9" ht="30" x14ac:dyDescent="0.25">
      <c r="A214" s="29" t="s">
        <v>152</v>
      </c>
      <c r="B214" s="29" t="s">
        <v>153</v>
      </c>
      <c r="C214" s="29"/>
      <c r="D214" s="29"/>
      <c r="E214" s="29"/>
      <c r="F214" s="29"/>
      <c r="G214" s="29"/>
      <c r="H214" s="31"/>
      <c r="I214" s="31"/>
    </row>
    <row r="215" spans="1:9" x14ac:dyDescent="0.25">
      <c r="A215" s="29" t="s">
        <v>154</v>
      </c>
      <c r="B215" s="29" t="s">
        <v>155</v>
      </c>
      <c r="C215" s="29"/>
      <c r="D215" s="29"/>
      <c r="E215" s="29"/>
      <c r="F215" s="29"/>
      <c r="G215" s="29"/>
      <c r="H215" s="31"/>
      <c r="I215" s="31"/>
    </row>
    <row r="216" spans="1:9" x14ac:dyDescent="0.25">
      <c r="A216" s="29" t="s">
        <v>156</v>
      </c>
      <c r="B216" s="29" t="s">
        <v>157</v>
      </c>
      <c r="C216" s="29"/>
      <c r="D216" s="29"/>
      <c r="E216" s="29"/>
      <c r="F216" s="29"/>
      <c r="G216" s="29"/>
      <c r="H216" s="31"/>
      <c r="I216" s="31"/>
    </row>
    <row r="217" spans="1:9" x14ac:dyDescent="0.25">
      <c r="A217" s="29" t="s">
        <v>158</v>
      </c>
      <c r="B217" s="29" t="s">
        <v>159</v>
      </c>
      <c r="C217" s="29"/>
      <c r="D217" s="29"/>
      <c r="E217" s="29"/>
      <c r="F217" s="29"/>
      <c r="G217" s="29"/>
      <c r="H217" s="31"/>
      <c r="I217" s="31"/>
    </row>
    <row r="218" spans="1:9" ht="30" x14ac:dyDescent="0.25">
      <c r="A218" s="29" t="s">
        <v>160</v>
      </c>
      <c r="B218" s="29" t="s">
        <v>46</v>
      </c>
      <c r="C218" s="29"/>
      <c r="D218" s="29"/>
      <c r="E218" s="29"/>
      <c r="F218" s="29"/>
      <c r="G218" s="29"/>
      <c r="H218" s="31"/>
      <c r="I218" s="31"/>
    </row>
    <row r="219" spans="1:9" x14ac:dyDescent="0.25">
      <c r="E219" s="17" t="s">
        <v>47</v>
      </c>
      <c r="F219" s="17" t="str">
        <f>IF((COUNT(C207:C218)&lt;&gt;COUNT(F207:F218)),"", ROUND(SUM(F207:F218),2))</f>
        <v/>
      </c>
      <c r="G219" s="15" t="str">
        <f>IF((COUNT(C207:C218)&lt;&gt;COUNT(F207:F218)),"Neužpildytos visų objektų kainos", "")</f>
        <v>Neužpildytos visų objektų kainos</v>
      </c>
    </row>
    <row r="220" spans="1:9" ht="30" x14ac:dyDescent="0.25">
      <c r="C220" s="27" t="s">
        <v>48</v>
      </c>
      <c r="D220" s="20"/>
      <c r="E220" s="17" t="s">
        <v>49</v>
      </c>
      <c r="F220" s="17" t="str">
        <f>IF(OR(F219="",D220=""),"", ROUND(PRODUCT(D220,F219)/100,2))</f>
        <v/>
      </c>
      <c r="G220" s="15" t="str">
        <f>IF(D220="", "Nurodykite taikomą PVM dydį", "")</f>
        <v>Nurodykite taikomą PVM dydį</v>
      </c>
    </row>
    <row r="221" spans="1:9" x14ac:dyDescent="0.25">
      <c r="E221" s="17" t="s">
        <v>50</v>
      </c>
      <c r="F221" s="17">
        <f>IF(ISBLANK(F220), "", ROUND(SUM(F219:F220),2))</f>
        <v>0</v>
      </c>
    </row>
    <row r="225" spans="1:9" x14ac:dyDescent="0.25">
      <c r="A225" s="13" t="s">
        <v>161</v>
      </c>
      <c r="B225" s="13" t="s">
        <v>162</v>
      </c>
    </row>
    <row r="227" spans="1:9" x14ac:dyDescent="0.25">
      <c r="A227" s="13" t="s">
        <v>28</v>
      </c>
    </row>
    <row r="228" spans="1:9" ht="45" x14ac:dyDescent="0.25">
      <c r="A228" s="17" t="s">
        <v>29</v>
      </c>
      <c r="B228" s="17" t="s">
        <v>30</v>
      </c>
      <c r="C228" s="27" t="s">
        <v>31</v>
      </c>
      <c r="D228" s="27" t="s">
        <v>32</v>
      </c>
      <c r="E228" s="27" t="s">
        <v>33</v>
      </c>
      <c r="F228" s="27" t="s">
        <v>34</v>
      </c>
      <c r="G228" s="27" t="s">
        <v>35</v>
      </c>
      <c r="H228" s="27" t="s">
        <v>36</v>
      </c>
      <c r="I228" s="27" t="s">
        <v>37</v>
      </c>
    </row>
    <row r="229" spans="1:9" ht="30" x14ac:dyDescent="0.25">
      <c r="A229" s="17" t="s">
        <v>163</v>
      </c>
      <c r="B229" s="27" t="s">
        <v>164</v>
      </c>
      <c r="C229" s="29"/>
      <c r="D229" s="29"/>
      <c r="E229" s="29"/>
      <c r="F229" s="29"/>
      <c r="G229" s="29"/>
      <c r="H229" s="29"/>
      <c r="I229" s="29"/>
    </row>
    <row r="230" spans="1:9" ht="30" x14ac:dyDescent="0.25">
      <c r="A230" s="18" t="s">
        <v>165</v>
      </c>
      <c r="B230" s="29" t="s">
        <v>164</v>
      </c>
      <c r="C230" s="29">
        <v>15</v>
      </c>
      <c r="D230" s="29" t="s">
        <v>42</v>
      </c>
      <c r="E230" s="30"/>
      <c r="F230" s="29" t="str">
        <f>IF(ISBLANK(E230),"", PRODUCT(C230,E230))</f>
        <v/>
      </c>
      <c r="G230" s="31"/>
      <c r="H230" s="29"/>
      <c r="I230" s="29"/>
    </row>
    <row r="231" spans="1:9" x14ac:dyDescent="0.25">
      <c r="A231" s="18" t="s">
        <v>166</v>
      </c>
      <c r="B231" s="29" t="s">
        <v>167</v>
      </c>
      <c r="C231" s="29"/>
      <c r="D231" s="29"/>
      <c r="E231" s="29"/>
      <c r="F231" s="29"/>
      <c r="G231" s="29"/>
      <c r="H231" s="31"/>
      <c r="I231" s="31"/>
    </row>
    <row r="232" spans="1:9" x14ac:dyDescent="0.25">
      <c r="A232" s="18" t="s">
        <v>168</v>
      </c>
      <c r="B232" s="29" t="s">
        <v>169</v>
      </c>
      <c r="C232" s="29"/>
      <c r="D232" s="29"/>
      <c r="E232" s="29"/>
      <c r="F232" s="29"/>
      <c r="G232" s="29"/>
      <c r="H232" s="31"/>
      <c r="I232" s="31"/>
    </row>
    <row r="233" spans="1:9" ht="30" x14ac:dyDescent="0.25">
      <c r="A233" s="18" t="s">
        <v>170</v>
      </c>
      <c r="B233" s="29" t="s">
        <v>46</v>
      </c>
      <c r="C233" s="29"/>
      <c r="D233" s="29"/>
      <c r="E233" s="29"/>
      <c r="F233" s="29"/>
      <c r="G233" s="29"/>
      <c r="H233" s="31"/>
      <c r="I233" s="31"/>
    </row>
    <row r="234" spans="1:9" x14ac:dyDescent="0.25">
      <c r="E234" s="17" t="s">
        <v>47</v>
      </c>
      <c r="F234" s="17" t="str">
        <f>IF((COUNT(C230:C233)&lt;&gt;COUNT(F230:F233)),"", ROUND(SUM(F230:F233),2))</f>
        <v/>
      </c>
      <c r="G234" s="15" t="str">
        <f>IF((COUNT(C230:C233)&lt;&gt;COUNT(F230:F233)),"Neužpildytos visų objektų kainos", "")</f>
        <v>Neužpildytos visų objektų kainos</v>
      </c>
    </row>
    <row r="235" spans="1:9" ht="30" x14ac:dyDescent="0.25">
      <c r="C235" s="27" t="s">
        <v>48</v>
      </c>
      <c r="D235" s="20"/>
      <c r="E235" s="17" t="s">
        <v>49</v>
      </c>
      <c r="F235" s="17" t="str">
        <f>IF(OR(F234="",D235=""),"", ROUND(PRODUCT(D235,F234)/100,2))</f>
        <v/>
      </c>
      <c r="G235" s="15" t="str">
        <f>IF(D235="", "Nurodykite taikomą PVM dydį", "")</f>
        <v>Nurodykite taikomą PVM dydį</v>
      </c>
    </row>
    <row r="236" spans="1:9" x14ac:dyDescent="0.25">
      <c r="E236" s="17" t="s">
        <v>50</v>
      </c>
      <c r="F236" s="17">
        <f>IF(ISBLANK(F235), "", ROUND(SUM(F234:F235),2))</f>
        <v>0</v>
      </c>
    </row>
    <row r="240" spans="1:9" x14ac:dyDescent="0.25">
      <c r="A240" s="13" t="s">
        <v>171</v>
      </c>
      <c r="B240" s="13" t="s">
        <v>172</v>
      </c>
    </row>
    <row r="242" spans="1:9" x14ac:dyDescent="0.25">
      <c r="A242" s="13" t="s">
        <v>28</v>
      </c>
    </row>
    <row r="243" spans="1:9" ht="45" x14ac:dyDescent="0.25">
      <c r="A243" s="17" t="s">
        <v>29</v>
      </c>
      <c r="B243" s="17" t="s">
        <v>30</v>
      </c>
      <c r="C243" s="27" t="s">
        <v>31</v>
      </c>
      <c r="D243" s="27" t="s">
        <v>32</v>
      </c>
      <c r="E243" s="27" t="s">
        <v>33</v>
      </c>
      <c r="F243" s="27" t="s">
        <v>34</v>
      </c>
      <c r="G243" s="27" t="s">
        <v>35</v>
      </c>
      <c r="H243" s="27" t="s">
        <v>36</v>
      </c>
      <c r="I243" s="27" t="s">
        <v>37</v>
      </c>
    </row>
    <row r="244" spans="1:9" ht="30" x14ac:dyDescent="0.25">
      <c r="A244" s="17" t="s">
        <v>173</v>
      </c>
      <c r="B244" s="27" t="s">
        <v>174</v>
      </c>
      <c r="C244" s="29"/>
      <c r="D244" s="29"/>
      <c r="E244" s="29"/>
      <c r="F244" s="29"/>
      <c r="G244" s="29"/>
      <c r="H244" s="29"/>
      <c r="I244" s="29"/>
    </row>
    <row r="245" spans="1:9" ht="30" x14ac:dyDescent="0.25">
      <c r="A245" s="18" t="s">
        <v>175</v>
      </c>
      <c r="B245" s="29" t="s">
        <v>174</v>
      </c>
      <c r="C245" s="29">
        <v>15</v>
      </c>
      <c r="D245" s="29" t="s">
        <v>42</v>
      </c>
      <c r="E245" s="30"/>
      <c r="F245" s="29" t="str">
        <f>IF(ISBLANK(E245),"", PRODUCT(C245,E245))</f>
        <v/>
      </c>
      <c r="G245" s="31"/>
      <c r="H245" s="29"/>
      <c r="I245" s="29"/>
    </row>
    <row r="246" spans="1:9" x14ac:dyDescent="0.25">
      <c r="A246" s="18" t="s">
        <v>176</v>
      </c>
      <c r="B246" s="29" t="s">
        <v>177</v>
      </c>
      <c r="C246" s="29"/>
      <c r="D246" s="29"/>
      <c r="E246" s="29"/>
      <c r="F246" s="29"/>
      <c r="G246" s="29"/>
      <c r="H246" s="31"/>
      <c r="I246" s="31"/>
    </row>
    <row r="247" spans="1:9" ht="30" x14ac:dyDescent="0.25">
      <c r="A247" s="18" t="s">
        <v>178</v>
      </c>
      <c r="B247" s="29" t="s">
        <v>179</v>
      </c>
      <c r="C247" s="29"/>
      <c r="D247" s="29"/>
      <c r="E247" s="29"/>
      <c r="F247" s="29"/>
      <c r="G247" s="29"/>
      <c r="H247" s="31"/>
      <c r="I247" s="31"/>
    </row>
    <row r="248" spans="1:9" x14ac:dyDescent="0.25">
      <c r="A248" s="18" t="s">
        <v>180</v>
      </c>
      <c r="B248" s="29" t="s">
        <v>181</v>
      </c>
      <c r="C248" s="29"/>
      <c r="D248" s="29"/>
      <c r="E248" s="29"/>
      <c r="F248" s="29"/>
      <c r="G248" s="29"/>
      <c r="H248" s="31"/>
      <c r="I248" s="31"/>
    </row>
    <row r="249" spans="1:9" x14ac:dyDescent="0.25">
      <c r="A249" s="18" t="s">
        <v>182</v>
      </c>
      <c r="B249" s="29" t="s">
        <v>183</v>
      </c>
      <c r="C249" s="29"/>
      <c r="D249" s="29"/>
      <c r="E249" s="29"/>
      <c r="F249" s="29"/>
      <c r="G249" s="29"/>
      <c r="H249" s="31"/>
      <c r="I249" s="31"/>
    </row>
    <row r="250" spans="1:9" x14ac:dyDescent="0.25">
      <c r="A250" s="18" t="s">
        <v>184</v>
      </c>
      <c r="B250" s="29" t="s">
        <v>185</v>
      </c>
      <c r="C250" s="29"/>
      <c r="D250" s="29"/>
      <c r="E250" s="29"/>
      <c r="F250" s="29"/>
      <c r="G250" s="29"/>
      <c r="H250" s="31"/>
      <c r="I250" s="31"/>
    </row>
    <row r="251" spans="1:9" x14ac:dyDescent="0.25">
      <c r="A251" s="18" t="s">
        <v>186</v>
      </c>
      <c r="B251" s="29" t="s">
        <v>187</v>
      </c>
      <c r="C251" s="29"/>
      <c r="D251" s="29"/>
      <c r="E251" s="29"/>
      <c r="F251" s="29"/>
      <c r="G251" s="29"/>
      <c r="H251" s="31"/>
      <c r="I251" s="31"/>
    </row>
    <row r="252" spans="1:9" x14ac:dyDescent="0.25">
      <c r="A252" s="18" t="s">
        <v>188</v>
      </c>
      <c r="B252" s="29" t="s">
        <v>189</v>
      </c>
      <c r="C252" s="29"/>
      <c r="D252" s="29"/>
      <c r="E252" s="29"/>
      <c r="F252" s="29"/>
      <c r="G252" s="29"/>
      <c r="H252" s="31"/>
      <c r="I252" s="31"/>
    </row>
    <row r="253" spans="1:9" x14ac:dyDescent="0.25">
      <c r="A253" s="18" t="s">
        <v>190</v>
      </c>
      <c r="B253" s="29" t="s">
        <v>145</v>
      </c>
      <c r="C253" s="29"/>
      <c r="D253" s="29"/>
      <c r="E253" s="29"/>
      <c r="F253" s="29"/>
      <c r="G253" s="29"/>
      <c r="H253" s="31"/>
      <c r="I253" s="31"/>
    </row>
    <row r="254" spans="1:9" ht="30" x14ac:dyDescent="0.25">
      <c r="A254" s="18" t="s">
        <v>191</v>
      </c>
      <c r="B254" s="29" t="s">
        <v>192</v>
      </c>
      <c r="C254" s="29"/>
      <c r="D254" s="29"/>
      <c r="E254" s="29"/>
      <c r="F254" s="29"/>
      <c r="G254" s="29"/>
      <c r="H254" s="31"/>
      <c r="I254" s="31"/>
    </row>
    <row r="255" spans="1:9" x14ac:dyDescent="0.25">
      <c r="A255" s="18" t="s">
        <v>193</v>
      </c>
      <c r="B255" s="29" t="s">
        <v>194</v>
      </c>
      <c r="C255" s="29"/>
      <c r="D255" s="29"/>
      <c r="E255" s="29"/>
      <c r="F255" s="29"/>
      <c r="G255" s="29"/>
      <c r="H255" s="31"/>
      <c r="I255" s="31"/>
    </row>
    <row r="256" spans="1:9" ht="30" x14ac:dyDescent="0.25">
      <c r="A256" s="18" t="s">
        <v>195</v>
      </c>
      <c r="B256" s="29" t="s">
        <v>46</v>
      </c>
      <c r="C256" s="29"/>
      <c r="D256" s="29"/>
      <c r="E256" s="29"/>
      <c r="F256" s="29"/>
      <c r="G256" s="29"/>
      <c r="H256" s="31"/>
      <c r="I256" s="31"/>
    </row>
    <row r="257" spans="1:9" x14ac:dyDescent="0.25">
      <c r="E257" s="17" t="s">
        <v>47</v>
      </c>
      <c r="F257" s="17" t="str">
        <f>IF((COUNT(C245:C256)&lt;&gt;COUNT(F245:F256)),"", ROUND(SUM(F245:F256),2))</f>
        <v/>
      </c>
      <c r="G257" s="15" t="str">
        <f>IF((COUNT(C245:C256)&lt;&gt;COUNT(F245:F256)),"Neužpildytos visų objektų kainos", "")</f>
        <v>Neužpildytos visų objektų kainos</v>
      </c>
    </row>
    <row r="258" spans="1:9" ht="30" x14ac:dyDescent="0.25">
      <c r="C258" s="27" t="s">
        <v>48</v>
      </c>
      <c r="D258" s="20"/>
      <c r="E258" s="17" t="s">
        <v>49</v>
      </c>
      <c r="F258" s="17" t="str">
        <f>IF(OR(F257="",D258=""),"", ROUND(PRODUCT(D258,F257)/100,2))</f>
        <v/>
      </c>
      <c r="G258" s="15" t="str">
        <f>IF(D258="", "Nurodykite taikomą PVM dydį", "")</f>
        <v>Nurodykite taikomą PVM dydį</v>
      </c>
    </row>
    <row r="259" spans="1:9" x14ac:dyDescent="0.25">
      <c r="E259" s="17" t="s">
        <v>50</v>
      </c>
      <c r="F259" s="17">
        <f>IF(ISBLANK(F258), "", ROUND(SUM(F257:F258),2))</f>
        <v>0</v>
      </c>
    </row>
    <row r="263" spans="1:9" x14ac:dyDescent="0.25">
      <c r="A263" s="13" t="s">
        <v>196</v>
      </c>
      <c r="B263" s="13" t="s">
        <v>197</v>
      </c>
    </row>
    <row r="265" spans="1:9" x14ac:dyDescent="0.25">
      <c r="A265" s="13" t="s">
        <v>28</v>
      </c>
    </row>
    <row r="266" spans="1:9" ht="45" x14ac:dyDescent="0.25">
      <c r="A266" s="17" t="s">
        <v>29</v>
      </c>
      <c r="B266" s="17" t="s">
        <v>30</v>
      </c>
      <c r="C266" s="27" t="s">
        <v>31</v>
      </c>
      <c r="D266" s="27" t="s">
        <v>32</v>
      </c>
      <c r="E266" s="27" t="s">
        <v>33</v>
      </c>
      <c r="F266" s="27" t="s">
        <v>34</v>
      </c>
      <c r="G266" s="27" t="s">
        <v>35</v>
      </c>
      <c r="H266" s="27" t="s">
        <v>36</v>
      </c>
      <c r="I266" s="27" t="s">
        <v>37</v>
      </c>
    </row>
    <row r="267" spans="1:9" ht="30" x14ac:dyDescent="0.25">
      <c r="A267" s="17" t="s">
        <v>198</v>
      </c>
      <c r="B267" s="27" t="s">
        <v>199</v>
      </c>
      <c r="C267" s="29"/>
      <c r="D267" s="18"/>
      <c r="E267" s="18"/>
      <c r="F267" s="18"/>
      <c r="G267" s="18"/>
      <c r="H267" s="18"/>
      <c r="I267" s="18"/>
    </row>
    <row r="268" spans="1:9" ht="30" x14ac:dyDescent="0.25">
      <c r="A268" s="18" t="s">
        <v>200</v>
      </c>
      <c r="B268" s="29" t="s">
        <v>199</v>
      </c>
      <c r="C268" s="29">
        <v>30</v>
      </c>
      <c r="D268" s="18" t="s">
        <v>42</v>
      </c>
      <c r="E268" s="30"/>
      <c r="F268" s="29" t="str">
        <f>IF(ISBLANK(E268),"", PRODUCT(C268,E268))</f>
        <v/>
      </c>
      <c r="G268" s="31"/>
      <c r="H268" s="18"/>
      <c r="I268" s="18"/>
    </row>
    <row r="269" spans="1:9" ht="30" x14ac:dyDescent="0.25">
      <c r="A269" s="18" t="s">
        <v>201</v>
      </c>
      <c r="B269" s="29" t="s">
        <v>202</v>
      </c>
      <c r="C269" s="29"/>
      <c r="D269" s="18"/>
      <c r="E269" s="18"/>
      <c r="F269" s="18"/>
      <c r="G269" s="18"/>
      <c r="H269" s="31"/>
      <c r="I269" s="31"/>
    </row>
    <row r="270" spans="1:9" ht="30" x14ac:dyDescent="0.25">
      <c r="A270" s="18" t="s">
        <v>203</v>
      </c>
      <c r="B270" s="29" t="s">
        <v>46</v>
      </c>
      <c r="C270" s="29"/>
      <c r="D270" s="18"/>
      <c r="E270" s="18"/>
      <c r="F270" s="18"/>
      <c r="G270" s="18"/>
      <c r="H270" s="31"/>
      <c r="I270" s="31"/>
    </row>
    <row r="271" spans="1:9" x14ac:dyDescent="0.25">
      <c r="C271" s="12"/>
      <c r="E271" s="17" t="s">
        <v>47</v>
      </c>
      <c r="F271" s="17" t="str">
        <f>IF((COUNT(C268:C270)&lt;&gt;COUNT(F268:F270)),"", ROUND(SUM(F268:F270),2))</f>
        <v/>
      </c>
      <c r="G271" s="15" t="str">
        <f>IF((COUNT(C268:C270)&lt;&gt;COUNT(F268:F270)),"Neužpildytos visų objektų kainos", "")</f>
        <v>Neužpildytos visų objektų kainos</v>
      </c>
    </row>
    <row r="272" spans="1:9" ht="30" x14ac:dyDescent="0.25">
      <c r="C272" s="27" t="s">
        <v>48</v>
      </c>
      <c r="D272" s="20"/>
      <c r="E272" s="17" t="s">
        <v>49</v>
      </c>
      <c r="F272" s="17" t="str">
        <f>IF(OR(F271="",D272=""),"", ROUND(PRODUCT(D272,F271)/100,2))</f>
        <v/>
      </c>
      <c r="G272" s="15" t="str">
        <f>IF(D272="", "Nurodykite taikomą PVM dydį", "")</f>
        <v>Nurodykite taikomą PVM dydį</v>
      </c>
    </row>
    <row r="273" spans="1:9" x14ac:dyDescent="0.25">
      <c r="E273" s="17" t="s">
        <v>50</v>
      </c>
      <c r="F273" s="17">
        <f>IF(ISBLANK(F272), "", ROUND(SUM(F271:F272),2))</f>
        <v>0</v>
      </c>
    </row>
    <row r="277" spans="1:9" x14ac:dyDescent="0.25">
      <c r="A277" s="13" t="s">
        <v>204</v>
      </c>
      <c r="B277" s="13" t="s">
        <v>205</v>
      </c>
    </row>
    <row r="279" spans="1:9" x14ac:dyDescent="0.25">
      <c r="A279" s="13" t="s">
        <v>28</v>
      </c>
    </row>
    <row r="280" spans="1:9" ht="45" x14ac:dyDescent="0.25">
      <c r="A280" s="17" t="s">
        <v>29</v>
      </c>
      <c r="B280" s="17" t="s">
        <v>30</v>
      </c>
      <c r="C280" s="27" t="s">
        <v>31</v>
      </c>
      <c r="D280" s="27" t="s">
        <v>32</v>
      </c>
      <c r="E280" s="27" t="s">
        <v>33</v>
      </c>
      <c r="F280" s="27" t="s">
        <v>34</v>
      </c>
      <c r="G280" s="27" t="s">
        <v>35</v>
      </c>
      <c r="H280" s="27" t="s">
        <v>36</v>
      </c>
      <c r="I280" s="27" t="s">
        <v>37</v>
      </c>
    </row>
    <row r="281" spans="1:9" ht="30" x14ac:dyDescent="0.25">
      <c r="A281" s="17" t="s">
        <v>206</v>
      </c>
      <c r="B281" s="27" t="s">
        <v>207</v>
      </c>
      <c r="C281" s="18"/>
      <c r="D281" s="18"/>
      <c r="E281" s="18"/>
      <c r="F281" s="18"/>
      <c r="G281" s="18"/>
      <c r="H281" s="18"/>
      <c r="I281" s="18"/>
    </row>
    <row r="282" spans="1:9" ht="30" x14ac:dyDescent="0.25">
      <c r="A282" s="18" t="s">
        <v>208</v>
      </c>
      <c r="B282" s="29" t="s">
        <v>207</v>
      </c>
      <c r="C282" s="18">
        <v>15</v>
      </c>
      <c r="D282" s="18" t="s">
        <v>42</v>
      </c>
      <c r="E282" s="30"/>
      <c r="F282" s="29" t="str">
        <f>IF(ISBLANK(E282),"", PRODUCT(C282,E282))</f>
        <v/>
      </c>
      <c r="G282" s="31"/>
      <c r="H282" s="18"/>
      <c r="I282" s="18"/>
    </row>
    <row r="283" spans="1:9" ht="30" x14ac:dyDescent="0.25">
      <c r="A283" s="18" t="s">
        <v>209</v>
      </c>
      <c r="B283" s="29" t="s">
        <v>210</v>
      </c>
      <c r="C283" s="18"/>
      <c r="D283" s="18"/>
      <c r="E283" s="18"/>
      <c r="F283" s="18"/>
      <c r="G283" s="18"/>
      <c r="H283" s="31"/>
      <c r="I283" s="31"/>
    </row>
    <row r="284" spans="1:9" ht="30" x14ac:dyDescent="0.25">
      <c r="A284" s="18" t="s">
        <v>211</v>
      </c>
      <c r="B284" s="29" t="s">
        <v>46</v>
      </c>
      <c r="C284" s="18"/>
      <c r="D284" s="18"/>
      <c r="E284" s="18"/>
      <c r="F284" s="18"/>
      <c r="G284" s="18"/>
      <c r="H284" s="31"/>
      <c r="I284" s="31"/>
    </row>
    <row r="285" spans="1:9" x14ac:dyDescent="0.25">
      <c r="E285" s="17" t="s">
        <v>47</v>
      </c>
      <c r="F285" s="17" t="str">
        <f>IF((COUNT(C282:C284)&lt;&gt;COUNT(F282:F284)),"", ROUND(SUM(F282:F284),2))</f>
        <v/>
      </c>
      <c r="G285" s="15" t="str">
        <f>IF((COUNT(C282:C284)&lt;&gt;COUNT(F282:F284)),"Neužpildytos visų objektų kainos", "")</f>
        <v>Neužpildytos visų objektų kainos</v>
      </c>
    </row>
    <row r="286" spans="1:9" ht="30" x14ac:dyDescent="0.25">
      <c r="C286" s="27" t="s">
        <v>48</v>
      </c>
      <c r="D286" s="20"/>
      <c r="E286" s="17" t="s">
        <v>49</v>
      </c>
      <c r="F286" s="17" t="str">
        <f>IF(OR(F285="",D286=""),"", ROUND(PRODUCT(D286,F285)/100,2))</f>
        <v/>
      </c>
      <c r="G286" s="15" t="str">
        <f>IF(D286="", "Nurodykite taikomą PVM dydį", "")</f>
        <v>Nurodykite taikomą PVM dydį</v>
      </c>
    </row>
    <row r="287" spans="1:9" x14ac:dyDescent="0.25">
      <c r="E287" s="17" t="s">
        <v>50</v>
      </c>
      <c r="F287" s="17">
        <f>IF(ISBLANK(F286), "", ROUND(SUM(F285:F286),2))</f>
        <v>0</v>
      </c>
    </row>
    <row r="291" spans="1:9" x14ac:dyDescent="0.25">
      <c r="A291" s="13" t="s">
        <v>212</v>
      </c>
      <c r="B291" s="13" t="s">
        <v>213</v>
      </c>
    </row>
    <row r="293" spans="1:9" x14ac:dyDescent="0.25">
      <c r="A293" s="13" t="s">
        <v>28</v>
      </c>
    </row>
    <row r="294" spans="1:9" ht="45" x14ac:dyDescent="0.25">
      <c r="A294" s="17" t="s">
        <v>29</v>
      </c>
      <c r="B294" s="17" t="s">
        <v>30</v>
      </c>
      <c r="C294" s="27" t="s">
        <v>31</v>
      </c>
      <c r="D294" s="27" t="s">
        <v>32</v>
      </c>
      <c r="E294" s="27" t="s">
        <v>33</v>
      </c>
      <c r="F294" s="27" t="s">
        <v>34</v>
      </c>
      <c r="G294" s="27" t="s">
        <v>35</v>
      </c>
      <c r="H294" s="27" t="s">
        <v>36</v>
      </c>
      <c r="I294" s="27" t="s">
        <v>37</v>
      </c>
    </row>
    <row r="295" spans="1:9" ht="30" x14ac:dyDescent="0.25">
      <c r="A295" s="17" t="s">
        <v>214</v>
      </c>
      <c r="B295" s="27" t="s">
        <v>215</v>
      </c>
      <c r="C295" s="18"/>
      <c r="D295" s="18"/>
      <c r="E295" s="18"/>
      <c r="F295" s="18"/>
      <c r="G295" s="18"/>
      <c r="H295" s="18"/>
      <c r="I295" s="18"/>
    </row>
    <row r="296" spans="1:9" ht="30" x14ac:dyDescent="0.25">
      <c r="A296" s="18" t="s">
        <v>216</v>
      </c>
      <c r="B296" s="29" t="s">
        <v>215</v>
      </c>
      <c r="C296" s="18">
        <v>15</v>
      </c>
      <c r="D296" s="18" t="s">
        <v>42</v>
      </c>
      <c r="E296" s="19"/>
      <c r="F296" s="18" t="str">
        <f>IF(ISBLANK(E296),"", PRODUCT(C296,E296))</f>
        <v/>
      </c>
      <c r="G296" s="20"/>
      <c r="H296" s="18"/>
      <c r="I296" s="18"/>
    </row>
    <row r="297" spans="1:9" ht="30" x14ac:dyDescent="0.25">
      <c r="A297" s="18" t="s">
        <v>217</v>
      </c>
      <c r="B297" s="29" t="s">
        <v>218</v>
      </c>
      <c r="C297" s="18"/>
      <c r="D297" s="18"/>
      <c r="E297" s="18"/>
      <c r="F297" s="18"/>
      <c r="G297" s="18"/>
      <c r="H297" s="31"/>
      <c r="I297" s="31"/>
    </row>
    <row r="298" spans="1:9" ht="30" x14ac:dyDescent="0.25">
      <c r="A298" s="18" t="s">
        <v>219</v>
      </c>
      <c r="B298" s="29" t="s">
        <v>46</v>
      </c>
      <c r="C298" s="18"/>
      <c r="D298" s="18"/>
      <c r="E298" s="18"/>
      <c r="F298" s="18"/>
      <c r="G298" s="18"/>
      <c r="H298" s="31"/>
      <c r="I298" s="31"/>
    </row>
    <row r="299" spans="1:9" x14ac:dyDescent="0.25">
      <c r="E299" s="17" t="s">
        <v>47</v>
      </c>
      <c r="F299" s="17" t="str">
        <f>IF((COUNT(C296:C298)&lt;&gt;COUNT(F296:F298)),"", ROUND(SUM(F296:F298),2))</f>
        <v/>
      </c>
      <c r="G299" s="15" t="str">
        <f>IF((COUNT(C296:C298)&lt;&gt;COUNT(F296:F298)),"Neužpildytos visų objektų kainos", "")</f>
        <v>Neužpildytos visų objektų kainos</v>
      </c>
    </row>
    <row r="300" spans="1:9" ht="30" x14ac:dyDescent="0.25">
      <c r="C300" s="27" t="s">
        <v>48</v>
      </c>
      <c r="D300" s="20"/>
      <c r="E300" s="17" t="s">
        <v>49</v>
      </c>
      <c r="F300" s="17" t="str">
        <f>IF(OR(F299="",D300=""),"", ROUND(PRODUCT(D300,F299)/100,2))</f>
        <v/>
      </c>
      <c r="G300" s="15" t="str">
        <f>IF(D300="", "Nurodykite taikomą PVM dydį", "")</f>
        <v>Nurodykite taikomą PVM dydį</v>
      </c>
    </row>
    <row r="301" spans="1:9" x14ac:dyDescent="0.25">
      <c r="E301" s="17" t="s">
        <v>50</v>
      </c>
      <c r="F301" s="17">
        <f>IF(ISBLANK(F300), "", ROUND(SUM(F299:F300),2))</f>
        <v>0</v>
      </c>
    </row>
    <row r="305" spans="1:9" x14ac:dyDescent="0.25">
      <c r="A305" s="13" t="s">
        <v>220</v>
      </c>
      <c r="B305" s="13" t="s">
        <v>221</v>
      </c>
    </row>
    <row r="307" spans="1:9" x14ac:dyDescent="0.25">
      <c r="A307" s="13" t="s">
        <v>28</v>
      </c>
    </row>
    <row r="308" spans="1:9" ht="45" x14ac:dyDescent="0.25">
      <c r="A308" s="17" t="s">
        <v>29</v>
      </c>
      <c r="B308" s="17" t="s">
        <v>30</v>
      </c>
      <c r="C308" s="27" t="s">
        <v>31</v>
      </c>
      <c r="D308" s="27" t="s">
        <v>32</v>
      </c>
      <c r="E308" s="27" t="s">
        <v>33</v>
      </c>
      <c r="F308" s="27" t="s">
        <v>34</v>
      </c>
      <c r="G308" s="27" t="s">
        <v>35</v>
      </c>
      <c r="H308" s="27" t="s">
        <v>36</v>
      </c>
      <c r="I308" s="27" t="s">
        <v>37</v>
      </c>
    </row>
    <row r="309" spans="1:9" ht="30" x14ac:dyDescent="0.25">
      <c r="A309" s="17" t="s">
        <v>222</v>
      </c>
      <c r="B309" s="27" t="s">
        <v>223</v>
      </c>
      <c r="C309" s="18"/>
      <c r="D309" s="18"/>
      <c r="E309" s="18"/>
      <c r="F309" s="18"/>
      <c r="G309" s="18"/>
      <c r="H309" s="18"/>
      <c r="I309" s="18"/>
    </row>
    <row r="310" spans="1:9" ht="30" x14ac:dyDescent="0.25">
      <c r="A310" s="18" t="s">
        <v>224</v>
      </c>
      <c r="B310" s="29" t="s">
        <v>223</v>
      </c>
      <c r="C310" s="18">
        <v>15</v>
      </c>
      <c r="D310" s="18" t="s">
        <v>42</v>
      </c>
      <c r="E310" s="19"/>
      <c r="F310" s="18" t="str">
        <f>IF(ISBLANK(E310),"", PRODUCT(C310,E310))</f>
        <v/>
      </c>
      <c r="G310" s="20"/>
      <c r="H310" s="18"/>
      <c r="I310" s="18"/>
    </row>
    <row r="311" spans="1:9" ht="105" x14ac:dyDescent="0.25">
      <c r="A311" s="18" t="s">
        <v>225</v>
      </c>
      <c r="B311" s="29" t="s">
        <v>226</v>
      </c>
      <c r="C311" s="18"/>
      <c r="D311" s="18"/>
      <c r="E311" s="18"/>
      <c r="F311" s="18"/>
      <c r="G311" s="18"/>
      <c r="H311" s="31"/>
      <c r="I311" s="31"/>
    </row>
    <row r="312" spans="1:9" ht="30" x14ac:dyDescent="0.25">
      <c r="A312" s="18" t="s">
        <v>227</v>
      </c>
      <c r="B312" s="29" t="s">
        <v>46</v>
      </c>
      <c r="C312" s="18"/>
      <c r="D312" s="18"/>
      <c r="E312" s="18"/>
      <c r="F312" s="18"/>
      <c r="G312" s="18"/>
      <c r="H312" s="31"/>
      <c r="I312" s="31"/>
    </row>
    <row r="313" spans="1:9" x14ac:dyDescent="0.25">
      <c r="E313" s="17" t="s">
        <v>47</v>
      </c>
      <c r="F313" s="17" t="str">
        <f>IF((COUNT(C310:C312)&lt;&gt;COUNT(F310:F312)),"", ROUND(SUM(F310:F312),2))</f>
        <v/>
      </c>
      <c r="G313" s="15" t="str">
        <f>IF((COUNT(C310:C312)&lt;&gt;COUNT(F310:F312)),"Neužpildytos visų objektų kainos", "")</f>
        <v>Neužpildytos visų objektų kainos</v>
      </c>
    </row>
    <row r="314" spans="1:9" ht="30" x14ac:dyDescent="0.25">
      <c r="C314" s="27" t="s">
        <v>48</v>
      </c>
      <c r="D314" s="20"/>
      <c r="E314" s="17" t="s">
        <v>49</v>
      </c>
      <c r="F314" s="17" t="str">
        <f>IF(OR(F313="",D314=""),"", ROUND(PRODUCT(D314,F313)/100,2))</f>
        <v/>
      </c>
      <c r="G314" s="15" t="str">
        <f>IF(D314="", "Nurodykite taikomą PVM dydį", "")</f>
        <v>Nurodykite taikomą PVM dydį</v>
      </c>
    </row>
    <row r="315" spans="1:9" x14ac:dyDescent="0.25">
      <c r="E315" s="17" t="s">
        <v>50</v>
      </c>
      <c r="F315" s="17">
        <f>IF(ISBLANK(F314), "", ROUND(SUM(F313:F314),2))</f>
        <v>0</v>
      </c>
    </row>
    <row r="319" spans="1:9" x14ac:dyDescent="0.25">
      <c r="A319" s="13" t="s">
        <v>228</v>
      </c>
      <c r="B319" s="13" t="s">
        <v>229</v>
      </c>
    </row>
    <row r="321" spans="1:9" x14ac:dyDescent="0.25">
      <c r="A321" s="13" t="s">
        <v>28</v>
      </c>
    </row>
    <row r="322" spans="1:9" ht="45" x14ac:dyDescent="0.25">
      <c r="A322" s="17" t="s">
        <v>29</v>
      </c>
      <c r="B322" s="17" t="s">
        <v>30</v>
      </c>
      <c r="C322" s="27" t="s">
        <v>31</v>
      </c>
      <c r="D322" s="27" t="s">
        <v>32</v>
      </c>
      <c r="E322" s="27" t="s">
        <v>33</v>
      </c>
      <c r="F322" s="27" t="s">
        <v>34</v>
      </c>
      <c r="G322" s="27" t="s">
        <v>35</v>
      </c>
      <c r="H322" s="27" t="s">
        <v>36</v>
      </c>
      <c r="I322" s="27" t="s">
        <v>37</v>
      </c>
    </row>
    <row r="323" spans="1:9" ht="30" x14ac:dyDescent="0.25">
      <c r="A323" s="17" t="s">
        <v>230</v>
      </c>
      <c r="B323" s="27" t="s">
        <v>231</v>
      </c>
      <c r="C323" s="18"/>
      <c r="D323" s="18"/>
      <c r="E323" s="18"/>
      <c r="F323" s="18"/>
      <c r="G323" s="18"/>
      <c r="H323" s="18"/>
      <c r="I323" s="18"/>
    </row>
    <row r="324" spans="1:9" ht="30" x14ac:dyDescent="0.25">
      <c r="A324" s="18" t="s">
        <v>232</v>
      </c>
      <c r="B324" s="29" t="s">
        <v>231</v>
      </c>
      <c r="C324" s="18">
        <v>90</v>
      </c>
      <c r="D324" s="18" t="s">
        <v>42</v>
      </c>
      <c r="E324" s="19"/>
      <c r="F324" s="18" t="str">
        <f>IF(ISBLANK(E324),"", PRODUCT(C324,E324))</f>
        <v/>
      </c>
      <c r="G324" s="20"/>
      <c r="H324" s="18"/>
      <c r="I324" s="18"/>
    </row>
    <row r="325" spans="1:9" ht="45" x14ac:dyDescent="0.25">
      <c r="A325" s="18" t="s">
        <v>233</v>
      </c>
      <c r="B325" s="29" t="s">
        <v>234</v>
      </c>
      <c r="C325" s="18"/>
      <c r="D325" s="18"/>
      <c r="E325" s="18"/>
      <c r="F325" s="18"/>
      <c r="G325" s="18"/>
      <c r="H325" s="31"/>
      <c r="I325" s="31"/>
    </row>
    <row r="326" spans="1:9" ht="30" x14ac:dyDescent="0.25">
      <c r="A326" s="18" t="s">
        <v>235</v>
      </c>
      <c r="B326" s="29" t="s">
        <v>46</v>
      </c>
      <c r="C326" s="18"/>
      <c r="D326" s="18"/>
      <c r="E326" s="18"/>
      <c r="F326" s="18"/>
      <c r="G326" s="18"/>
      <c r="H326" s="31"/>
      <c r="I326" s="31"/>
    </row>
    <row r="327" spans="1:9" x14ac:dyDescent="0.25">
      <c r="E327" s="17" t="s">
        <v>47</v>
      </c>
      <c r="F327" s="17" t="str">
        <f>IF((COUNT(C324:C326)&lt;&gt;COUNT(F324:F326)),"", ROUND(SUM(F324:F326),2))</f>
        <v/>
      </c>
      <c r="G327" s="15" t="str">
        <f>IF((COUNT(C324:C326)&lt;&gt;COUNT(F324:F326)),"Neužpildytos visų objektų kainos", "")</f>
        <v>Neužpildytos visų objektų kainos</v>
      </c>
    </row>
    <row r="328" spans="1:9" ht="30" x14ac:dyDescent="0.25">
      <c r="C328" s="27" t="s">
        <v>48</v>
      </c>
      <c r="D328" s="20"/>
      <c r="E328" s="17" t="s">
        <v>49</v>
      </c>
      <c r="F328" s="17" t="str">
        <f>IF(OR(F327="",D328=""),"", ROUND(PRODUCT(D328,F327)/100,2))</f>
        <v/>
      </c>
      <c r="G328" s="15" t="str">
        <f>IF(D328="", "Nurodykite taikomą PVM dydį", "")</f>
        <v>Nurodykite taikomą PVM dydį</v>
      </c>
    </row>
    <row r="329" spans="1:9" x14ac:dyDescent="0.25">
      <c r="E329" s="17" t="s">
        <v>50</v>
      </c>
      <c r="F329" s="17">
        <f>IF(ISBLANK(F328), "", ROUND(SUM(F327:F328),2))</f>
        <v>0</v>
      </c>
    </row>
    <row r="333" spans="1:9" x14ac:dyDescent="0.25">
      <c r="A333" s="13" t="s">
        <v>236</v>
      </c>
      <c r="B333" s="13" t="s">
        <v>237</v>
      </c>
    </row>
    <row r="335" spans="1:9" x14ac:dyDescent="0.25">
      <c r="A335" s="13" t="s">
        <v>28</v>
      </c>
    </row>
    <row r="336" spans="1:9" ht="45" x14ac:dyDescent="0.25">
      <c r="A336" s="17" t="s">
        <v>29</v>
      </c>
      <c r="B336" s="17" t="s">
        <v>30</v>
      </c>
      <c r="C336" s="27" t="s">
        <v>31</v>
      </c>
      <c r="D336" s="27" t="s">
        <v>32</v>
      </c>
      <c r="E336" s="27" t="s">
        <v>33</v>
      </c>
      <c r="F336" s="27" t="s">
        <v>34</v>
      </c>
      <c r="G336" s="27" t="s">
        <v>35</v>
      </c>
      <c r="H336" s="27" t="s">
        <v>36</v>
      </c>
      <c r="I336" s="27" t="s">
        <v>37</v>
      </c>
    </row>
    <row r="337" spans="1:9" ht="30" x14ac:dyDescent="0.25">
      <c r="A337" s="17" t="s">
        <v>238</v>
      </c>
      <c r="B337" s="27" t="s">
        <v>239</v>
      </c>
      <c r="C337" s="18"/>
      <c r="D337" s="18"/>
      <c r="E337" s="18"/>
      <c r="F337" s="18"/>
      <c r="G337" s="18"/>
      <c r="H337" s="18"/>
      <c r="I337" s="18"/>
    </row>
    <row r="338" spans="1:9" ht="30" x14ac:dyDescent="0.25">
      <c r="A338" s="18" t="s">
        <v>240</v>
      </c>
      <c r="B338" s="29" t="s">
        <v>239</v>
      </c>
      <c r="C338" s="18">
        <v>24</v>
      </c>
      <c r="D338" s="18" t="s">
        <v>42</v>
      </c>
      <c r="E338" s="19"/>
      <c r="F338" s="18" t="str">
        <f>IF(ISBLANK(E338),"", PRODUCT(C338,E338))</f>
        <v/>
      </c>
      <c r="G338" s="20"/>
      <c r="H338" s="18"/>
      <c r="I338" s="18"/>
    </row>
    <row r="339" spans="1:9" ht="45" x14ac:dyDescent="0.25">
      <c r="A339" s="18" t="s">
        <v>241</v>
      </c>
      <c r="B339" s="29" t="s">
        <v>242</v>
      </c>
      <c r="C339" s="18"/>
      <c r="D339" s="18"/>
      <c r="E339" s="18"/>
      <c r="F339" s="18"/>
      <c r="G339" s="18"/>
      <c r="H339" s="31"/>
      <c r="I339" s="31"/>
    </row>
    <row r="340" spans="1:9" ht="30" x14ac:dyDescent="0.25">
      <c r="A340" s="18" t="s">
        <v>243</v>
      </c>
      <c r="B340" s="29" t="s">
        <v>46</v>
      </c>
      <c r="C340" s="18"/>
      <c r="D340" s="18"/>
      <c r="E340" s="18"/>
      <c r="F340" s="18"/>
      <c r="G340" s="18"/>
      <c r="H340" s="31"/>
      <c r="I340" s="31"/>
    </row>
    <row r="341" spans="1:9" x14ac:dyDescent="0.25">
      <c r="E341" s="17" t="s">
        <v>47</v>
      </c>
      <c r="F341" s="17" t="str">
        <f>IF((COUNT(C338:C340)&lt;&gt;COUNT(F338:F340)),"", ROUND(SUM(F338:F340),2))</f>
        <v/>
      </c>
      <c r="G341" s="15" t="str">
        <f>IF((COUNT(C338:C340)&lt;&gt;COUNT(F338:F340)),"Neužpildytos visų objektų kainos", "")</f>
        <v>Neužpildytos visų objektų kainos</v>
      </c>
    </row>
    <row r="342" spans="1:9" ht="30" x14ac:dyDescent="0.25">
      <c r="C342" s="27" t="s">
        <v>48</v>
      </c>
      <c r="D342" s="20"/>
      <c r="E342" s="17" t="s">
        <v>49</v>
      </c>
      <c r="F342" s="17" t="str">
        <f>IF(OR(F341="",D342=""),"", ROUND(PRODUCT(D342,F341)/100,2))</f>
        <v/>
      </c>
      <c r="G342" s="15" t="str">
        <f>IF(D342="", "Nurodykite taikomą PVM dydį", "")</f>
        <v>Nurodykite taikomą PVM dydį</v>
      </c>
    </row>
    <row r="343" spans="1:9" x14ac:dyDescent="0.25">
      <c r="E343" s="17" t="s">
        <v>50</v>
      </c>
      <c r="F343" s="17">
        <f>IF(ISBLANK(F342), "", ROUND(SUM(F341:F342),2))</f>
        <v>0</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51181102362204722" right="0.51181102362204722" top="0.55118110236220474" bottom="0.55118110236220474" header="0.11811023622047245" footer="0.11811023622047245"/>
  <pageSetup paperSize="9" scale="6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8" t="s">
        <v>244</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60" t="s">
        <v>245</v>
      </c>
      <c r="B5" s="51"/>
      <c r="C5" s="49" t="s">
        <v>246</v>
      </c>
      <c r="D5" s="50"/>
      <c r="E5" s="51"/>
      <c r="F5" s="49" t="s">
        <v>247</v>
      </c>
      <c r="G5" s="50"/>
      <c r="H5" s="51"/>
      <c r="I5" s="49" t="s">
        <v>248</v>
      </c>
      <c r="J5" s="51"/>
      <c r="K5" s="9" t="s">
        <v>249</v>
      </c>
    </row>
    <row r="6" spans="1:11" ht="48.95" customHeight="1" x14ac:dyDescent="0.25">
      <c r="A6" s="56"/>
      <c r="B6" s="40"/>
      <c r="C6" s="52"/>
      <c r="D6" s="53"/>
      <c r="E6" s="40"/>
      <c r="F6" s="52"/>
      <c r="G6" s="53"/>
      <c r="H6" s="40"/>
      <c r="I6" s="52"/>
      <c r="J6" s="40"/>
      <c r="K6" s="21"/>
    </row>
    <row r="7" spans="1:11" ht="48.95" customHeight="1" x14ac:dyDescent="0.25">
      <c r="A7" s="56"/>
      <c r="B7" s="40"/>
      <c r="C7" s="52"/>
      <c r="D7" s="53"/>
      <c r="E7" s="40"/>
      <c r="F7" s="52"/>
      <c r="G7" s="53"/>
      <c r="H7" s="40"/>
      <c r="I7" s="52"/>
      <c r="J7" s="40"/>
      <c r="K7" s="21"/>
    </row>
    <row r="8" spans="1:11" ht="48.95" customHeight="1" x14ac:dyDescent="0.25">
      <c r="A8" s="56"/>
      <c r="B8" s="40"/>
      <c r="C8" s="52"/>
      <c r="D8" s="53"/>
      <c r="E8" s="40"/>
      <c r="F8" s="52"/>
      <c r="G8" s="53"/>
      <c r="H8" s="40"/>
      <c r="I8" s="52"/>
      <c r="J8" s="40"/>
      <c r="K8" s="21"/>
    </row>
    <row r="9" spans="1:11" ht="48.95" customHeight="1" x14ac:dyDescent="0.25">
      <c r="A9" s="56"/>
      <c r="B9" s="40"/>
      <c r="C9" s="52"/>
      <c r="D9" s="53"/>
      <c r="E9" s="40"/>
      <c r="F9" s="52"/>
      <c r="G9" s="53"/>
      <c r="H9" s="40"/>
      <c r="I9" s="52"/>
      <c r="J9" s="40"/>
      <c r="K9" s="21"/>
    </row>
    <row r="10" spans="1:11" ht="48.95" customHeight="1" x14ac:dyDescent="0.25">
      <c r="A10" s="56"/>
      <c r="B10" s="40"/>
      <c r="C10" s="52"/>
      <c r="D10" s="53"/>
      <c r="E10" s="40"/>
      <c r="F10" s="52"/>
      <c r="G10" s="53"/>
      <c r="H10" s="40"/>
      <c r="I10" s="52"/>
      <c r="J10" s="40"/>
      <c r="K10" s="21"/>
    </row>
    <row r="11" spans="1:11" ht="48.95" customHeight="1" x14ac:dyDescent="0.25">
      <c r="A11" s="56"/>
      <c r="B11" s="40"/>
      <c r="C11" s="52"/>
      <c r="D11" s="53"/>
      <c r="E11" s="40"/>
      <c r="F11" s="52"/>
      <c r="G11" s="53"/>
      <c r="H11" s="40"/>
      <c r="I11" s="52"/>
      <c r="J11" s="40"/>
      <c r="K11" s="21"/>
    </row>
    <row r="12" spans="1:11" ht="48.95" customHeight="1" x14ac:dyDescent="0.25">
      <c r="A12" s="56"/>
      <c r="B12" s="40"/>
      <c r="C12" s="52"/>
      <c r="D12" s="53"/>
      <c r="E12" s="40"/>
      <c r="F12" s="52"/>
      <c r="G12" s="53"/>
      <c r="H12" s="40"/>
      <c r="I12" s="52"/>
      <c r="J12" s="40"/>
      <c r="K12" s="21"/>
    </row>
    <row r="13" spans="1:11" ht="48.95" customHeight="1" x14ac:dyDescent="0.25">
      <c r="A13" s="56"/>
      <c r="B13" s="40"/>
      <c r="C13" s="52"/>
      <c r="D13" s="53"/>
      <c r="E13" s="40"/>
      <c r="F13" s="52"/>
      <c r="G13" s="53"/>
      <c r="H13" s="40"/>
      <c r="I13" s="52"/>
      <c r="J13" s="40"/>
      <c r="K13" s="21"/>
    </row>
    <row r="14" spans="1:11" ht="48.95" customHeight="1" x14ac:dyDescent="0.25">
      <c r="A14" s="56"/>
      <c r="B14" s="40"/>
      <c r="C14" s="52"/>
      <c r="D14" s="53"/>
      <c r="E14" s="40"/>
      <c r="F14" s="52"/>
      <c r="G14" s="53"/>
      <c r="H14" s="40"/>
      <c r="I14" s="52"/>
      <c r="J14" s="40"/>
      <c r="K14" s="21"/>
    </row>
    <row r="15" spans="1:11" ht="48" customHeight="1" thickBot="1" x14ac:dyDescent="0.3">
      <c r="A15" s="65"/>
      <c r="B15" s="59"/>
      <c r="C15" s="57"/>
      <c r="D15" s="58"/>
      <c r="E15" s="59"/>
      <c r="F15" s="57"/>
      <c r="G15" s="58"/>
      <c r="H15" s="59"/>
      <c r="I15" s="57"/>
      <c r="J15" s="59"/>
      <c r="K15" s="22"/>
    </row>
    <row r="16" spans="1:11" ht="18.95" customHeight="1" x14ac:dyDescent="0.25">
      <c r="A16" s="10"/>
      <c r="B16" s="10"/>
      <c r="C16" s="10"/>
      <c r="D16" s="10"/>
      <c r="E16" s="10"/>
      <c r="F16" s="10"/>
      <c r="G16" s="10"/>
      <c r="H16" s="10"/>
      <c r="I16" s="10"/>
      <c r="J16" s="10"/>
      <c r="K16" s="11"/>
    </row>
    <row r="17" spans="1:11" ht="48.95" customHeight="1" x14ac:dyDescent="0.25">
      <c r="A17" s="70" t="s">
        <v>250</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60" t="s">
        <v>30</v>
      </c>
      <c r="B19" s="51"/>
      <c r="C19" s="49" t="s">
        <v>246</v>
      </c>
      <c r="D19" s="50"/>
      <c r="E19" s="51"/>
      <c r="F19" s="49" t="s">
        <v>251</v>
      </c>
      <c r="G19" s="50"/>
      <c r="H19" s="51"/>
      <c r="I19" s="63" t="s">
        <v>248</v>
      </c>
      <c r="J19" s="64"/>
      <c r="K19" s="11"/>
    </row>
    <row r="20" spans="1:11" ht="48.95" customHeight="1" x14ac:dyDescent="0.25">
      <c r="A20" s="56"/>
      <c r="B20" s="40"/>
      <c r="C20" s="52"/>
      <c r="D20" s="53"/>
      <c r="E20" s="40"/>
      <c r="F20" s="52"/>
      <c r="G20" s="53"/>
      <c r="H20" s="40"/>
      <c r="I20" s="54"/>
      <c r="J20" s="55"/>
      <c r="K20" s="11"/>
    </row>
    <row r="21" spans="1:11" ht="48.95" customHeight="1" x14ac:dyDescent="0.25">
      <c r="A21" s="56"/>
      <c r="B21" s="40"/>
      <c r="C21" s="52"/>
      <c r="D21" s="53"/>
      <c r="E21" s="40"/>
      <c r="F21" s="52"/>
      <c r="G21" s="53"/>
      <c r="H21" s="40"/>
      <c r="I21" s="54"/>
      <c r="J21" s="55"/>
      <c r="K21" s="11"/>
    </row>
    <row r="22" spans="1:11" ht="48.95" customHeight="1" x14ac:dyDescent="0.25">
      <c r="A22" s="56"/>
      <c r="B22" s="40"/>
      <c r="C22" s="52"/>
      <c r="D22" s="53"/>
      <c r="E22" s="40"/>
      <c r="F22" s="52"/>
      <c r="G22" s="53"/>
      <c r="H22" s="40"/>
      <c r="I22" s="54"/>
      <c r="J22" s="55"/>
      <c r="K22" s="11"/>
    </row>
    <row r="23" spans="1:11" ht="48.95" customHeight="1" x14ac:dyDescent="0.25">
      <c r="A23" s="56"/>
      <c r="B23" s="40"/>
      <c r="C23" s="52"/>
      <c r="D23" s="53"/>
      <c r="E23" s="40"/>
      <c r="F23" s="52"/>
      <c r="G23" s="53"/>
      <c r="H23" s="40"/>
      <c r="I23" s="54"/>
      <c r="J23" s="55"/>
      <c r="K23" s="11"/>
    </row>
    <row r="24" spans="1:11" ht="48.95" customHeight="1" x14ac:dyDescent="0.25">
      <c r="A24" s="56"/>
      <c r="B24" s="40"/>
      <c r="C24" s="52"/>
      <c r="D24" s="53"/>
      <c r="E24" s="40"/>
      <c r="F24" s="52"/>
      <c r="G24" s="53"/>
      <c r="H24" s="40"/>
      <c r="I24" s="54"/>
      <c r="J24" s="55"/>
      <c r="K24" s="11"/>
    </row>
    <row r="25" spans="1:11" ht="48.95" customHeight="1" x14ac:dyDescent="0.25">
      <c r="A25" s="56"/>
      <c r="B25" s="40"/>
      <c r="C25" s="52"/>
      <c r="D25" s="53"/>
      <c r="E25" s="40"/>
      <c r="F25" s="52"/>
      <c r="G25" s="53"/>
      <c r="H25" s="40"/>
      <c r="I25" s="54"/>
      <c r="J25" s="55"/>
      <c r="K25" s="11"/>
    </row>
    <row r="26" spans="1:11" ht="48.95" customHeight="1" x14ac:dyDescent="0.25">
      <c r="A26" s="56"/>
      <c r="B26" s="40"/>
      <c r="C26" s="52"/>
      <c r="D26" s="53"/>
      <c r="E26" s="40"/>
      <c r="F26" s="52"/>
      <c r="G26" s="53"/>
      <c r="H26" s="40"/>
      <c r="I26" s="54"/>
      <c r="J26" s="55"/>
      <c r="K26" s="11"/>
    </row>
    <row r="27" spans="1:11" ht="48.95" customHeight="1" x14ac:dyDescent="0.25">
      <c r="A27" s="56"/>
      <c r="B27" s="40"/>
      <c r="C27" s="52"/>
      <c r="D27" s="53"/>
      <c r="E27" s="40"/>
      <c r="F27" s="52"/>
      <c r="G27" s="53"/>
      <c r="H27" s="40"/>
      <c r="I27" s="54"/>
      <c r="J27" s="55"/>
      <c r="K27" s="11"/>
    </row>
    <row r="28" spans="1:11" ht="48.95" customHeight="1" x14ac:dyDescent="0.25">
      <c r="A28" s="56"/>
      <c r="B28" s="40"/>
      <c r="C28" s="52"/>
      <c r="D28" s="53"/>
      <c r="E28" s="40"/>
      <c r="F28" s="52"/>
      <c r="G28" s="53"/>
      <c r="H28" s="40"/>
      <c r="I28" s="54"/>
      <c r="J28" s="55"/>
      <c r="K28" s="11"/>
    </row>
    <row r="29" spans="1:11" ht="48.95" customHeight="1" x14ac:dyDescent="0.25">
      <c r="A29" s="56"/>
      <c r="B29" s="40"/>
      <c r="C29" s="52"/>
      <c r="D29" s="53"/>
      <c r="E29" s="40"/>
      <c r="F29" s="52"/>
      <c r="G29" s="53"/>
      <c r="H29" s="40"/>
      <c r="I29" s="54"/>
      <c r="J29" s="55"/>
      <c r="K29" s="11"/>
    </row>
    <row r="31" spans="1:11" ht="33" customHeight="1" x14ac:dyDescent="0.25">
      <c r="A31" s="72"/>
      <c r="B31" s="32"/>
      <c r="C31" s="32"/>
      <c r="D31" s="32"/>
      <c r="E31" s="32"/>
      <c r="F31" s="32"/>
      <c r="G31" s="32"/>
      <c r="H31" s="32"/>
      <c r="I31" s="32"/>
      <c r="J31" s="32"/>
    </row>
    <row r="33" spans="1:10" ht="15.95" customHeight="1" x14ac:dyDescent="0.25">
      <c r="A33" s="73" t="s">
        <v>252</v>
      </c>
      <c r="B33" s="32"/>
      <c r="C33" s="32"/>
      <c r="D33" s="32"/>
      <c r="E33" s="32"/>
      <c r="F33" s="32"/>
      <c r="G33" s="32"/>
      <c r="H33" s="32"/>
      <c r="I33" s="32"/>
      <c r="J33" s="32"/>
    </row>
    <row r="34" spans="1:10" ht="15.95" customHeight="1" thickBot="1" x14ac:dyDescent="0.3"/>
    <row r="35" spans="1:10" ht="15.95" customHeight="1" x14ac:dyDescent="0.25">
      <c r="A35" s="8" t="s">
        <v>29</v>
      </c>
      <c r="B35" s="68" t="s">
        <v>253</v>
      </c>
      <c r="C35" s="50"/>
      <c r="D35" s="50"/>
      <c r="E35" s="50"/>
      <c r="F35" s="50"/>
      <c r="G35" s="51"/>
      <c r="H35" s="69" t="s">
        <v>254</v>
      </c>
      <c r="I35" s="50"/>
      <c r="J35" s="64"/>
    </row>
    <row r="36" spans="1:10" ht="48" customHeight="1" x14ac:dyDescent="0.25">
      <c r="A36" s="23" t="s">
        <v>255</v>
      </c>
      <c r="B36" s="62" t="s">
        <v>256</v>
      </c>
      <c r="C36" s="53"/>
      <c r="D36" s="53"/>
      <c r="E36" s="53"/>
      <c r="F36" s="53"/>
      <c r="G36" s="40"/>
      <c r="H36" s="66"/>
      <c r="I36" s="53"/>
      <c r="J36" s="55"/>
    </row>
    <row r="37" spans="1:10" ht="48" customHeight="1" x14ac:dyDescent="0.25">
      <c r="A37" s="23" t="s">
        <v>257</v>
      </c>
      <c r="B37" s="62" t="s">
        <v>258</v>
      </c>
      <c r="C37" s="53"/>
      <c r="D37" s="53"/>
      <c r="E37" s="53"/>
      <c r="F37" s="53"/>
      <c r="G37" s="40"/>
      <c r="H37" s="66"/>
      <c r="I37" s="53"/>
      <c r="J37" s="55"/>
    </row>
    <row r="38" spans="1:10" ht="48" customHeight="1" x14ac:dyDescent="0.25">
      <c r="A38" s="23" t="s">
        <v>259</v>
      </c>
      <c r="B38" s="62" t="s">
        <v>260</v>
      </c>
      <c r="C38" s="53"/>
      <c r="D38" s="53"/>
      <c r="E38" s="53"/>
      <c r="F38" s="53"/>
      <c r="G38" s="40"/>
      <c r="H38" s="66"/>
      <c r="I38" s="53"/>
      <c r="J38" s="55"/>
    </row>
    <row r="39" spans="1:10" ht="48" customHeight="1" x14ac:dyDescent="0.25">
      <c r="A39" s="23" t="s">
        <v>261</v>
      </c>
      <c r="B39" s="62" t="s">
        <v>262</v>
      </c>
      <c r="C39" s="53"/>
      <c r="D39" s="53"/>
      <c r="E39" s="53"/>
      <c r="F39" s="53"/>
      <c r="G39" s="40"/>
      <c r="H39" s="66"/>
      <c r="I39" s="53"/>
      <c r="J39" s="55"/>
    </row>
    <row r="40" spans="1:10" ht="48" customHeight="1" x14ac:dyDescent="0.25">
      <c r="A40" s="24"/>
      <c r="B40" s="67"/>
      <c r="C40" s="53"/>
      <c r="D40" s="53"/>
      <c r="E40" s="53"/>
      <c r="F40" s="53"/>
      <c r="G40" s="40"/>
      <c r="H40" s="66"/>
      <c r="I40" s="53"/>
      <c r="J40" s="55"/>
    </row>
    <row r="41" spans="1:10" ht="48" customHeight="1" x14ac:dyDescent="0.25">
      <c r="A41" s="24"/>
      <c r="B41" s="67"/>
      <c r="C41" s="53"/>
      <c r="D41" s="53"/>
      <c r="E41" s="53"/>
      <c r="F41" s="53"/>
      <c r="G41" s="40"/>
      <c r="H41" s="66"/>
      <c r="I41" s="53"/>
      <c r="J41" s="55"/>
    </row>
    <row r="42" spans="1:10" ht="48" customHeight="1" x14ac:dyDescent="0.25">
      <c r="A42" s="24"/>
      <c r="B42" s="67"/>
      <c r="C42" s="53"/>
      <c r="D42" s="53"/>
      <c r="E42" s="53"/>
      <c r="F42" s="53"/>
      <c r="G42" s="40"/>
      <c r="H42" s="66"/>
      <c r="I42" s="53"/>
      <c r="J42" s="55"/>
    </row>
    <row r="43" spans="1:10" ht="48" customHeight="1" x14ac:dyDescent="0.25">
      <c r="A43" s="24"/>
      <c r="B43" s="67"/>
      <c r="C43" s="53"/>
      <c r="D43" s="53"/>
      <c r="E43" s="53"/>
      <c r="F43" s="53"/>
      <c r="G43" s="40"/>
      <c r="H43" s="66"/>
      <c r="I43" s="53"/>
      <c r="J43" s="55"/>
    </row>
    <row r="44" spans="1:10" ht="48" customHeight="1" x14ac:dyDescent="0.25">
      <c r="A44" s="24"/>
      <c r="B44" s="67"/>
      <c r="C44" s="53"/>
      <c r="D44" s="53"/>
      <c r="E44" s="53"/>
      <c r="F44" s="53"/>
      <c r="G44" s="40"/>
      <c r="H44" s="66"/>
      <c r="I44" s="53"/>
      <c r="J44" s="55"/>
    </row>
    <row r="45" spans="1:10" ht="48" customHeight="1" x14ac:dyDescent="0.25">
      <c r="A45" s="24"/>
      <c r="B45" s="67"/>
      <c r="C45" s="53"/>
      <c r="D45" s="53"/>
      <c r="E45" s="53"/>
      <c r="F45" s="53"/>
      <c r="G45" s="40"/>
      <c r="H45" s="66"/>
      <c r="I45" s="53"/>
      <c r="J45" s="55"/>
    </row>
    <row r="46" spans="1:10" ht="48.95" customHeight="1" thickBot="1" x14ac:dyDescent="0.3">
      <c r="A46" s="25"/>
      <c r="B46" s="74"/>
      <c r="C46" s="58"/>
      <c r="D46" s="58"/>
      <c r="E46" s="58"/>
      <c r="F46" s="58"/>
      <c r="G46" s="59"/>
      <c r="H46" s="75"/>
      <c r="I46" s="76"/>
      <c r="J46" s="77"/>
    </row>
    <row r="48" spans="1:10" ht="102" customHeight="1" x14ac:dyDescent="0.25">
      <c r="A48" s="72" t="s">
        <v>263</v>
      </c>
      <c r="B48" s="32"/>
      <c r="C48" s="32"/>
      <c r="D48" s="32"/>
      <c r="E48" s="32"/>
      <c r="F48" s="32"/>
      <c r="G48" s="32"/>
      <c r="H48" s="32"/>
      <c r="I48" s="32"/>
      <c r="J48" s="32"/>
    </row>
    <row r="51" spans="1:10" x14ac:dyDescent="0.25">
      <c r="A51" s="71" t="s">
        <v>264</v>
      </c>
      <c r="B51" s="32"/>
      <c r="C51" s="32"/>
      <c r="D51" s="32"/>
      <c r="E51" s="61"/>
      <c r="F51" s="32"/>
      <c r="G51" s="32"/>
      <c r="H51" s="32"/>
      <c r="I51" s="32"/>
      <c r="J51" s="32"/>
    </row>
    <row r="53" spans="1:10" x14ac:dyDescent="0.25">
      <c r="A53" s="71" t="s">
        <v>265</v>
      </c>
      <c r="B53" s="32"/>
      <c r="C53" s="32"/>
      <c r="D53" s="32"/>
      <c r="E53" s="61"/>
      <c r="F53" s="32"/>
      <c r="G53" s="32"/>
      <c r="H53" s="32"/>
      <c r="I53" s="32"/>
      <c r="J53" s="32"/>
    </row>
    <row r="100" spans="1:1" ht="15.75" x14ac:dyDescent="0.25">
      <c r="A100" t="s">
        <v>266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2025-06-27T13:01:35Z</cp:lastPrinted>
  <dcterms:created xsi:type="dcterms:W3CDTF">2023-04-04T12:16:45Z</dcterms:created>
  <dcterms:modified xsi:type="dcterms:W3CDTF">2025-06-27T13:01:45Z</dcterms:modified>
</cp:coreProperties>
</file>