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mc:AlternateContent xmlns:mc="http://schemas.openxmlformats.org/markup-compatibility/2006">
    <mc:Choice Requires="x15">
      <x15ac:absPath xmlns:x15ac="http://schemas.microsoft.com/office/spreadsheetml/2010/11/ac" url="Z:\2024\3. Supaprastinti pirkimai\Vienkartinės priemonės molekuliniams tyrimams 1287\CVPIS\"/>
    </mc:Choice>
  </mc:AlternateContent>
  <xr:revisionPtr revIDLastSave="0" documentId="13_ncr:1_{D6803FC1-CAB4-4794-BF37-C8D29C8FDAB3}" xr6:coauthVersionLast="47" xr6:coauthVersionMax="47" xr10:uidLastSave="{00000000-0000-0000-0000-000000000000}"/>
  <bookViews>
    <workbookView xWindow="-120" yWindow="-120" windowWidth="29040" windowHeight="15840" xr2:uid="{00000000-000D-0000-FFFF-FFFF00000000}"/>
  </bookViews>
  <sheets>
    <sheet name="Pasiūlymas" sheetId="1" r:id="rId1"/>
    <sheet name="Subtiekėjai ir priedai" sheetId="2" r:id="rId2"/>
  </sheets>
  <calcPr calcId="191029"/>
</workbook>
</file>

<file path=xl/calcChain.xml><?xml version="1.0" encoding="utf-8"?>
<calcChain xmlns="http://schemas.openxmlformats.org/spreadsheetml/2006/main">
  <c r="G342" i="1" l="1"/>
  <c r="F337" i="1"/>
  <c r="G341" i="1" s="1"/>
  <c r="G327" i="1"/>
  <c r="F320" i="1"/>
  <c r="G326" i="1" s="1"/>
  <c r="G310" i="1"/>
  <c r="F306" i="1"/>
  <c r="G309" i="1" s="1"/>
  <c r="G296" i="1"/>
  <c r="F291" i="1"/>
  <c r="G295" i="1" s="1"/>
  <c r="G281" i="1"/>
  <c r="F275" i="1"/>
  <c r="G280" i="1" s="1"/>
  <c r="G265" i="1"/>
  <c r="F261" i="1"/>
  <c r="G264" i="1" s="1"/>
  <c r="G251" i="1"/>
  <c r="F247" i="1"/>
  <c r="G250" i="1" s="1"/>
  <c r="G237" i="1"/>
  <c r="F230" i="1"/>
  <c r="G236" i="1" s="1"/>
  <c r="G220" i="1"/>
  <c r="F213" i="1"/>
  <c r="G219" i="1" s="1"/>
  <c r="G203" i="1"/>
  <c r="F198" i="1"/>
  <c r="G202" i="1" s="1"/>
  <c r="G188" i="1"/>
  <c r="F182" i="1"/>
  <c r="G187" i="1" s="1"/>
  <c r="G172" i="1"/>
  <c r="F166" i="1"/>
  <c r="G171" i="1" s="1"/>
  <c r="G156" i="1"/>
  <c r="F150" i="1"/>
  <c r="G155" i="1" s="1"/>
  <c r="G140" i="1"/>
  <c r="F133" i="1"/>
  <c r="G139" i="1" s="1"/>
  <c r="G123" i="1"/>
  <c r="F116" i="1"/>
  <c r="G122" i="1" s="1"/>
  <c r="G106" i="1"/>
  <c r="F100" i="1"/>
  <c r="G105" i="1" s="1"/>
  <c r="G90" i="1"/>
  <c r="F84" i="1"/>
  <c r="F79" i="1"/>
  <c r="F74" i="1"/>
  <c r="F69" i="1"/>
  <c r="G89" i="1" s="1"/>
  <c r="G59" i="1"/>
  <c r="F51" i="1"/>
  <c r="F44" i="1"/>
  <c r="F37" i="1"/>
  <c r="G58" i="1" s="1"/>
  <c r="G21" i="1"/>
  <c r="F89" i="1" l="1"/>
  <c r="F90" i="1" s="1"/>
  <c r="F91" i="1" s="1"/>
  <c r="F105" i="1"/>
  <c r="F106" i="1" s="1"/>
  <c r="F107" i="1" s="1"/>
  <c r="F122" i="1"/>
  <c r="F123" i="1" s="1"/>
  <c r="F124" i="1" s="1"/>
  <c r="F139" i="1"/>
  <c r="F140" i="1" s="1"/>
  <c r="F141" i="1" s="1"/>
  <c r="F155" i="1"/>
  <c r="F156" i="1" s="1"/>
  <c r="F157" i="1" s="1"/>
  <c r="F171" i="1"/>
  <c r="F172" i="1" s="1"/>
  <c r="F173" i="1" s="1"/>
  <c r="F187" i="1"/>
  <c r="F188" i="1" s="1"/>
  <c r="F189" i="1" s="1"/>
  <c r="F202" i="1"/>
  <c r="F203" i="1" s="1"/>
  <c r="F204" i="1" s="1"/>
  <c r="F219" i="1"/>
  <c r="F220" i="1" s="1"/>
  <c r="F221" i="1" s="1"/>
  <c r="F236" i="1"/>
  <c r="F237" i="1" s="1"/>
  <c r="F238" i="1" s="1"/>
  <c r="F250" i="1"/>
  <c r="F251" i="1" s="1"/>
  <c r="F252" i="1" s="1"/>
  <c r="F264" i="1"/>
  <c r="F265" i="1" s="1"/>
  <c r="F266" i="1" s="1"/>
  <c r="F280" i="1"/>
  <c r="F281" i="1" s="1"/>
  <c r="F282" i="1" s="1"/>
  <c r="F295" i="1"/>
  <c r="F296" i="1" s="1"/>
  <c r="F297" i="1" s="1"/>
  <c r="F309" i="1"/>
  <c r="F310" i="1" s="1"/>
  <c r="F311" i="1" s="1"/>
  <c r="F326" i="1"/>
  <c r="F327" i="1" s="1"/>
  <c r="F328" i="1" s="1"/>
  <c r="F341" i="1"/>
  <c r="F342" i="1" s="1"/>
  <c r="F343" i="1" s="1"/>
  <c r="F58" i="1"/>
  <c r="F59" i="1" s="1"/>
  <c r="F60" i="1" s="1"/>
</calcChain>
</file>

<file path=xl/sharedStrings.xml><?xml version="1.0" encoding="utf-8"?>
<sst xmlns="http://schemas.openxmlformats.org/spreadsheetml/2006/main" count="632" uniqueCount="312">
  <si>
    <t>PIRKIMO SĄLYGŲ PRIEDAS "PASIŪLYMO FORMA"</t>
  </si>
  <si>
    <t>VIENKARTINĖS PRIEMONĖS MOLEKULINIAMS TYRIMAMS</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</si>
  <si>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</si>
  <si>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</si>
  <si>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</si>
  <si>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</si>
  <si>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</si>
  <si>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</si>
  <si>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</si>
  <si>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</si>
  <si>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</si>
  <si>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</si>
  <si>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</si>
  <si>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</si>
  <si>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</si>
  <si>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</si>
  <si>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</si>
  <si>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</si>
  <si>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</si>
  <si>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</si>
  <si>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</si>
  <si>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</si>
  <si>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</si>
  <si>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</si>
  <si>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</si>
  <si>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</si>
  <si>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</si>
  <si>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ANTGALIAI LIGONINĖS TURIMIEMS AUTOMATINIAMS „RAININ“ TIPO DOZATORIAMS (TIKSLUS TŪRIS, KOKYBIŠKI, AUTOMATIŠKAI NUMETAMI) (1 PIRKIMO DALIES PREKĖS BUS PERKAMOS IŠ VIENO TIEKĖJO): GRADUOTI,  PAGAMINTI TIK IŠ GRYNO SULAIKYMO POLIPROPILENO (PP), PATIKRINTI NUO RNR-AZIŲ, DNR-AZIŲ IR  PIROGENO; PAGAMINTI PAGAL CGMP REIKALAVIMUS VISIŠKAI KONTROLIUOJAMOJE APLINKOJE; ANTGALIAI PRIVALO BŪTI SUDERINAMI SU DOZATORIAIS. PATEIKTI GAMINTOJO BANDYMŲ PROTOKOLUS DĖL SUDERINAMUMO. ANTGALIAI TURI BŪTI SU FILTRAIS, SUPAKUOTI STERILIOSE DĖŽUTĖSE</t>
  </si>
  <si>
    <t>Tiekėjo pasiūlymas:</t>
  </si>
  <si>
    <t>Nr.</t>
  </si>
  <si>
    <t>Pavadinimas</t>
  </si>
  <si>
    <t>Kiekis</t>
  </si>
  <si>
    <t>Mato vienetas</t>
  </si>
  <si>
    <t>Kaina be PVM, Eur</t>
  </si>
  <si>
    <t>Suma be PVM, Eur</t>
  </si>
  <si>
    <t>Firminis prekės pavadinimas, gamintojas, prekės kodas</t>
  </si>
  <si>
    <t>Siūlomo parametro atitikimas</t>
  </si>
  <si>
    <t>Atitikimo patvirtinimas (psl. pasiūlyme, puslapyje pabraukiant kiekvienos pozicijos kiekvieną atitikimą, nurodant pozicijos numerį pagal prašomas specifikacijas)</t>
  </si>
  <si>
    <t>1.</t>
  </si>
  <si>
    <t>Antgaliai ligoninės turimiems automatiniams „Rainin“ tipo dozatoriams (tikslus tūris, kokybiški, automatiškai numetami) (1 pirkimo dalies prekės bus perkamos iš vieno tiekėjo): graduoti,  pagaminti tik iš gryno sulaikymo polipropileno (PP), patikrinti nuo RNR-azių, DNR-azių ir  pirogeno; pagaminti pagal cGMP reikalavimus visiškai kontroliuojamoje aplinkoje; antgaliai privalo būti suderinami su dozatoriais. Pateikti gamintojo bandymų protokolus dėl suderinamumo. Antgaliai turi būti su filtrais, supakuoti steriliose dėžutėse</t>
  </si>
  <si>
    <t>1.1.</t>
  </si>
  <si>
    <t>Antgaliai dozatoriams</t>
  </si>
  <si>
    <t>Vnt</t>
  </si>
  <si>
    <t>1.1.1.</t>
  </si>
  <si>
    <t>Antgaliai privalo būti suderinami su ligoninės turimais Rainin dozatoriais (pateikti dozatorių gamintojo patvirtinantį bandymų protokolą)</t>
  </si>
  <si>
    <t>1.1.2.</t>
  </si>
  <si>
    <t>Antgaliai turi būti su filtrais, sterilūs, be RNazių, DNazių, DNR, pirogenų bei ATP, pateikti sertifikatą</t>
  </si>
  <si>
    <t>1.1.3.</t>
  </si>
  <si>
    <t>Gamintojas turi atitikti ISO 9001:2015 standartą</t>
  </si>
  <si>
    <t>1.1.4.</t>
  </si>
  <si>
    <t>Antgaliai turi būti pagaminti iš 100% gryno polipropileno, kuriame negali būti daugiau nei: Rnazių 10-9 Kunitz vienetų/µL; Dnazių 10-7 Kunitz vienetų/µL; Žmogaus DNR 0,32 pg; Bakterijų DNR 1 pg; Endotoksinų 0,001 EU/ml; ATP 2x10-12 mg/µL; Proteazių 50 µL/l; Be PGR inhibitorių.</t>
  </si>
  <si>
    <t>1.1.5.</t>
  </si>
  <si>
    <t>Pakuotė po 96 vnt., su galimybe antgalius pateikti aplinką tausojančiose pakuotėse (angl. Green-pack) arba (angl. TerraRack)</t>
  </si>
  <si>
    <t>1.1.6.</t>
  </si>
  <si>
    <t>Tūrių ribos 0,5-20µl</t>
  </si>
  <si>
    <t>1.2.</t>
  </si>
  <si>
    <t>1.2.1.</t>
  </si>
  <si>
    <t>Antgaliai privalo būti suderinami su ligoninės turimais su Rainin dozatoriais (pateikti dozatorių gamintojo patvirtinantį bandymų protokolą)</t>
  </si>
  <si>
    <t>1.2.2.</t>
  </si>
  <si>
    <t>1.2.3.</t>
  </si>
  <si>
    <t xml:space="preserve"> Gamintojas turi atitikti ISO 9001:2015 standartą.</t>
  </si>
  <si>
    <t>1.2.4.</t>
  </si>
  <si>
    <t>1.2.5.</t>
  </si>
  <si>
    <t>Pakuotė po 96 vnt., su galimybe antgalius pateikti aplinką tausojančiose pakuotėse (angl. Green-pack) arba (angl. TerraRack).</t>
  </si>
  <si>
    <t>1.2.6.</t>
  </si>
  <si>
    <t>Tūrių ribos 1-200 µl</t>
  </si>
  <si>
    <t>1.3.</t>
  </si>
  <si>
    <t>1.3.1.</t>
  </si>
  <si>
    <t>Antgaliai privalo būti suderinami su su ligoninės turimais Rainin dozatoriais (pateikti dozatorių gamintojo patvirtinantį bandymų protokolą)</t>
  </si>
  <si>
    <t>1.3.2.</t>
  </si>
  <si>
    <t>Antgaliai turi būti su filtrais, sterilūs, be RNazių, DNazių, DNR, pirogenų bei ATP, pateikti sertifikatą.</t>
  </si>
  <si>
    <t>1.3.3.</t>
  </si>
  <si>
    <t>Gamintojas turi atitikti ISO 9001:2015 standartą.</t>
  </si>
  <si>
    <t>1.3.4.</t>
  </si>
  <si>
    <t>Antgaliai turi būti pagaminti iš 100 % gryno polipropileno, kuriame negali būti daugiau nei: Rnazių 10-9 Kunitz vienetų/µL; Dnazių 10-7 Kunitz vienetų/µL; Žmogaus DNR 0,32 pg; Bakterijų DNR 1 pg; Endotoksinų 0,001 EU/ml; ATP 2x10-12 mg/µL; Proteazių 50 µL/l; Be PGR inhibitorių.</t>
  </si>
  <si>
    <t>1.3.5.</t>
  </si>
  <si>
    <t>1.3.6.</t>
  </si>
  <si>
    <t>Tūrių ribos 100-1000 µl.</t>
  </si>
  <si>
    <t>Suma be PVM</t>
  </si>
  <si>
    <t>Taikomas PVM dydis (%)</t>
  </si>
  <si>
    <t>PVM suma</t>
  </si>
  <si>
    <t>Suma su PVM</t>
  </si>
  <si>
    <t>2. DALIS</t>
  </si>
  <si>
    <t>ANTGALIAI LIGONINĖS TURIMIEMS AUTOMATINIAMS EPPENDORF  DOZATORIAMS (TIKSLUS TŪRIS, KOKYBIŠKI, AUTOMATIŠKAI NUMETAMI) (2 PIRKIMO DALIES PREKĖS BUS PERKAMOS IŠ VIENO TIEKĖJO): GRADUOTI,  PAGAMINTI TIK IŠ GRYNO SULAIKYMO POLIPROPILENO (PP), PATIKRINTI NUO RNR-AZIŲ, DNR-AZIŲ IR  PIROGENO; PAGAMINTI PAGAL CGMP REIKALAVIMUS VISIŠKAI KONTROLIUOJAMOJE APLINKOJE; ANTGALIAI PRIVALO BŪTI SUDERINAMI SU DOZATORIAIS. PATEIKTI GAMINTOJO BANDYMŲ PROTOKOLUS DĖL SUDERINAMUMO. ANTGALIAI TURI BŪTI SU FILTRAIS, SUPAKUOTI STERILIOSE DĖŽUTĖSE. TURI BŪTI VIENO GAMINTOJO.</t>
  </si>
  <si>
    <t>2.</t>
  </si>
  <si>
    <t>Antgaliai ligoninės turimiems automatiniams Eppendorf  dozatoriams (tikslus tūris, kokybiški, automatiškai numetami) (2 pirkimo dalies prekės bus perkamos iš vieno tiekėjo): graduoti,  pagaminti tik iš gryno sulaikymo polipropileno (PP), patikrinti nuo RNR-azių, DNR-azių ir  pirogeno; pagaminti pagal cGMP reikalavimus visiškai kontroliuojamoje aplinkoje; antgaliai privalo būti suderinami su dozatoriais. Pateikti gamintojo bandymų protokolus dėl suderinamumo. Antgaliai turi būti su filtrais, supakuoti steriliose dėžutėse. Turi būti vieno gamintojo.</t>
  </si>
  <si>
    <t>2.1.</t>
  </si>
  <si>
    <t>2.1.1.</t>
  </si>
  <si>
    <t>Antgaliai privalo būti suderinami su ligoninės turimais Eppendorf dozatoriais (pateikti dozatorių gamintojo patvirtinantį bandymų protokolą)</t>
  </si>
  <si>
    <t>2.1.2.</t>
  </si>
  <si>
    <t>Su filtru; patikrinti dėl RNR-azių, DNR-ių, pirogenų</t>
  </si>
  <si>
    <t>2.1.3.</t>
  </si>
  <si>
    <t xml:space="preserve"> Sterilūs</t>
  </si>
  <si>
    <t>2.1.4.</t>
  </si>
  <si>
    <t>2.2.</t>
  </si>
  <si>
    <t>2.2.1.</t>
  </si>
  <si>
    <t>2.2.2.</t>
  </si>
  <si>
    <t>2.2.3.</t>
  </si>
  <si>
    <t>2.2.4.</t>
  </si>
  <si>
    <t>Tūrių ribos 1-200µl</t>
  </si>
  <si>
    <t>2.3.</t>
  </si>
  <si>
    <t>2.3.1.</t>
  </si>
  <si>
    <t>2.3.2.</t>
  </si>
  <si>
    <t>2.3.3.</t>
  </si>
  <si>
    <t>2.3.4.</t>
  </si>
  <si>
    <t>Tūrių ribos 100-1000µl</t>
  </si>
  <si>
    <t>2.4.</t>
  </si>
  <si>
    <t>2.4.1.</t>
  </si>
  <si>
    <t>2.4.2.</t>
  </si>
  <si>
    <t>2.4.3.</t>
  </si>
  <si>
    <t>2.4.4.</t>
  </si>
  <si>
    <t>Tūrių ribos 1000-5000µl</t>
  </si>
  <si>
    <t>3. DALIS</t>
  </si>
  <si>
    <t>MĖGINTUVĖLIAI</t>
  </si>
  <si>
    <t>3.</t>
  </si>
  <si>
    <t>Mėgintuvėliai</t>
  </si>
  <si>
    <t>3.1.</t>
  </si>
  <si>
    <t>3.1.1.</t>
  </si>
  <si>
    <t>0,2 ml PCR mėgintuvėliai</t>
  </si>
  <si>
    <t>3.1.2.</t>
  </si>
  <si>
    <t>Sterilūs</t>
  </si>
  <si>
    <t>3.1.3.</t>
  </si>
  <si>
    <t>Patikrinti dėl RNR-azių, DNR-azių, pirogenų.</t>
  </si>
  <si>
    <t>3.1.4.</t>
  </si>
  <si>
    <t xml:space="preserve">Turi būti atsparūs karščiui amplifikatoriuje. </t>
  </si>
  <si>
    <t>4. DALIS</t>
  </si>
  <si>
    <t>MĖGINTUVĖLIŲ JUOSTELĖS</t>
  </si>
  <si>
    <t>4.</t>
  </si>
  <si>
    <t>Mėgintuvėlių juostelės</t>
  </si>
  <si>
    <t>4.1.</t>
  </si>
  <si>
    <t>4.1.1.</t>
  </si>
  <si>
    <t>8 mėgintuvėliai juostelėje</t>
  </si>
  <si>
    <t>4.1.2.</t>
  </si>
  <si>
    <t xml:space="preserve"> 0,2 ml PCR mėgintuvėliai su prie kiekvieno mėgintuvėlio pritvirtintu dangteliu.</t>
  </si>
  <si>
    <t>4.1.3.</t>
  </si>
  <si>
    <t>Sterilūs.</t>
  </si>
  <si>
    <t>4.1.4.</t>
  </si>
  <si>
    <t>4.1.5.</t>
  </si>
  <si>
    <t>5. DALIS</t>
  </si>
  <si>
    <t>0,1 ML MĖGINTUVĖLIŲ JUOSTELĖS</t>
  </si>
  <si>
    <t>5.</t>
  </si>
  <si>
    <t>0,1 ml mėgintuvėlių juostelės</t>
  </si>
  <si>
    <t>5.1.</t>
  </si>
  <si>
    <t xml:space="preserve">0,1 ml mėgintuvėlių juostelės </t>
  </si>
  <si>
    <t>5.1.1.</t>
  </si>
  <si>
    <t>4 mėgintuvėliai juostelėje</t>
  </si>
  <si>
    <t>5.1.2.</t>
  </si>
  <si>
    <t>Pritaikyti darbui su rotoriniu realaus laiko instrumentu</t>
  </si>
  <si>
    <t>5.1.3.</t>
  </si>
  <si>
    <t>Patikrinti dėl RNR-azių, DNR-azių, pirogenų</t>
  </si>
  <si>
    <t>5.1.4.</t>
  </si>
  <si>
    <t>Sterilūs, juostelėse po 4 vnt.</t>
  </si>
  <si>
    <t>5.1.5.</t>
  </si>
  <si>
    <t>Su dangteliais</t>
  </si>
  <si>
    <t>6. DALIS</t>
  </si>
  <si>
    <t>6.</t>
  </si>
  <si>
    <t>6.1.</t>
  </si>
  <si>
    <t>6.1.1.</t>
  </si>
  <si>
    <t>1,5 ml PCR mėgintuvėliai</t>
  </si>
  <si>
    <t>6.1.2.</t>
  </si>
  <si>
    <t>6.1.3.</t>
  </si>
  <si>
    <t>Be RNR-azių, DNR-azių, pirogenų</t>
  </si>
  <si>
    <t>6.1.4.</t>
  </si>
  <si>
    <t xml:space="preserve">Sandariai užsidarantys (safe-loch funkcija) </t>
  </si>
  <si>
    <t>7. DALIS</t>
  </si>
  <si>
    <t>7.</t>
  </si>
  <si>
    <t>7.1.</t>
  </si>
  <si>
    <t>7.1.1.</t>
  </si>
  <si>
    <t>2,0 ml PCR mėgintuvėliai</t>
  </si>
  <si>
    <t>7.1.2.</t>
  </si>
  <si>
    <t>7.1.3.</t>
  </si>
  <si>
    <t>Be Rnazių, Dnazių, pirogenų</t>
  </si>
  <si>
    <t>7.1.4.</t>
  </si>
  <si>
    <t>Užsukamu dengteliu</t>
  </si>
  <si>
    <t>8. DALIS</t>
  </si>
  <si>
    <t>8.</t>
  </si>
  <si>
    <t>8.1.</t>
  </si>
  <si>
    <t>8.1.1.</t>
  </si>
  <si>
    <t>8.1.2.</t>
  </si>
  <si>
    <t>8.1.3.</t>
  </si>
  <si>
    <t>8.1.4.</t>
  </si>
  <si>
    <t>9. DALIS</t>
  </si>
  <si>
    <t>ŠALČIUI ATSPARIOS KARTONINĖS DĖŽUTĖS</t>
  </si>
  <si>
    <t>9.</t>
  </si>
  <si>
    <t>Šalčiui atsparios kartoninės dėžutės</t>
  </si>
  <si>
    <t>9.1.</t>
  </si>
  <si>
    <t>Šalčiui atsparios kartoninės dėžutės (cryoboxes)</t>
  </si>
  <si>
    <t>9.1.1.</t>
  </si>
  <si>
    <t>133x133 mm su įdėklais</t>
  </si>
  <si>
    <t>9.1.2.</t>
  </si>
  <si>
    <t>1,5-2 ml mėgintuvėlių laikymui</t>
  </si>
  <si>
    <t>9.1.3.</t>
  </si>
  <si>
    <t>Galimybė pasirinkti spalvą</t>
  </si>
  <si>
    <t>10. DALIS</t>
  </si>
  <si>
    <t xml:space="preserve">STOVELIAI </t>
  </si>
  <si>
    <t>10.</t>
  </si>
  <si>
    <t xml:space="preserve">Stoveliai </t>
  </si>
  <si>
    <t>10.1.</t>
  </si>
  <si>
    <t>10.1.1.</t>
  </si>
  <si>
    <t>1,5-2 ml  mėgintuvėliams</t>
  </si>
  <si>
    <t>10.1.2.</t>
  </si>
  <si>
    <t>64-80 vietų (16x4 arba 20x4).</t>
  </si>
  <si>
    <t>10.1.3.</t>
  </si>
  <si>
    <t>Turi būri atsparūs cheminiams dezinfektantams, atoklavavimui ir UV poveikiui</t>
  </si>
  <si>
    <t>10.1.4.</t>
  </si>
  <si>
    <t>Turi būti iš vientiso plastiko, neišlankstomi</t>
  </si>
  <si>
    <t>10.1.5.</t>
  </si>
  <si>
    <t>Pageidautina galimybė rinktis bent iš trijų spalvų</t>
  </si>
  <si>
    <t>11. DALIS</t>
  </si>
  <si>
    <t>11.</t>
  </si>
  <si>
    <t>11.1.</t>
  </si>
  <si>
    <t>11.1.1.</t>
  </si>
  <si>
    <t>0,2 ml  mėgintuvėliams</t>
  </si>
  <si>
    <t>11.1.2.</t>
  </si>
  <si>
    <t>94 vietų (8x12).</t>
  </si>
  <si>
    <t>11.1.3.</t>
  </si>
  <si>
    <t>11.1.4.</t>
  </si>
  <si>
    <t>11.1.5.</t>
  </si>
  <si>
    <t>12. DALIS</t>
  </si>
  <si>
    <t>PLIUS 4 LAIPSNIŲ TEMPERATŪRĄ IŠLAIKANTYS STOVELIAI</t>
  </si>
  <si>
    <t>12.</t>
  </si>
  <si>
    <t>Plius 4 laipsnių temperatūrą išlaikantys stoveliai</t>
  </si>
  <si>
    <t>12.1.</t>
  </si>
  <si>
    <t>12.1.1.</t>
  </si>
  <si>
    <t>1,5-2 ml eppendorf tipo mėgintuvėliams</t>
  </si>
  <si>
    <t>12.1.2.</t>
  </si>
  <si>
    <t>24 vietų (8x3).</t>
  </si>
  <si>
    <t>13. DALIS</t>
  </si>
  <si>
    <t xml:space="preserve">AMPLIFIKACIJOS PLOKŠTELĖS </t>
  </si>
  <si>
    <t>13.</t>
  </si>
  <si>
    <t xml:space="preserve">Amplifikacijos plokštelės </t>
  </si>
  <si>
    <t>13.1.</t>
  </si>
  <si>
    <t>Amplifikacijos plokštelės</t>
  </si>
  <si>
    <t>13.1.1.</t>
  </si>
  <si>
    <t>96 (8x12) su dengiamosiomis plėvelėmis</t>
  </si>
  <si>
    <t>13.1.2.</t>
  </si>
  <si>
    <t>Tinkamos ligoninės turimam Sanger sekoskaitos sistemai SeqStudio</t>
  </si>
  <si>
    <t>14. DALIS</t>
  </si>
  <si>
    <t>VAKUUMINIAI MĖGINTUVĖLIAI CIRKULIUOJANČIOS NAVIKO DNR SURINKIMUI</t>
  </si>
  <si>
    <t>14.</t>
  </si>
  <si>
    <t>Vakuuminiai mėgintuvėliai cirkuliuojančios naviko DNR surinkimui</t>
  </si>
  <si>
    <t>14.1.</t>
  </si>
  <si>
    <t>14.1.1.</t>
  </si>
  <si>
    <t>Mėgintuvėliai turi būti plastikiniai, ne mažiau nei 10 ml tūrio</t>
  </si>
  <si>
    <t>14.1.2.</t>
  </si>
  <si>
    <t>Turi būti tinkami žmogaus kraujo surinkimui, laikymui ir transportavinui, tyrimams, skiriant naviko cirkuliuojančią DNR ir genominę DNR</t>
  </si>
  <si>
    <t>14.1.3.</t>
  </si>
  <si>
    <t>Turi būti užtikrimanas stabilumas ne trumpiau nei 3 dienas nuo kraujo paėmimo kambario temperatūroje</t>
  </si>
  <si>
    <t>14.1.4.</t>
  </si>
  <si>
    <t>Turi būti tinkamas naujos kartos sekoskaitos tyrimams ir kiekybinės PGR tyrimams</t>
  </si>
  <si>
    <t>15. DALIS</t>
  </si>
  <si>
    <t>MĖGINTUVĖLIAI 50 ML FALCONI TIPO</t>
  </si>
  <si>
    <t>15.</t>
  </si>
  <si>
    <t>Mėgintuvėliai 50 ml Falconi tipo</t>
  </si>
  <si>
    <t>15.1.</t>
  </si>
  <si>
    <t>15.1.1.</t>
  </si>
  <si>
    <t>Konusiniu dugnu, užsukamu kamšteliu</t>
  </si>
  <si>
    <t>15.1.2.</t>
  </si>
  <si>
    <t>15.1.3.</t>
  </si>
  <si>
    <t>Be RNRazių, DNR-azių, pirogenų</t>
  </si>
  <si>
    <t>16. DALIS</t>
  </si>
  <si>
    <t>JUODOS SPALVOS ŽYMEKLIS</t>
  </si>
  <si>
    <t>16.</t>
  </si>
  <si>
    <t>Juodos spalvos žymeklis</t>
  </si>
  <si>
    <t>16.1.</t>
  </si>
  <si>
    <t>16.1.1.</t>
  </si>
  <si>
    <t>Skirtas rašymui ant smulkių ir skaidrių paviršių, tokių kaip: mėgintuvėliai, laboratoriniai indai, etiketės</t>
  </si>
  <si>
    <t>16.1.2.</t>
  </si>
  <si>
    <t>Žymeklis turi būti plonai rašantis, greitai džiūstantis, atsparus vandeniui, atsparus intensyviam braižymui, aukštoms ir žemoms temperatūroms.</t>
  </si>
  <si>
    <t>17. DALIS</t>
  </si>
  <si>
    <t>ANTGALIAI DOZATORIAMS</t>
  </si>
  <si>
    <t>17.</t>
  </si>
  <si>
    <t>17.1.</t>
  </si>
  <si>
    <t>17.1.1.</t>
  </si>
  <si>
    <t>Antgaliai privalo būti suderinami su ligoninės turimais ThermoFisher dozatoriais (pateikti dozatorių gamintojo patvirtinantį bandymų protokolą)</t>
  </si>
  <si>
    <t>17.1.2.</t>
  </si>
  <si>
    <t>Su filtru</t>
  </si>
  <si>
    <t>17.1.3.</t>
  </si>
  <si>
    <t>17.1.4.</t>
  </si>
  <si>
    <t>17.1.5.</t>
  </si>
  <si>
    <t>18. DALIS</t>
  </si>
  <si>
    <t>LABORATORINĖS SERVETĖLĖS</t>
  </si>
  <si>
    <t>18.</t>
  </si>
  <si>
    <t>Laboratorinės servetėlės</t>
  </si>
  <si>
    <t>18.1.</t>
  </si>
  <si>
    <t>18.1.1.</t>
  </si>
  <si>
    <t>21x20 cm</t>
  </si>
  <si>
    <t>18.1.2.</t>
  </si>
  <si>
    <t>Dėžutėse iki 100 vnt.</t>
  </si>
  <si>
    <t>18.1.3.</t>
  </si>
  <si>
    <t>Klimech Science tipo arba lygiavertis</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</si>
  <si>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</si>
  <si>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</si>
  <si>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</si>
  <si>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</si>
  <si>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</si>
  <si>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</si>
  <si>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</si>
  <si>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</si>
  <si>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</si>
  <si>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</si>
  <si>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</si>
  <si>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</si>
  <si>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</si>
  <si>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</si>
  <si>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</si>
  <si>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</si>
  <si>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</si>
  <si>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</si>
  <si>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</si>
  <si>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</si>
  <si>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1287 2024-12-09 15:29:48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</si>
</sst>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0">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2" fillId="4" borderId="0" xfId="0" applyFont="1" applyFill="1"/>
    <xf numFmtId="0" fontId="1" fillId="5" borderId="1" xfId="0" applyFont="1" applyFill="1" applyBorder="1" applyProtection="1">
      <protection locked="0"/>
    </xf>
    <xf numFmtId="0" fontId="1" fillId="4" borderId="0" xfId="0" applyFont="1" applyFill="1"/>
    <xf numFmtId="0" fontId="2" fillId="4" borderId="23" xfId="0" applyFont="1" applyFill="1" applyBorder="1"/>
    <xf numFmtId="0" fontId="1" fillId="4" borderId="23" xfId="0" applyFont="1" applyFill="1" applyBorder="1"/>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2" borderId="0" xfId="0" applyFont="1" applyFill="1"/>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3" borderId="9" xfId="0" applyFont="1" applyFill="1" applyBorder="1" applyAlignment="1" applyProtection="1">
      <alignment horizontal="center" vertical="center" wrapText="1"/>
      <protection locked="0"/>
    </xf>
    <xf numFmtId="0" fontId="0" fillId="0" borderId="20"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3" borderId="1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0" fillId="0" borderId="19" xfId="0" applyBorder="1"/>
    <xf numFmtId="0" fontId="1" fillId="2" borderId="6" xfId="0" applyFont="1" applyFill="1" applyBorder="1" applyAlignment="1">
      <alignment horizontal="center" vertical="center" wrapText="1"/>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wrapText="1"/>
    </xf>
    <xf numFmtId="0" fontId="1" fillId="5" borderId="10" xfId="0" applyFont="1" applyFill="1" applyBorder="1" applyAlignment="1" applyProtection="1">
      <alignment horizontal="left" vertical="center" wrapText="1"/>
      <protection locked="0"/>
    </xf>
    <xf numFmtId="0" fontId="2" fillId="4" borderId="23" xfId="0" applyFont="1" applyFill="1" applyBorder="1" applyAlignment="1">
      <alignment wrapText="1"/>
    </xf>
    <xf numFmtId="0" fontId="1" fillId="4" borderId="23" xfId="0" applyFont="1" applyFill="1" applyBorder="1" applyAlignment="1">
      <alignment wrapText="1"/>
    </xf>
    <xf numFmtId="0" fontId="2" fillId="4" borderId="0" xfId="0" applyFont="1" applyFill="1" applyAlignment="1">
      <alignment wrapText="1"/>
    </xf>
    <xf numFmtId="0" fontId="1" fillId="2" borderId="0" xfId="0" applyFont="1" applyFill="1" applyAlignment="1">
      <alignment horizontal="center"/>
    </xf>
    <xf numFmtId="0" fontId="1" fillId="5" borderId="0" xfId="0" applyFont="1" applyFill="1" applyAlignment="1" applyProtection="1">
      <alignment horizontal="center"/>
      <protection locked="0"/>
    </xf>
    <xf numFmtId="0" fontId="2" fillId="4" borderId="23" xfId="0" applyFont="1" applyFill="1" applyBorder="1" applyAlignment="1">
      <alignment horizontal="center"/>
    </xf>
    <xf numFmtId="0" fontId="1" fillId="4" borderId="23" xfId="0" applyFont="1" applyFill="1" applyBorder="1" applyAlignment="1">
      <alignment horizontal="center"/>
    </xf>
    <xf numFmtId="0" fontId="1" fillId="5" borderId="23" xfId="0" applyFont="1" applyFill="1" applyBorder="1" applyAlignment="1" applyProtection="1">
      <alignment horizontal="center"/>
      <protection locked="0"/>
    </xf>
    <xf numFmtId="0" fontId="2" fillId="4" borderId="23" xfId="0" applyFont="1" applyFill="1" applyBorder="1" applyAlignment="1">
      <alignment horizontal="center" wrapText="1"/>
    </xf>
    <xf numFmtId="0" fontId="1" fillId="4" borderId="0" xfId="0" applyFont="1" applyFill="1" applyAlignment="1">
      <alignment horizontal="center"/>
    </xf>
    <xf numFmtId="0" fontId="1" fillId="6" borderId="23" xfId="0" applyFont="1" applyFill="1" applyBorder="1" applyAlignment="1" applyProtection="1">
      <alignment horizontal="center"/>
      <protection locked="0"/>
    </xf>
    <xf numFmtId="0" fontId="1" fillId="4" borderId="0" xfId="0" applyFont="1" applyFill="1" applyAlignment="1">
      <alignment horizontal="left"/>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I343"/>
  <sheetViews>
    <sheetView tabSelected="1" workbookViewId="0"/>
  </sheetViews>
  <sheetFormatPr defaultColWidth="10.875" defaultRowHeight="15" x14ac:dyDescent="0.25"/>
  <cols>
    <col min="1" max="1" width="9.125" style="1" customWidth="1"/>
    <col min="2" max="2" width="74.625" style="1" customWidth="1"/>
    <col min="3" max="3" width="20" style="71" customWidth="1"/>
    <col min="4" max="4" width="14.5" style="71" customWidth="1"/>
    <col min="5" max="5" width="18.75" style="71" customWidth="1"/>
    <col min="6" max="6" width="18.625" style="71" customWidth="1"/>
    <col min="7" max="7" width="20.5" style="71" customWidth="1"/>
    <col min="8" max="8" width="26.5" style="71" customWidth="1"/>
    <col min="9" max="9" width="25" style="71" customWidth="1"/>
    <col min="10" max="15" width="25" style="1" customWidth="1"/>
    <col min="16" max="16" width="10.875" style="1" customWidth="1"/>
    <col min="17" max="16384" width="10.875" style="1"/>
  </cols>
  <sheetData>
    <row r="2" spans="1:6" x14ac:dyDescent="0.25">
      <c r="A2" s="13" t="s">
        <v>0</v>
      </c>
      <c r="B2" s="2"/>
    </row>
    <row r="3" spans="1:6" x14ac:dyDescent="0.25">
      <c r="B3" s="3"/>
    </row>
    <row r="4" spans="1:6" x14ac:dyDescent="0.25">
      <c r="A4" s="13" t="s">
        <v>1</v>
      </c>
      <c r="B4" s="2"/>
    </row>
    <row r="5" spans="1:6" x14ac:dyDescent="0.25">
      <c r="A5" s="2"/>
      <c r="B5" s="2"/>
    </row>
    <row r="6" spans="1:6" x14ac:dyDescent="0.25">
      <c r="A6" s="1" t="s">
        <v>2</v>
      </c>
      <c r="B6" s="13" t="s">
        <v>3</v>
      </c>
    </row>
    <row r="7" spans="1:6" x14ac:dyDescent="0.25">
      <c r="B7" s="2"/>
    </row>
    <row r="8" spans="1:6" x14ac:dyDescent="0.25">
      <c r="A8" s="4" t="s">
        <v>4</v>
      </c>
      <c r="B8" s="14"/>
    </row>
    <row r="9" spans="1:6" x14ac:dyDescent="0.25">
      <c r="A9" s="4" t="s">
        <v>5</v>
      </c>
      <c r="B9" s="14"/>
    </row>
    <row r="10" spans="1:6" x14ac:dyDescent="0.25">
      <c r="A10" s="4" t="s">
        <v>6</v>
      </c>
      <c r="B10" s="14"/>
    </row>
    <row r="12" spans="1:6" ht="15.75" x14ac:dyDescent="0.25">
      <c r="A12" s="26" t="s">
        <v>7</v>
      </c>
      <c r="B12" s="27"/>
      <c r="C12" s="23"/>
      <c r="D12" s="24"/>
      <c r="E12" s="24"/>
      <c r="F12" s="25"/>
    </row>
    <row r="13" spans="1:6" ht="15.95" customHeight="1" x14ac:dyDescent="0.25">
      <c r="A13" s="35" t="s">
        <v>8</v>
      </c>
      <c r="B13" s="30"/>
      <c r="C13" s="23"/>
      <c r="D13" s="24"/>
      <c r="E13" s="24"/>
      <c r="F13" s="25"/>
    </row>
    <row r="14" spans="1:6" ht="15.95" customHeight="1" x14ac:dyDescent="0.25">
      <c r="A14" s="35" t="s">
        <v>9</v>
      </c>
      <c r="B14" s="30"/>
      <c r="C14" s="23"/>
      <c r="D14" s="24"/>
      <c r="E14" s="24"/>
      <c r="F14" s="25"/>
    </row>
    <row r="15" spans="1:6" ht="15.95" customHeight="1" x14ac:dyDescent="0.25">
      <c r="A15" s="26" t="s">
        <v>10</v>
      </c>
      <c r="B15" s="27"/>
      <c r="C15" s="23"/>
      <c r="D15" s="24"/>
      <c r="E15" s="24"/>
      <c r="F15" s="25"/>
    </row>
    <row r="16" spans="1:6" ht="63" customHeight="1" x14ac:dyDescent="0.25">
      <c r="A16" s="29" t="s">
        <v>11</v>
      </c>
      <c r="B16" s="30"/>
      <c r="C16" s="23"/>
      <c r="D16" s="24"/>
      <c r="E16" s="24"/>
      <c r="F16" s="25"/>
    </row>
    <row r="17" spans="1:7" ht="15.95" customHeight="1" x14ac:dyDescent="0.25">
      <c r="A17" s="26" t="s">
        <v>12</v>
      </c>
      <c r="B17" s="27"/>
      <c r="C17" s="23"/>
      <c r="D17" s="24"/>
      <c r="E17" s="24"/>
      <c r="F17" s="25"/>
    </row>
    <row r="18" spans="1:7" ht="15.95" customHeight="1" x14ac:dyDescent="0.25">
      <c r="A18" s="26" t="s">
        <v>13</v>
      </c>
      <c r="B18" s="27"/>
      <c r="C18" s="23"/>
      <c r="D18" s="24"/>
      <c r="E18" s="24"/>
      <c r="F18" s="25"/>
    </row>
    <row r="19" spans="1:7" ht="48" customHeight="1" x14ac:dyDescent="0.25">
      <c r="A19" s="26" t="s">
        <v>14</v>
      </c>
      <c r="B19" s="27"/>
      <c r="C19" s="23"/>
      <c r="D19" s="24"/>
      <c r="E19" s="24"/>
      <c r="F19" s="25"/>
    </row>
    <row r="20" spans="1:7" ht="54.95" customHeight="1" x14ac:dyDescent="0.25">
      <c r="A20" s="26" t="s">
        <v>15</v>
      </c>
      <c r="B20" s="27"/>
      <c r="C20" s="23"/>
      <c r="D20" s="24"/>
      <c r="E20" s="24"/>
      <c r="F20" s="25"/>
    </row>
    <row r="21" spans="1:7" ht="71.099999999999994" customHeight="1" x14ac:dyDescent="0.25">
      <c r="A21" s="32" t="s">
        <v>16</v>
      </c>
      <c r="B21" s="33"/>
      <c r="C21" s="36"/>
      <c r="D21" s="37"/>
      <c r="E21" s="37"/>
      <c r="F21" s="37"/>
      <c r="G21" s="77" t="str">
        <f>IF((SUMPRODUCT(--(C21=""))&gt;0), "Privaloma užpildyti, kai taikomi pašalinimo pagrindai", "")</f>
        <v>Privaloma užpildyti, kai taikomi pašalinimo pagrindai</v>
      </c>
    </row>
    <row r="22" spans="1:7" ht="18" customHeight="1" x14ac:dyDescent="0.25">
      <c r="A22" s="5"/>
      <c r="B22" s="5"/>
      <c r="C22" s="6"/>
      <c r="D22" s="6"/>
      <c r="E22" s="6"/>
      <c r="F22" s="6"/>
    </row>
    <row r="23" spans="1:7" x14ac:dyDescent="0.25">
      <c r="A23" s="31" t="s">
        <v>17</v>
      </c>
      <c r="B23" s="28"/>
      <c r="C23" s="28"/>
      <c r="D23" s="28"/>
      <c r="E23" s="28"/>
      <c r="F23" s="28"/>
    </row>
    <row r="24" spans="1:7" x14ac:dyDescent="0.25">
      <c r="A24" s="28" t="s">
        <v>18</v>
      </c>
      <c r="B24" s="28"/>
      <c r="C24" s="28"/>
      <c r="D24" s="28"/>
      <c r="E24" s="28"/>
      <c r="F24" s="28"/>
    </row>
    <row r="25" spans="1:7" x14ac:dyDescent="0.25">
      <c r="A25" s="28" t="s">
        <v>19</v>
      </c>
      <c r="B25" s="28"/>
      <c r="C25" s="28"/>
      <c r="D25" s="28"/>
      <c r="E25" s="28"/>
      <c r="F25" s="28"/>
    </row>
    <row r="26" spans="1:7" x14ac:dyDescent="0.25">
      <c r="A26" s="28" t="s">
        <v>20</v>
      </c>
      <c r="B26" s="28"/>
      <c r="C26" s="28"/>
      <c r="D26" s="28"/>
      <c r="E26" s="28"/>
      <c r="F26" s="28"/>
    </row>
    <row r="27" spans="1:7" x14ac:dyDescent="0.25">
      <c r="A27" s="28" t="s">
        <v>21</v>
      </c>
      <c r="B27" s="28"/>
      <c r="C27" s="28"/>
      <c r="D27" s="28"/>
      <c r="E27" s="28"/>
      <c r="F27" s="28"/>
    </row>
    <row r="28" spans="1:7" ht="32.1" customHeight="1" x14ac:dyDescent="0.25">
      <c r="A28" s="34" t="s">
        <v>22</v>
      </c>
      <c r="B28" s="28"/>
      <c r="C28" s="28"/>
      <c r="D28" s="28"/>
      <c r="E28" s="28"/>
      <c r="F28" s="28"/>
    </row>
    <row r="29" spans="1:7" x14ac:dyDescent="0.25">
      <c r="A29" s="28" t="s">
        <v>23</v>
      </c>
      <c r="B29" s="28"/>
      <c r="C29" s="28"/>
      <c r="D29" s="28"/>
      <c r="E29" s="28"/>
      <c r="F29" s="28"/>
    </row>
    <row r="30" spans="1:7" x14ac:dyDescent="0.25">
      <c r="A30" s="15" t="s">
        <v>24</v>
      </c>
      <c r="D30" s="72"/>
    </row>
    <row r="31" spans="1:7" x14ac:dyDescent="0.25">
      <c r="A31" s="15" t="s">
        <v>25</v>
      </c>
    </row>
    <row r="32" spans="1:7" ht="105" x14ac:dyDescent="0.25">
      <c r="A32" s="13" t="s">
        <v>26</v>
      </c>
      <c r="B32" s="70" t="s">
        <v>27</v>
      </c>
    </row>
    <row r="34" spans="1:9" x14ac:dyDescent="0.25">
      <c r="A34" s="13" t="s">
        <v>28</v>
      </c>
    </row>
    <row r="35" spans="1:9" ht="90" x14ac:dyDescent="0.25">
      <c r="A35" s="16" t="s">
        <v>29</v>
      </c>
      <c r="B35" s="68" t="s">
        <v>30</v>
      </c>
      <c r="C35" s="73" t="s">
        <v>31</v>
      </c>
      <c r="D35" s="73" t="s">
        <v>32</v>
      </c>
      <c r="E35" s="73" t="s">
        <v>33</v>
      </c>
      <c r="F35" s="73" t="s">
        <v>34</v>
      </c>
      <c r="G35" s="76" t="s">
        <v>35</v>
      </c>
      <c r="H35" s="76" t="s">
        <v>36</v>
      </c>
      <c r="I35" s="76" t="s">
        <v>37</v>
      </c>
    </row>
    <row r="36" spans="1:9" ht="90" x14ac:dyDescent="0.25">
      <c r="A36" s="16" t="s">
        <v>38</v>
      </c>
      <c r="B36" s="68" t="s">
        <v>39</v>
      </c>
      <c r="C36" s="74"/>
      <c r="D36" s="74"/>
      <c r="E36" s="74"/>
      <c r="F36" s="74"/>
      <c r="G36" s="74"/>
      <c r="H36" s="74"/>
      <c r="I36" s="74"/>
    </row>
    <row r="37" spans="1:9" x14ac:dyDescent="0.25">
      <c r="A37" s="17" t="s">
        <v>40</v>
      </c>
      <c r="B37" s="69" t="s">
        <v>41</v>
      </c>
      <c r="C37" s="74">
        <v>57600</v>
      </c>
      <c r="D37" s="74" t="s">
        <v>42</v>
      </c>
      <c r="E37" s="78"/>
      <c r="F37" s="74" t="str">
        <f>IF(ISBLANK(E37),"", PRODUCT(C37,E37))</f>
        <v/>
      </c>
      <c r="G37" s="75"/>
      <c r="H37" s="74"/>
      <c r="I37" s="74"/>
    </row>
    <row r="38" spans="1:9" ht="30" x14ac:dyDescent="0.25">
      <c r="A38" s="17" t="s">
        <v>43</v>
      </c>
      <c r="B38" s="69" t="s">
        <v>44</v>
      </c>
      <c r="C38" s="74"/>
      <c r="D38" s="74"/>
      <c r="E38" s="74"/>
      <c r="F38" s="74"/>
      <c r="G38" s="74"/>
      <c r="H38" s="75"/>
      <c r="I38" s="75"/>
    </row>
    <row r="39" spans="1:9" ht="30" x14ac:dyDescent="0.25">
      <c r="A39" s="17" t="s">
        <v>45</v>
      </c>
      <c r="B39" s="69" t="s">
        <v>46</v>
      </c>
      <c r="C39" s="74"/>
      <c r="D39" s="74"/>
      <c r="E39" s="74"/>
      <c r="F39" s="74"/>
      <c r="G39" s="74"/>
      <c r="H39" s="75"/>
      <c r="I39" s="75"/>
    </row>
    <row r="40" spans="1:9" x14ac:dyDescent="0.25">
      <c r="A40" s="17" t="s">
        <v>47</v>
      </c>
      <c r="B40" s="69" t="s">
        <v>48</v>
      </c>
      <c r="C40" s="74"/>
      <c r="D40" s="74"/>
      <c r="E40" s="74"/>
      <c r="F40" s="74"/>
      <c r="G40" s="74"/>
      <c r="H40" s="75"/>
      <c r="I40" s="75"/>
    </row>
    <row r="41" spans="1:9" ht="45" x14ac:dyDescent="0.25">
      <c r="A41" s="17" t="s">
        <v>49</v>
      </c>
      <c r="B41" s="69" t="s">
        <v>50</v>
      </c>
      <c r="C41" s="74"/>
      <c r="D41" s="74"/>
      <c r="E41" s="74"/>
      <c r="F41" s="74"/>
      <c r="G41" s="74"/>
      <c r="H41" s="75"/>
      <c r="I41" s="75"/>
    </row>
    <row r="42" spans="1:9" ht="30" x14ac:dyDescent="0.25">
      <c r="A42" s="17" t="s">
        <v>51</v>
      </c>
      <c r="B42" s="69" t="s">
        <v>52</v>
      </c>
      <c r="C42" s="74"/>
      <c r="D42" s="74"/>
      <c r="E42" s="74"/>
      <c r="F42" s="74"/>
      <c r="G42" s="74"/>
      <c r="H42" s="75"/>
      <c r="I42" s="75"/>
    </row>
    <row r="43" spans="1:9" x14ac:dyDescent="0.25">
      <c r="A43" s="17" t="s">
        <v>53</v>
      </c>
      <c r="B43" s="69" t="s">
        <v>54</v>
      </c>
      <c r="C43" s="74"/>
      <c r="D43" s="74"/>
      <c r="E43" s="74"/>
      <c r="F43" s="74"/>
      <c r="G43" s="74"/>
      <c r="H43" s="75"/>
      <c r="I43" s="75"/>
    </row>
    <row r="44" spans="1:9" x14ac:dyDescent="0.25">
      <c r="A44" s="17" t="s">
        <v>55</v>
      </c>
      <c r="B44" s="69" t="s">
        <v>41</v>
      </c>
      <c r="C44" s="74">
        <v>22080</v>
      </c>
      <c r="D44" s="74" t="s">
        <v>42</v>
      </c>
      <c r="E44" s="78"/>
      <c r="F44" s="74" t="str">
        <f>IF(ISBLANK(E44),"", PRODUCT(C44,E44))</f>
        <v/>
      </c>
      <c r="G44" s="75"/>
      <c r="H44" s="74"/>
      <c r="I44" s="74"/>
    </row>
    <row r="45" spans="1:9" ht="30" x14ac:dyDescent="0.25">
      <c r="A45" s="17" t="s">
        <v>56</v>
      </c>
      <c r="B45" s="69" t="s">
        <v>57</v>
      </c>
      <c r="C45" s="74"/>
      <c r="D45" s="74"/>
      <c r="E45" s="74"/>
      <c r="F45" s="74"/>
      <c r="G45" s="74"/>
      <c r="H45" s="75"/>
      <c r="I45" s="75"/>
    </row>
    <row r="46" spans="1:9" ht="30" x14ac:dyDescent="0.25">
      <c r="A46" s="17" t="s">
        <v>58</v>
      </c>
      <c r="B46" s="69" t="s">
        <v>46</v>
      </c>
      <c r="C46" s="74"/>
      <c r="D46" s="74"/>
      <c r="E46" s="74"/>
      <c r="F46" s="74"/>
      <c r="G46" s="74"/>
      <c r="H46" s="75"/>
      <c r="I46" s="75"/>
    </row>
    <row r="47" spans="1:9" x14ac:dyDescent="0.25">
      <c r="A47" s="17" t="s">
        <v>59</v>
      </c>
      <c r="B47" s="69" t="s">
        <v>60</v>
      </c>
      <c r="C47" s="74"/>
      <c r="D47" s="74"/>
      <c r="E47" s="74"/>
      <c r="F47" s="74"/>
      <c r="G47" s="74"/>
      <c r="H47" s="75"/>
      <c r="I47" s="75"/>
    </row>
    <row r="48" spans="1:9" ht="45" x14ac:dyDescent="0.25">
      <c r="A48" s="17" t="s">
        <v>61</v>
      </c>
      <c r="B48" s="69" t="s">
        <v>50</v>
      </c>
      <c r="C48" s="74"/>
      <c r="D48" s="74"/>
      <c r="E48" s="74"/>
      <c r="F48" s="74"/>
      <c r="G48" s="74"/>
      <c r="H48" s="75"/>
      <c r="I48" s="75"/>
    </row>
    <row r="49" spans="1:9" ht="30" x14ac:dyDescent="0.25">
      <c r="A49" s="17" t="s">
        <v>62</v>
      </c>
      <c r="B49" s="69" t="s">
        <v>63</v>
      </c>
      <c r="C49" s="74"/>
      <c r="D49" s="74"/>
      <c r="E49" s="74"/>
      <c r="F49" s="74"/>
      <c r="G49" s="74"/>
      <c r="H49" s="75"/>
      <c r="I49" s="75"/>
    </row>
    <row r="50" spans="1:9" x14ac:dyDescent="0.25">
      <c r="A50" s="17" t="s">
        <v>64</v>
      </c>
      <c r="B50" s="69" t="s">
        <v>65</v>
      </c>
      <c r="C50" s="74"/>
      <c r="D50" s="74"/>
      <c r="E50" s="74"/>
      <c r="F50" s="74"/>
      <c r="G50" s="74"/>
      <c r="H50" s="75"/>
      <c r="I50" s="75"/>
    </row>
    <row r="51" spans="1:9" x14ac:dyDescent="0.25">
      <c r="A51" s="17" t="s">
        <v>66</v>
      </c>
      <c r="B51" s="69" t="s">
        <v>41</v>
      </c>
      <c r="C51" s="74">
        <v>22080</v>
      </c>
      <c r="D51" s="74" t="s">
        <v>42</v>
      </c>
      <c r="E51" s="78"/>
      <c r="F51" s="74" t="str">
        <f>IF(ISBLANK(E51),"", PRODUCT(C51,E51))</f>
        <v/>
      </c>
      <c r="G51" s="75"/>
      <c r="H51" s="74"/>
      <c r="I51" s="74"/>
    </row>
    <row r="52" spans="1:9" ht="30" x14ac:dyDescent="0.25">
      <c r="A52" s="17" t="s">
        <v>67</v>
      </c>
      <c r="B52" s="69" t="s">
        <v>68</v>
      </c>
      <c r="C52" s="74"/>
      <c r="D52" s="74"/>
      <c r="E52" s="74"/>
      <c r="F52" s="74"/>
      <c r="G52" s="74"/>
      <c r="H52" s="75"/>
      <c r="I52" s="75"/>
    </row>
    <row r="53" spans="1:9" ht="30" x14ac:dyDescent="0.25">
      <c r="A53" s="17" t="s">
        <v>69</v>
      </c>
      <c r="B53" s="69" t="s">
        <v>70</v>
      </c>
      <c r="C53" s="74"/>
      <c r="D53" s="74"/>
      <c r="E53" s="74"/>
      <c r="F53" s="74"/>
      <c r="G53" s="74"/>
      <c r="H53" s="75"/>
      <c r="I53" s="75"/>
    </row>
    <row r="54" spans="1:9" x14ac:dyDescent="0.25">
      <c r="A54" s="17" t="s">
        <v>71</v>
      </c>
      <c r="B54" s="69" t="s">
        <v>72</v>
      </c>
      <c r="C54" s="74"/>
      <c r="D54" s="74"/>
      <c r="E54" s="74"/>
      <c r="F54" s="74"/>
      <c r="G54" s="74"/>
      <c r="H54" s="75"/>
      <c r="I54" s="75"/>
    </row>
    <row r="55" spans="1:9" ht="45" x14ac:dyDescent="0.25">
      <c r="A55" s="17" t="s">
        <v>73</v>
      </c>
      <c r="B55" s="69" t="s">
        <v>74</v>
      </c>
      <c r="C55" s="74"/>
      <c r="D55" s="74"/>
      <c r="E55" s="74"/>
      <c r="F55" s="74"/>
      <c r="G55" s="74"/>
      <c r="H55" s="75"/>
      <c r="I55" s="75"/>
    </row>
    <row r="56" spans="1:9" ht="30" x14ac:dyDescent="0.25">
      <c r="A56" s="17" t="s">
        <v>75</v>
      </c>
      <c r="B56" s="69" t="s">
        <v>63</v>
      </c>
      <c r="C56" s="74"/>
      <c r="D56" s="74"/>
      <c r="E56" s="74"/>
      <c r="F56" s="74"/>
      <c r="G56" s="74"/>
      <c r="H56" s="75"/>
      <c r="I56" s="75"/>
    </row>
    <row r="57" spans="1:9" x14ac:dyDescent="0.25">
      <c r="A57" s="17" t="s">
        <v>76</v>
      </c>
      <c r="B57" s="69" t="s">
        <v>77</v>
      </c>
      <c r="C57" s="74"/>
      <c r="D57" s="74"/>
      <c r="E57" s="74"/>
      <c r="F57" s="74"/>
      <c r="G57" s="74"/>
      <c r="H57" s="75"/>
      <c r="I57" s="75"/>
    </row>
    <row r="58" spans="1:9" x14ac:dyDescent="0.25">
      <c r="B58" s="12"/>
      <c r="E58" s="73" t="s">
        <v>78</v>
      </c>
      <c r="F58" s="73" t="str">
        <f>IF((COUNT(C37:C57)&lt;&gt;COUNT(F37:F57)),"", ROUND(SUM(F37:F57),2))</f>
        <v/>
      </c>
      <c r="G58" s="79" t="str">
        <f>IF((COUNT(C37:C57)&lt;&gt;COUNT(F37:F57)),"Neužpildytos visų objektų kainos", "")</f>
        <v>Neužpildytos visų objektų kainos</v>
      </c>
    </row>
    <row r="59" spans="1:9" x14ac:dyDescent="0.25">
      <c r="B59" s="12"/>
      <c r="C59" s="73" t="s">
        <v>79</v>
      </c>
      <c r="D59" s="75"/>
      <c r="E59" s="73" t="s">
        <v>80</v>
      </c>
      <c r="F59" s="73" t="str">
        <f>IF(OR(F58="",D59=""),"", ROUND(PRODUCT(D59,F58)/100,2))</f>
        <v/>
      </c>
      <c r="G59" s="79" t="str">
        <f>IF(D59="", "Nurodykite taikomą PVM dydį", "")</f>
        <v>Nurodykite taikomą PVM dydį</v>
      </c>
    </row>
    <row r="60" spans="1:9" x14ac:dyDescent="0.25">
      <c r="B60" s="12"/>
      <c r="E60" s="73" t="s">
        <v>81</v>
      </c>
      <c r="F60" s="73">
        <f>IF(ISBLANK(F59), "", ROUND(SUM(F58:F59),2))</f>
        <v>0</v>
      </c>
    </row>
    <row r="61" spans="1:9" x14ac:dyDescent="0.25">
      <c r="B61" s="12"/>
    </row>
    <row r="62" spans="1:9" x14ac:dyDescent="0.25">
      <c r="B62" s="12"/>
    </row>
    <row r="63" spans="1:9" x14ac:dyDescent="0.25">
      <c r="B63" s="12"/>
    </row>
    <row r="64" spans="1:9" ht="105" x14ac:dyDescent="0.25">
      <c r="A64" s="13" t="s">
        <v>82</v>
      </c>
      <c r="B64" s="70" t="s">
        <v>83</v>
      </c>
    </row>
    <row r="65" spans="1:9" x14ac:dyDescent="0.25">
      <c r="B65" s="12"/>
    </row>
    <row r="66" spans="1:9" x14ac:dyDescent="0.25">
      <c r="A66" s="13" t="s">
        <v>28</v>
      </c>
      <c r="B66" s="12"/>
    </row>
    <row r="67" spans="1:9" ht="90" x14ac:dyDescent="0.25">
      <c r="A67" s="68" t="s">
        <v>29</v>
      </c>
      <c r="B67" s="68" t="s">
        <v>30</v>
      </c>
      <c r="C67" s="76" t="s">
        <v>31</v>
      </c>
      <c r="D67" s="76" t="s">
        <v>32</v>
      </c>
      <c r="E67" s="76" t="s">
        <v>33</v>
      </c>
      <c r="F67" s="76" t="s">
        <v>34</v>
      </c>
      <c r="G67" s="76" t="s">
        <v>35</v>
      </c>
      <c r="H67" s="76" t="s">
        <v>36</v>
      </c>
      <c r="I67" s="76" t="s">
        <v>37</v>
      </c>
    </row>
    <row r="68" spans="1:9" ht="105" x14ac:dyDescent="0.25">
      <c r="A68" s="16" t="s">
        <v>84</v>
      </c>
      <c r="B68" s="68" t="s">
        <v>85</v>
      </c>
      <c r="C68" s="74"/>
      <c r="D68" s="74"/>
      <c r="E68" s="74"/>
      <c r="F68" s="74"/>
      <c r="G68" s="74"/>
      <c r="H68" s="74"/>
      <c r="I68" s="74"/>
    </row>
    <row r="69" spans="1:9" x14ac:dyDescent="0.25">
      <c r="A69" s="17" t="s">
        <v>86</v>
      </c>
      <c r="B69" s="69" t="s">
        <v>41</v>
      </c>
      <c r="C69" s="74">
        <v>57600</v>
      </c>
      <c r="D69" s="74" t="s">
        <v>42</v>
      </c>
      <c r="E69" s="78"/>
      <c r="F69" s="74" t="str">
        <f>IF(ISBLANK(E69),"", PRODUCT(C69,E69))</f>
        <v/>
      </c>
      <c r="G69" s="75"/>
      <c r="H69" s="74"/>
      <c r="I69" s="74"/>
    </row>
    <row r="70" spans="1:9" ht="30" x14ac:dyDescent="0.25">
      <c r="A70" s="17" t="s">
        <v>87</v>
      </c>
      <c r="B70" s="69" t="s">
        <v>88</v>
      </c>
      <c r="C70" s="74"/>
      <c r="D70" s="74"/>
      <c r="E70" s="74"/>
      <c r="F70" s="74"/>
      <c r="G70" s="74"/>
      <c r="H70" s="75"/>
      <c r="I70" s="75"/>
    </row>
    <row r="71" spans="1:9" x14ac:dyDescent="0.25">
      <c r="A71" s="17" t="s">
        <v>89</v>
      </c>
      <c r="B71" s="69" t="s">
        <v>90</v>
      </c>
      <c r="C71" s="74"/>
      <c r="D71" s="74"/>
      <c r="E71" s="74"/>
      <c r="F71" s="74"/>
      <c r="G71" s="74"/>
      <c r="H71" s="75"/>
      <c r="I71" s="75"/>
    </row>
    <row r="72" spans="1:9" x14ac:dyDescent="0.25">
      <c r="A72" s="17" t="s">
        <v>91</v>
      </c>
      <c r="B72" s="69" t="s">
        <v>92</v>
      </c>
      <c r="C72" s="74"/>
      <c r="D72" s="74"/>
      <c r="E72" s="74"/>
      <c r="F72" s="74"/>
      <c r="G72" s="74"/>
      <c r="H72" s="75"/>
      <c r="I72" s="75"/>
    </row>
    <row r="73" spans="1:9" x14ac:dyDescent="0.25">
      <c r="A73" s="17" t="s">
        <v>93</v>
      </c>
      <c r="B73" s="69" t="s">
        <v>54</v>
      </c>
      <c r="C73" s="74"/>
      <c r="D73" s="74"/>
      <c r="E73" s="74"/>
      <c r="F73" s="74"/>
      <c r="G73" s="74"/>
      <c r="H73" s="75"/>
      <c r="I73" s="75"/>
    </row>
    <row r="74" spans="1:9" x14ac:dyDescent="0.25">
      <c r="A74" s="17" t="s">
        <v>94</v>
      </c>
      <c r="B74" s="69" t="s">
        <v>41</v>
      </c>
      <c r="C74" s="74">
        <v>38400</v>
      </c>
      <c r="D74" s="74" t="s">
        <v>42</v>
      </c>
      <c r="E74" s="78"/>
      <c r="F74" s="74" t="str">
        <f>IF(ISBLANK(E74),"", PRODUCT(C74,E74))</f>
        <v/>
      </c>
      <c r="G74" s="75"/>
      <c r="H74" s="74"/>
      <c r="I74" s="74"/>
    </row>
    <row r="75" spans="1:9" ht="30" x14ac:dyDescent="0.25">
      <c r="A75" s="17" t="s">
        <v>95</v>
      </c>
      <c r="B75" s="69" t="s">
        <v>88</v>
      </c>
      <c r="C75" s="74"/>
      <c r="D75" s="74"/>
      <c r="E75" s="74"/>
      <c r="F75" s="74"/>
      <c r="G75" s="74"/>
      <c r="H75" s="75"/>
      <c r="I75" s="75"/>
    </row>
    <row r="76" spans="1:9" x14ac:dyDescent="0.25">
      <c r="A76" s="17" t="s">
        <v>96</v>
      </c>
      <c r="B76" s="69" t="s">
        <v>90</v>
      </c>
      <c r="C76" s="74"/>
      <c r="D76" s="74"/>
      <c r="E76" s="74"/>
      <c r="F76" s="74"/>
      <c r="G76" s="74"/>
      <c r="H76" s="75"/>
      <c r="I76" s="75"/>
    </row>
    <row r="77" spans="1:9" x14ac:dyDescent="0.25">
      <c r="A77" s="17" t="s">
        <v>97</v>
      </c>
      <c r="B77" s="69" t="s">
        <v>92</v>
      </c>
      <c r="C77" s="74"/>
      <c r="D77" s="74"/>
      <c r="E77" s="74"/>
      <c r="F77" s="74"/>
      <c r="G77" s="74"/>
      <c r="H77" s="75"/>
      <c r="I77" s="75"/>
    </row>
    <row r="78" spans="1:9" x14ac:dyDescent="0.25">
      <c r="A78" s="17" t="s">
        <v>98</v>
      </c>
      <c r="B78" s="69" t="s">
        <v>99</v>
      </c>
      <c r="C78" s="74"/>
      <c r="D78" s="74"/>
      <c r="E78" s="74"/>
      <c r="F78" s="74"/>
      <c r="G78" s="74"/>
      <c r="H78" s="75"/>
      <c r="I78" s="75"/>
    </row>
    <row r="79" spans="1:9" x14ac:dyDescent="0.25">
      <c r="A79" s="17" t="s">
        <v>100</v>
      </c>
      <c r="B79" s="69" t="s">
        <v>41</v>
      </c>
      <c r="C79" s="74">
        <v>21120</v>
      </c>
      <c r="D79" s="74" t="s">
        <v>42</v>
      </c>
      <c r="E79" s="78"/>
      <c r="F79" s="74" t="str">
        <f>IF(ISBLANK(E79),"", PRODUCT(C79,E79))</f>
        <v/>
      </c>
      <c r="G79" s="75"/>
      <c r="H79" s="74"/>
      <c r="I79" s="74"/>
    </row>
    <row r="80" spans="1:9" ht="30" x14ac:dyDescent="0.25">
      <c r="A80" s="17" t="s">
        <v>101</v>
      </c>
      <c r="B80" s="69" t="s">
        <v>88</v>
      </c>
      <c r="C80" s="74"/>
      <c r="D80" s="74"/>
      <c r="E80" s="74"/>
      <c r="F80" s="74"/>
      <c r="G80" s="74"/>
      <c r="H80" s="75"/>
      <c r="I80" s="75"/>
    </row>
    <row r="81" spans="1:9" x14ac:dyDescent="0.25">
      <c r="A81" s="17" t="s">
        <v>102</v>
      </c>
      <c r="B81" s="69" t="s">
        <v>90</v>
      </c>
      <c r="C81" s="74"/>
      <c r="D81" s="74"/>
      <c r="E81" s="74"/>
      <c r="F81" s="74"/>
      <c r="G81" s="74"/>
      <c r="H81" s="75"/>
      <c r="I81" s="75"/>
    </row>
    <row r="82" spans="1:9" x14ac:dyDescent="0.25">
      <c r="A82" s="17" t="s">
        <v>103</v>
      </c>
      <c r="B82" s="69" t="s">
        <v>92</v>
      </c>
      <c r="C82" s="74"/>
      <c r="D82" s="74"/>
      <c r="E82" s="74"/>
      <c r="F82" s="74"/>
      <c r="G82" s="74"/>
      <c r="H82" s="75"/>
      <c r="I82" s="75"/>
    </row>
    <row r="83" spans="1:9" x14ac:dyDescent="0.25">
      <c r="A83" s="17" t="s">
        <v>104</v>
      </c>
      <c r="B83" s="69" t="s">
        <v>105</v>
      </c>
      <c r="C83" s="74"/>
      <c r="D83" s="74"/>
      <c r="E83" s="74"/>
      <c r="F83" s="74"/>
      <c r="G83" s="74"/>
      <c r="H83" s="75"/>
      <c r="I83" s="75"/>
    </row>
    <row r="84" spans="1:9" x14ac:dyDescent="0.25">
      <c r="A84" s="17" t="s">
        <v>106</v>
      </c>
      <c r="B84" s="69" t="s">
        <v>41</v>
      </c>
      <c r="C84" s="74">
        <v>1920</v>
      </c>
      <c r="D84" s="74" t="s">
        <v>42</v>
      </c>
      <c r="E84" s="78"/>
      <c r="F84" s="74" t="str">
        <f>IF(ISBLANK(E84),"", PRODUCT(C84,E84))</f>
        <v/>
      </c>
      <c r="G84" s="75"/>
      <c r="H84" s="74"/>
      <c r="I84" s="74"/>
    </row>
    <row r="85" spans="1:9" ht="30" x14ac:dyDescent="0.25">
      <c r="A85" s="17" t="s">
        <v>107</v>
      </c>
      <c r="B85" s="69" t="s">
        <v>88</v>
      </c>
      <c r="C85" s="74"/>
      <c r="D85" s="74"/>
      <c r="E85" s="74"/>
      <c r="F85" s="74"/>
      <c r="G85" s="74"/>
      <c r="H85" s="75"/>
      <c r="I85" s="75"/>
    </row>
    <row r="86" spans="1:9" x14ac:dyDescent="0.25">
      <c r="A86" s="17" t="s">
        <v>108</v>
      </c>
      <c r="B86" s="69" t="s">
        <v>90</v>
      </c>
      <c r="C86" s="74"/>
      <c r="D86" s="74"/>
      <c r="E86" s="74"/>
      <c r="F86" s="74"/>
      <c r="G86" s="74"/>
      <c r="H86" s="75"/>
      <c r="I86" s="75"/>
    </row>
    <row r="87" spans="1:9" x14ac:dyDescent="0.25">
      <c r="A87" s="17" t="s">
        <v>109</v>
      </c>
      <c r="B87" s="69" t="s">
        <v>92</v>
      </c>
      <c r="C87" s="74"/>
      <c r="D87" s="74"/>
      <c r="E87" s="74"/>
      <c r="F87" s="74"/>
      <c r="G87" s="74"/>
      <c r="H87" s="75"/>
      <c r="I87" s="75"/>
    </row>
    <row r="88" spans="1:9" x14ac:dyDescent="0.25">
      <c r="A88" s="17" t="s">
        <v>110</v>
      </c>
      <c r="B88" s="69" t="s">
        <v>111</v>
      </c>
      <c r="C88" s="74"/>
      <c r="D88" s="74"/>
      <c r="E88" s="74"/>
      <c r="F88" s="74"/>
      <c r="G88" s="74"/>
      <c r="H88" s="75"/>
      <c r="I88" s="75"/>
    </row>
    <row r="89" spans="1:9" x14ac:dyDescent="0.25">
      <c r="B89" s="12"/>
      <c r="E89" s="73" t="s">
        <v>78</v>
      </c>
      <c r="F89" s="73" t="str">
        <f>IF((COUNT(C69:C88)&lt;&gt;COUNT(F69:F88)),"", ROUND(SUM(F69:F88),2))</f>
        <v/>
      </c>
      <c r="G89" s="79" t="str">
        <f>IF((COUNT(C69:C88)&lt;&gt;COUNT(F69:F88)),"Neužpildytos visų objektų kainos", "")</f>
        <v>Neužpildytos visų objektų kainos</v>
      </c>
    </row>
    <row r="90" spans="1:9" x14ac:dyDescent="0.25">
      <c r="B90" s="12"/>
      <c r="C90" s="73" t="s">
        <v>79</v>
      </c>
      <c r="D90" s="75"/>
      <c r="E90" s="73" t="s">
        <v>80</v>
      </c>
      <c r="F90" s="73" t="str">
        <f>IF(OR(F89="",D90=""),"", ROUND(PRODUCT(D90,F89)/100,2))</f>
        <v/>
      </c>
      <c r="G90" s="79" t="str">
        <f>IF(D90="", "Nurodykite taikomą PVM dydį", "")</f>
        <v>Nurodykite taikomą PVM dydį</v>
      </c>
    </row>
    <row r="91" spans="1:9" x14ac:dyDescent="0.25">
      <c r="B91" s="12"/>
      <c r="E91" s="73" t="s">
        <v>81</v>
      </c>
      <c r="F91" s="73">
        <f>IF(ISBLANK(F90), "", ROUND(SUM(F89:F90),2))</f>
        <v>0</v>
      </c>
    </row>
    <row r="92" spans="1:9" x14ac:dyDescent="0.25">
      <c r="B92" s="12"/>
    </row>
    <row r="93" spans="1:9" x14ac:dyDescent="0.25">
      <c r="B93" s="12"/>
    </row>
    <row r="94" spans="1:9" x14ac:dyDescent="0.25">
      <c r="B94" s="12"/>
    </row>
    <row r="95" spans="1:9" x14ac:dyDescent="0.25">
      <c r="A95" s="13" t="s">
        <v>112</v>
      </c>
      <c r="B95" s="70" t="s">
        <v>113</v>
      </c>
    </row>
    <row r="96" spans="1:9" x14ac:dyDescent="0.25">
      <c r="B96" s="12"/>
    </row>
    <row r="97" spans="1:9" x14ac:dyDescent="0.25">
      <c r="A97" s="13" t="s">
        <v>28</v>
      </c>
      <c r="B97" s="12"/>
    </row>
    <row r="98" spans="1:9" ht="90" x14ac:dyDescent="0.25">
      <c r="A98" s="68" t="s">
        <v>29</v>
      </c>
      <c r="B98" s="68" t="s">
        <v>30</v>
      </c>
      <c r="C98" s="76" t="s">
        <v>31</v>
      </c>
      <c r="D98" s="76" t="s">
        <v>32</v>
      </c>
      <c r="E98" s="76" t="s">
        <v>33</v>
      </c>
      <c r="F98" s="76" t="s">
        <v>34</v>
      </c>
      <c r="G98" s="76" t="s">
        <v>35</v>
      </c>
      <c r="H98" s="76" t="s">
        <v>36</v>
      </c>
      <c r="I98" s="76" t="s">
        <v>37</v>
      </c>
    </row>
    <row r="99" spans="1:9" x14ac:dyDescent="0.25">
      <c r="A99" s="16" t="s">
        <v>114</v>
      </c>
      <c r="B99" s="68" t="s">
        <v>115</v>
      </c>
      <c r="C99" s="74"/>
      <c r="D99" s="74"/>
      <c r="E99" s="74"/>
      <c r="F99" s="74"/>
      <c r="G99" s="74"/>
      <c r="H99" s="74"/>
      <c r="I99" s="74"/>
    </row>
    <row r="100" spans="1:9" x14ac:dyDescent="0.25">
      <c r="A100" s="17" t="s">
        <v>116</v>
      </c>
      <c r="B100" s="69" t="s">
        <v>115</v>
      </c>
      <c r="C100" s="74">
        <v>4000</v>
      </c>
      <c r="D100" s="74" t="s">
        <v>42</v>
      </c>
      <c r="E100" s="78"/>
      <c r="F100" s="74" t="str">
        <f>IF(ISBLANK(E100),"", PRODUCT(C100,E100))</f>
        <v/>
      </c>
      <c r="G100" s="75"/>
      <c r="H100" s="74"/>
      <c r="I100" s="74"/>
    </row>
    <row r="101" spans="1:9" x14ac:dyDescent="0.25">
      <c r="A101" s="17" t="s">
        <v>117</v>
      </c>
      <c r="B101" s="69" t="s">
        <v>118</v>
      </c>
      <c r="C101" s="74"/>
      <c r="D101" s="74"/>
      <c r="E101" s="74"/>
      <c r="F101" s="74"/>
      <c r="G101" s="74"/>
      <c r="H101" s="75"/>
      <c r="I101" s="75"/>
    </row>
    <row r="102" spans="1:9" x14ac:dyDescent="0.25">
      <c r="A102" s="17" t="s">
        <v>119</v>
      </c>
      <c r="B102" s="69" t="s">
        <v>120</v>
      </c>
      <c r="C102" s="74"/>
      <c r="D102" s="74"/>
      <c r="E102" s="74"/>
      <c r="F102" s="74"/>
      <c r="G102" s="74"/>
      <c r="H102" s="75"/>
      <c r="I102" s="75"/>
    </row>
    <row r="103" spans="1:9" x14ac:dyDescent="0.25">
      <c r="A103" s="17" t="s">
        <v>121</v>
      </c>
      <c r="B103" s="69" t="s">
        <v>122</v>
      </c>
      <c r="C103" s="74"/>
      <c r="D103" s="74"/>
      <c r="E103" s="74"/>
      <c r="F103" s="74"/>
      <c r="G103" s="74"/>
      <c r="H103" s="75"/>
      <c r="I103" s="75"/>
    </row>
    <row r="104" spans="1:9" x14ac:dyDescent="0.25">
      <c r="A104" s="17" t="s">
        <v>123</v>
      </c>
      <c r="B104" s="69" t="s">
        <v>124</v>
      </c>
      <c r="C104" s="74"/>
      <c r="D104" s="74"/>
      <c r="E104" s="74"/>
      <c r="F104" s="74"/>
      <c r="G104" s="74"/>
      <c r="H104" s="75"/>
      <c r="I104" s="75"/>
    </row>
    <row r="105" spans="1:9" x14ac:dyDescent="0.25">
      <c r="B105" s="12"/>
      <c r="E105" s="73" t="s">
        <v>78</v>
      </c>
      <c r="F105" s="73" t="str">
        <f>IF((COUNT(C100:C104)&lt;&gt;COUNT(F100:F104)),"", ROUND(SUM(F100:F104),2))</f>
        <v/>
      </c>
      <c r="G105" s="79" t="str">
        <f>IF((COUNT(C100:C104)&lt;&gt;COUNT(F100:F104)),"Neužpildytos visų objektų kainos", "")</f>
        <v>Neužpildytos visų objektų kainos</v>
      </c>
    </row>
    <row r="106" spans="1:9" x14ac:dyDescent="0.25">
      <c r="B106" s="12"/>
      <c r="C106" s="73" t="s">
        <v>79</v>
      </c>
      <c r="D106" s="75"/>
      <c r="E106" s="73" t="s">
        <v>80</v>
      </c>
      <c r="F106" s="73" t="str">
        <f>IF(OR(F105="",D106=""),"", ROUND(PRODUCT(D106,F105)/100,2))</f>
        <v/>
      </c>
      <c r="G106" s="79" t="str">
        <f>IF(D106="", "Nurodykite taikomą PVM dydį", "")</f>
        <v>Nurodykite taikomą PVM dydį</v>
      </c>
    </row>
    <row r="107" spans="1:9" x14ac:dyDescent="0.25">
      <c r="B107" s="12"/>
      <c r="E107" s="73" t="s">
        <v>81</v>
      </c>
      <c r="F107" s="73">
        <f>IF(ISBLANK(F106), "", ROUND(SUM(F105:F106),2))</f>
        <v>0</v>
      </c>
    </row>
    <row r="108" spans="1:9" x14ac:dyDescent="0.25">
      <c r="B108" s="12"/>
    </row>
    <row r="109" spans="1:9" x14ac:dyDescent="0.25">
      <c r="B109" s="12"/>
    </row>
    <row r="110" spans="1:9" x14ac:dyDescent="0.25">
      <c r="B110" s="12"/>
    </row>
    <row r="111" spans="1:9" x14ac:dyDescent="0.25">
      <c r="A111" s="13" t="s">
        <v>125</v>
      </c>
      <c r="B111" s="70" t="s">
        <v>126</v>
      </c>
    </row>
    <row r="112" spans="1:9" x14ac:dyDescent="0.25">
      <c r="B112" s="12"/>
    </row>
    <row r="113" spans="1:9" x14ac:dyDescent="0.25">
      <c r="A113" s="13" t="s">
        <v>28</v>
      </c>
      <c r="B113" s="12"/>
    </row>
    <row r="114" spans="1:9" ht="90" x14ac:dyDescent="0.25">
      <c r="A114" s="68" t="s">
        <v>29</v>
      </c>
      <c r="B114" s="68" t="s">
        <v>30</v>
      </c>
      <c r="C114" s="76" t="s">
        <v>31</v>
      </c>
      <c r="D114" s="76" t="s">
        <v>32</v>
      </c>
      <c r="E114" s="76" t="s">
        <v>33</v>
      </c>
      <c r="F114" s="76" t="s">
        <v>34</v>
      </c>
      <c r="G114" s="76" t="s">
        <v>35</v>
      </c>
      <c r="H114" s="76" t="s">
        <v>36</v>
      </c>
      <c r="I114" s="76" t="s">
        <v>37</v>
      </c>
    </row>
    <row r="115" spans="1:9" x14ac:dyDescent="0.25">
      <c r="A115" s="16" t="s">
        <v>127</v>
      </c>
      <c r="B115" s="68" t="s">
        <v>128</v>
      </c>
      <c r="C115" s="74"/>
      <c r="D115" s="74"/>
      <c r="E115" s="74"/>
      <c r="F115" s="74"/>
      <c r="G115" s="74"/>
      <c r="H115" s="74"/>
      <c r="I115" s="74"/>
    </row>
    <row r="116" spans="1:9" x14ac:dyDescent="0.25">
      <c r="A116" s="17" t="s">
        <v>129</v>
      </c>
      <c r="B116" s="69" t="s">
        <v>128</v>
      </c>
      <c r="C116" s="74">
        <v>10000</v>
      </c>
      <c r="D116" s="74" t="s">
        <v>42</v>
      </c>
      <c r="E116" s="78"/>
      <c r="F116" s="74" t="str">
        <f>IF(ISBLANK(E116),"", PRODUCT(C116,E116))</f>
        <v/>
      </c>
      <c r="G116" s="75"/>
      <c r="H116" s="74"/>
      <c r="I116" s="74"/>
    </row>
    <row r="117" spans="1:9" x14ac:dyDescent="0.25">
      <c r="A117" s="17" t="s">
        <v>130</v>
      </c>
      <c r="B117" s="69" t="s">
        <v>131</v>
      </c>
      <c r="C117" s="74"/>
      <c r="D117" s="74"/>
      <c r="E117" s="74"/>
      <c r="F117" s="74"/>
      <c r="G117" s="74"/>
      <c r="H117" s="75"/>
      <c r="I117" s="75"/>
    </row>
    <row r="118" spans="1:9" x14ac:dyDescent="0.25">
      <c r="A118" s="17" t="s">
        <v>132</v>
      </c>
      <c r="B118" s="69" t="s">
        <v>133</v>
      </c>
      <c r="C118" s="74"/>
      <c r="D118" s="74"/>
      <c r="E118" s="74"/>
      <c r="F118" s="74"/>
      <c r="G118" s="74"/>
      <c r="H118" s="75"/>
      <c r="I118" s="75"/>
    </row>
    <row r="119" spans="1:9" x14ac:dyDescent="0.25">
      <c r="A119" s="17" t="s">
        <v>134</v>
      </c>
      <c r="B119" s="69" t="s">
        <v>135</v>
      </c>
      <c r="C119" s="74"/>
      <c r="D119" s="74"/>
      <c r="E119" s="74"/>
      <c r="F119" s="74"/>
      <c r="G119" s="74"/>
      <c r="H119" s="75"/>
      <c r="I119" s="75"/>
    </row>
    <row r="120" spans="1:9" x14ac:dyDescent="0.25">
      <c r="A120" s="17" t="s">
        <v>136</v>
      </c>
      <c r="B120" s="69" t="s">
        <v>122</v>
      </c>
      <c r="C120" s="74"/>
      <c r="D120" s="74"/>
      <c r="E120" s="74"/>
      <c r="F120" s="74"/>
      <c r="G120" s="74"/>
      <c r="H120" s="75"/>
      <c r="I120" s="75"/>
    </row>
    <row r="121" spans="1:9" x14ac:dyDescent="0.25">
      <c r="A121" s="17" t="s">
        <v>137</v>
      </c>
      <c r="B121" s="69" t="s">
        <v>124</v>
      </c>
      <c r="C121" s="74"/>
      <c r="D121" s="74"/>
      <c r="E121" s="74"/>
      <c r="F121" s="74"/>
      <c r="G121" s="74"/>
      <c r="H121" s="75"/>
      <c r="I121" s="75"/>
    </row>
    <row r="122" spans="1:9" x14ac:dyDescent="0.25">
      <c r="B122" s="12"/>
      <c r="E122" s="73" t="s">
        <v>78</v>
      </c>
      <c r="F122" s="73" t="str">
        <f>IF((COUNT(C116:C121)&lt;&gt;COUNT(F116:F121)),"", ROUND(SUM(F116:F121),2))</f>
        <v/>
      </c>
      <c r="G122" s="79" t="str">
        <f>IF((COUNT(C116:C121)&lt;&gt;COUNT(F116:F121)),"Neužpildytos visų objektų kainos", "")</f>
        <v>Neužpildytos visų objektų kainos</v>
      </c>
    </row>
    <row r="123" spans="1:9" x14ac:dyDescent="0.25">
      <c r="B123" s="12"/>
      <c r="C123" s="73" t="s">
        <v>79</v>
      </c>
      <c r="D123" s="75"/>
      <c r="E123" s="73" t="s">
        <v>80</v>
      </c>
      <c r="F123" s="73" t="str">
        <f>IF(OR(F122="",D123=""),"", ROUND(PRODUCT(D123,F122)/100,2))</f>
        <v/>
      </c>
      <c r="G123" s="79" t="str">
        <f>IF(D123="", "Nurodykite taikomą PVM dydį", "")</f>
        <v>Nurodykite taikomą PVM dydį</v>
      </c>
    </row>
    <row r="124" spans="1:9" x14ac:dyDescent="0.25">
      <c r="B124" s="12"/>
      <c r="E124" s="73" t="s">
        <v>81</v>
      </c>
      <c r="F124" s="73">
        <f>IF(ISBLANK(F123), "", ROUND(SUM(F122:F123),2))</f>
        <v>0</v>
      </c>
    </row>
    <row r="125" spans="1:9" x14ac:dyDescent="0.25">
      <c r="B125" s="12"/>
    </row>
    <row r="126" spans="1:9" x14ac:dyDescent="0.25">
      <c r="B126" s="12"/>
    </row>
    <row r="127" spans="1:9" x14ac:dyDescent="0.25">
      <c r="B127" s="12"/>
    </row>
    <row r="128" spans="1:9" x14ac:dyDescent="0.25">
      <c r="A128" s="13" t="s">
        <v>138</v>
      </c>
      <c r="B128" s="70" t="s">
        <v>139</v>
      </c>
    </row>
    <row r="129" spans="1:9" x14ac:dyDescent="0.25">
      <c r="B129" s="12"/>
    </row>
    <row r="130" spans="1:9" x14ac:dyDescent="0.25">
      <c r="A130" s="13" t="s">
        <v>28</v>
      </c>
      <c r="B130" s="12"/>
    </row>
    <row r="131" spans="1:9" ht="90" x14ac:dyDescent="0.25">
      <c r="A131" s="68" t="s">
        <v>29</v>
      </c>
      <c r="B131" s="68" t="s">
        <v>30</v>
      </c>
      <c r="C131" s="76" t="s">
        <v>31</v>
      </c>
      <c r="D131" s="76" t="s">
        <v>32</v>
      </c>
      <c r="E131" s="76" t="s">
        <v>33</v>
      </c>
      <c r="F131" s="76" t="s">
        <v>34</v>
      </c>
      <c r="G131" s="76" t="s">
        <v>35</v>
      </c>
      <c r="H131" s="76" t="s">
        <v>36</v>
      </c>
      <c r="I131" s="76" t="s">
        <v>37</v>
      </c>
    </row>
    <row r="132" spans="1:9" x14ac:dyDescent="0.25">
      <c r="A132" s="16" t="s">
        <v>140</v>
      </c>
      <c r="B132" s="68" t="s">
        <v>141</v>
      </c>
      <c r="C132" s="74"/>
      <c r="D132" s="74"/>
      <c r="E132" s="74"/>
      <c r="F132" s="74"/>
      <c r="G132" s="74"/>
      <c r="H132" s="74"/>
      <c r="I132" s="74"/>
    </row>
    <row r="133" spans="1:9" x14ac:dyDescent="0.25">
      <c r="A133" s="17" t="s">
        <v>142</v>
      </c>
      <c r="B133" s="69" t="s">
        <v>143</v>
      </c>
      <c r="C133" s="74">
        <v>8000</v>
      </c>
      <c r="D133" s="74" t="s">
        <v>42</v>
      </c>
      <c r="E133" s="78"/>
      <c r="F133" s="74" t="str">
        <f>IF(ISBLANK(E133),"", PRODUCT(C133,E133))</f>
        <v/>
      </c>
      <c r="G133" s="75"/>
      <c r="H133" s="74"/>
      <c r="I133" s="74"/>
    </row>
    <row r="134" spans="1:9" x14ac:dyDescent="0.25">
      <c r="A134" s="17" t="s">
        <v>144</v>
      </c>
      <c r="B134" s="69" t="s">
        <v>145</v>
      </c>
      <c r="C134" s="74"/>
      <c r="D134" s="74"/>
      <c r="E134" s="74"/>
      <c r="F134" s="74"/>
      <c r="G134" s="74"/>
      <c r="H134" s="75"/>
      <c r="I134" s="75"/>
    </row>
    <row r="135" spans="1:9" x14ac:dyDescent="0.25">
      <c r="A135" s="17" t="s">
        <v>146</v>
      </c>
      <c r="B135" s="69" t="s">
        <v>147</v>
      </c>
      <c r="C135" s="74"/>
      <c r="D135" s="74"/>
      <c r="E135" s="74"/>
      <c r="F135" s="74"/>
      <c r="G135" s="74"/>
      <c r="H135" s="75"/>
      <c r="I135" s="75"/>
    </row>
    <row r="136" spans="1:9" x14ac:dyDescent="0.25">
      <c r="A136" s="17" t="s">
        <v>148</v>
      </c>
      <c r="B136" s="69" t="s">
        <v>149</v>
      </c>
      <c r="C136" s="74"/>
      <c r="D136" s="74"/>
      <c r="E136" s="74"/>
      <c r="F136" s="74"/>
      <c r="G136" s="74"/>
      <c r="H136" s="75"/>
      <c r="I136" s="75"/>
    </row>
    <row r="137" spans="1:9" x14ac:dyDescent="0.25">
      <c r="A137" s="17" t="s">
        <v>150</v>
      </c>
      <c r="B137" s="69" t="s">
        <v>151</v>
      </c>
      <c r="C137" s="74"/>
      <c r="D137" s="74"/>
      <c r="E137" s="74"/>
      <c r="F137" s="74"/>
      <c r="G137" s="74"/>
      <c r="H137" s="75"/>
      <c r="I137" s="75"/>
    </row>
    <row r="138" spans="1:9" x14ac:dyDescent="0.25">
      <c r="A138" s="17" t="s">
        <v>152</v>
      </c>
      <c r="B138" s="69" t="s">
        <v>153</v>
      </c>
      <c r="C138" s="74"/>
      <c r="D138" s="74"/>
      <c r="E138" s="74"/>
      <c r="F138" s="74"/>
      <c r="G138" s="74"/>
      <c r="H138" s="75"/>
      <c r="I138" s="75"/>
    </row>
    <row r="139" spans="1:9" x14ac:dyDescent="0.25">
      <c r="B139" s="12"/>
      <c r="E139" s="73" t="s">
        <v>78</v>
      </c>
      <c r="F139" s="73" t="str">
        <f>IF((COUNT(C133:C138)&lt;&gt;COUNT(F133:F138)),"", ROUND(SUM(F133:F138),2))</f>
        <v/>
      </c>
      <c r="G139" s="79" t="str">
        <f>IF((COUNT(C133:C138)&lt;&gt;COUNT(F133:F138)),"Neužpildytos visų objektų kainos", "")</f>
        <v>Neužpildytos visų objektų kainos</v>
      </c>
    </row>
    <row r="140" spans="1:9" x14ac:dyDescent="0.25">
      <c r="B140" s="12"/>
      <c r="C140" s="73" t="s">
        <v>79</v>
      </c>
      <c r="D140" s="75"/>
      <c r="E140" s="73" t="s">
        <v>80</v>
      </c>
      <c r="F140" s="73" t="str">
        <f>IF(OR(F139="",D140=""),"", ROUND(PRODUCT(D140,F139)/100,2))</f>
        <v/>
      </c>
      <c r="G140" s="79" t="str">
        <f>IF(D140="", "Nurodykite taikomą PVM dydį", "")</f>
        <v>Nurodykite taikomą PVM dydį</v>
      </c>
    </row>
    <row r="141" spans="1:9" x14ac:dyDescent="0.25">
      <c r="B141" s="12"/>
      <c r="E141" s="73" t="s">
        <v>81</v>
      </c>
      <c r="F141" s="73">
        <f>IF(ISBLANK(F140), "", ROUND(SUM(F139:F140),2))</f>
        <v>0</v>
      </c>
    </row>
    <row r="142" spans="1:9" x14ac:dyDescent="0.25">
      <c r="B142" s="12"/>
    </row>
    <row r="143" spans="1:9" x14ac:dyDescent="0.25">
      <c r="B143" s="12"/>
    </row>
    <row r="144" spans="1:9" x14ac:dyDescent="0.25">
      <c r="B144" s="12"/>
    </row>
    <row r="145" spans="1:9" x14ac:dyDescent="0.25">
      <c r="A145" s="13" t="s">
        <v>154</v>
      </c>
      <c r="B145" s="70" t="s">
        <v>113</v>
      </c>
    </row>
    <row r="146" spans="1:9" x14ac:dyDescent="0.25">
      <c r="B146" s="12"/>
    </row>
    <row r="147" spans="1:9" x14ac:dyDescent="0.25">
      <c r="A147" s="13" t="s">
        <v>28</v>
      </c>
      <c r="B147" s="12"/>
    </row>
    <row r="148" spans="1:9" ht="90" x14ac:dyDescent="0.25">
      <c r="A148" s="68" t="s">
        <v>29</v>
      </c>
      <c r="B148" s="68" t="s">
        <v>30</v>
      </c>
      <c r="C148" s="76" t="s">
        <v>31</v>
      </c>
      <c r="D148" s="76" t="s">
        <v>32</v>
      </c>
      <c r="E148" s="76" t="s">
        <v>33</v>
      </c>
      <c r="F148" s="76" t="s">
        <v>34</v>
      </c>
      <c r="G148" s="76" t="s">
        <v>35</v>
      </c>
      <c r="H148" s="76" t="s">
        <v>36</v>
      </c>
      <c r="I148" s="76" t="s">
        <v>37</v>
      </c>
    </row>
    <row r="149" spans="1:9" x14ac:dyDescent="0.25">
      <c r="A149" s="16" t="s">
        <v>155</v>
      </c>
      <c r="B149" s="68" t="s">
        <v>115</v>
      </c>
      <c r="C149" s="74"/>
      <c r="D149" s="74"/>
      <c r="E149" s="74"/>
      <c r="F149" s="74"/>
      <c r="G149" s="74"/>
      <c r="H149" s="74"/>
      <c r="I149" s="74"/>
    </row>
    <row r="150" spans="1:9" x14ac:dyDescent="0.25">
      <c r="A150" s="17" t="s">
        <v>156</v>
      </c>
      <c r="B150" s="69" t="s">
        <v>115</v>
      </c>
      <c r="C150" s="74">
        <v>10000</v>
      </c>
      <c r="D150" s="74" t="s">
        <v>42</v>
      </c>
      <c r="E150" s="78"/>
      <c r="F150" s="74" t="str">
        <f>IF(ISBLANK(E150),"", PRODUCT(C150,E150))</f>
        <v/>
      </c>
      <c r="G150" s="75"/>
      <c r="H150" s="74"/>
      <c r="I150" s="74"/>
    </row>
    <row r="151" spans="1:9" x14ac:dyDescent="0.25">
      <c r="A151" s="17" t="s">
        <v>157</v>
      </c>
      <c r="B151" s="69" t="s">
        <v>158</v>
      </c>
      <c r="C151" s="74"/>
      <c r="D151" s="74"/>
      <c r="E151" s="74"/>
      <c r="F151" s="74"/>
      <c r="G151" s="74"/>
      <c r="H151" s="75"/>
      <c r="I151" s="75"/>
    </row>
    <row r="152" spans="1:9" x14ac:dyDescent="0.25">
      <c r="A152" s="17" t="s">
        <v>159</v>
      </c>
      <c r="B152" s="69" t="s">
        <v>120</v>
      </c>
      <c r="C152" s="74"/>
      <c r="D152" s="74"/>
      <c r="E152" s="74"/>
      <c r="F152" s="74"/>
      <c r="G152" s="74"/>
      <c r="H152" s="75"/>
      <c r="I152" s="75"/>
    </row>
    <row r="153" spans="1:9" x14ac:dyDescent="0.25">
      <c r="A153" s="17" t="s">
        <v>160</v>
      </c>
      <c r="B153" s="69" t="s">
        <v>161</v>
      </c>
      <c r="C153" s="74"/>
      <c r="D153" s="74"/>
      <c r="E153" s="74"/>
      <c r="F153" s="74"/>
      <c r="G153" s="74"/>
      <c r="H153" s="75"/>
      <c r="I153" s="75"/>
    </row>
    <row r="154" spans="1:9" x14ac:dyDescent="0.25">
      <c r="A154" s="17" t="s">
        <v>162</v>
      </c>
      <c r="B154" s="69" t="s">
        <v>163</v>
      </c>
      <c r="C154" s="74"/>
      <c r="D154" s="74"/>
      <c r="E154" s="74"/>
      <c r="F154" s="74"/>
      <c r="G154" s="74"/>
      <c r="H154" s="75"/>
      <c r="I154" s="75"/>
    </row>
    <row r="155" spans="1:9" x14ac:dyDescent="0.25">
      <c r="B155" s="12"/>
      <c r="E155" s="73" t="s">
        <v>78</v>
      </c>
      <c r="F155" s="73" t="str">
        <f>IF((COUNT(C150:C154)&lt;&gt;COUNT(F150:F154)),"", ROUND(SUM(F150:F154),2))</f>
        <v/>
      </c>
      <c r="G155" s="79" t="str">
        <f>IF((COUNT(C150:C154)&lt;&gt;COUNT(F150:F154)),"Neužpildytos visų objektų kainos", "")</f>
        <v>Neužpildytos visų objektų kainos</v>
      </c>
    </row>
    <row r="156" spans="1:9" x14ac:dyDescent="0.25">
      <c r="B156" s="12"/>
      <c r="C156" s="73" t="s">
        <v>79</v>
      </c>
      <c r="D156" s="75"/>
      <c r="E156" s="73" t="s">
        <v>80</v>
      </c>
      <c r="F156" s="73" t="str">
        <f>IF(OR(F155="",D156=""),"", ROUND(PRODUCT(D156,F155)/100,2))</f>
        <v/>
      </c>
      <c r="G156" s="79" t="str">
        <f>IF(D156="", "Nurodykite taikomą PVM dydį", "")</f>
        <v>Nurodykite taikomą PVM dydį</v>
      </c>
    </row>
    <row r="157" spans="1:9" x14ac:dyDescent="0.25">
      <c r="B157" s="12"/>
      <c r="E157" s="73" t="s">
        <v>81</v>
      </c>
      <c r="F157" s="73">
        <f>IF(ISBLANK(F156), "", ROUND(SUM(F155:F156),2))</f>
        <v>0</v>
      </c>
    </row>
    <row r="158" spans="1:9" x14ac:dyDescent="0.25">
      <c r="B158" s="12"/>
    </row>
    <row r="159" spans="1:9" x14ac:dyDescent="0.25">
      <c r="B159" s="12"/>
    </row>
    <row r="160" spans="1:9" x14ac:dyDescent="0.25">
      <c r="B160" s="12"/>
    </row>
    <row r="161" spans="1:9" x14ac:dyDescent="0.25">
      <c r="A161" s="13" t="s">
        <v>164</v>
      </c>
      <c r="B161" s="70" t="s">
        <v>113</v>
      </c>
    </row>
    <row r="162" spans="1:9" x14ac:dyDescent="0.25">
      <c r="B162" s="12"/>
    </row>
    <row r="163" spans="1:9" x14ac:dyDescent="0.25">
      <c r="A163" s="13" t="s">
        <v>28</v>
      </c>
      <c r="B163" s="12"/>
    </row>
    <row r="164" spans="1:9" ht="90" x14ac:dyDescent="0.25">
      <c r="A164" s="68" t="s">
        <v>29</v>
      </c>
      <c r="B164" s="68" t="s">
        <v>30</v>
      </c>
      <c r="C164" s="76" t="s">
        <v>31</v>
      </c>
      <c r="D164" s="76" t="s">
        <v>32</v>
      </c>
      <c r="E164" s="76" t="s">
        <v>33</v>
      </c>
      <c r="F164" s="76" t="s">
        <v>34</v>
      </c>
      <c r="G164" s="76" t="s">
        <v>35</v>
      </c>
      <c r="H164" s="76" t="s">
        <v>36</v>
      </c>
      <c r="I164" s="76" t="s">
        <v>37</v>
      </c>
    </row>
    <row r="165" spans="1:9" x14ac:dyDescent="0.25">
      <c r="A165" s="16" t="s">
        <v>165</v>
      </c>
      <c r="B165" s="68" t="s">
        <v>115</v>
      </c>
      <c r="C165" s="74"/>
      <c r="D165" s="74"/>
      <c r="E165" s="74"/>
      <c r="F165" s="74"/>
      <c r="G165" s="74"/>
      <c r="H165" s="74"/>
      <c r="I165" s="74"/>
    </row>
    <row r="166" spans="1:9" x14ac:dyDescent="0.25">
      <c r="A166" s="17" t="s">
        <v>166</v>
      </c>
      <c r="B166" s="69" t="s">
        <v>115</v>
      </c>
      <c r="C166" s="74">
        <v>1000</v>
      </c>
      <c r="D166" s="74" t="s">
        <v>42</v>
      </c>
      <c r="E166" s="78"/>
      <c r="F166" s="74" t="str">
        <f>IF(ISBLANK(E166),"", PRODUCT(C166,E166))</f>
        <v/>
      </c>
      <c r="G166" s="75"/>
      <c r="H166" s="74"/>
      <c r="I166" s="74"/>
    </row>
    <row r="167" spans="1:9" x14ac:dyDescent="0.25">
      <c r="A167" s="17" t="s">
        <v>167</v>
      </c>
      <c r="B167" s="69" t="s">
        <v>168</v>
      </c>
      <c r="C167" s="74"/>
      <c r="D167" s="74"/>
      <c r="E167" s="74"/>
      <c r="F167" s="74"/>
      <c r="G167" s="74"/>
      <c r="H167" s="75"/>
      <c r="I167" s="75"/>
    </row>
    <row r="168" spans="1:9" x14ac:dyDescent="0.25">
      <c r="A168" s="17" t="s">
        <v>169</v>
      </c>
      <c r="B168" s="69" t="s">
        <v>120</v>
      </c>
      <c r="C168" s="74"/>
      <c r="D168" s="74"/>
      <c r="E168" s="74"/>
      <c r="F168" s="74"/>
      <c r="G168" s="74"/>
      <c r="H168" s="75"/>
      <c r="I168" s="75"/>
    </row>
    <row r="169" spans="1:9" x14ac:dyDescent="0.25">
      <c r="A169" s="17" t="s">
        <v>170</v>
      </c>
      <c r="B169" s="69" t="s">
        <v>171</v>
      </c>
      <c r="C169" s="74"/>
      <c r="D169" s="74"/>
      <c r="E169" s="74"/>
      <c r="F169" s="74"/>
      <c r="G169" s="74"/>
      <c r="H169" s="75"/>
      <c r="I169" s="75"/>
    </row>
    <row r="170" spans="1:9" x14ac:dyDescent="0.25">
      <c r="A170" s="17" t="s">
        <v>172</v>
      </c>
      <c r="B170" s="69" t="s">
        <v>173</v>
      </c>
      <c r="C170" s="74"/>
      <c r="D170" s="74"/>
      <c r="E170" s="74"/>
      <c r="F170" s="74"/>
      <c r="G170" s="74"/>
      <c r="H170" s="75"/>
      <c r="I170" s="75"/>
    </row>
    <row r="171" spans="1:9" x14ac:dyDescent="0.25">
      <c r="B171" s="12"/>
      <c r="E171" s="73" t="s">
        <v>78</v>
      </c>
      <c r="F171" s="73" t="str">
        <f>IF((COUNT(C166:C170)&lt;&gt;COUNT(F166:F170)),"", ROUND(SUM(F166:F170),2))</f>
        <v/>
      </c>
      <c r="G171" s="79" t="str">
        <f>IF((COUNT(C166:C170)&lt;&gt;COUNT(F166:F170)),"Neužpildytos visų objektų kainos", "")</f>
        <v>Neužpildytos visų objektų kainos</v>
      </c>
    </row>
    <row r="172" spans="1:9" x14ac:dyDescent="0.25">
      <c r="B172" s="12"/>
      <c r="C172" s="73" t="s">
        <v>79</v>
      </c>
      <c r="D172" s="75"/>
      <c r="E172" s="73" t="s">
        <v>80</v>
      </c>
      <c r="F172" s="73" t="str">
        <f>IF(OR(F171="",D172=""),"", ROUND(PRODUCT(D172,F171)/100,2))</f>
        <v/>
      </c>
      <c r="G172" s="79" t="str">
        <f>IF(D172="", "Nurodykite taikomą PVM dydį", "")</f>
        <v>Nurodykite taikomą PVM dydį</v>
      </c>
    </row>
    <row r="173" spans="1:9" x14ac:dyDescent="0.25">
      <c r="B173" s="12"/>
      <c r="E173" s="73" t="s">
        <v>81</v>
      </c>
      <c r="F173" s="73">
        <f>IF(ISBLANK(F172), "", ROUND(SUM(F171:F172),2))</f>
        <v>0</v>
      </c>
    </row>
    <row r="174" spans="1:9" x14ac:dyDescent="0.25">
      <c r="B174" s="12"/>
    </row>
    <row r="175" spans="1:9" x14ac:dyDescent="0.25">
      <c r="B175" s="12"/>
    </row>
    <row r="176" spans="1:9" x14ac:dyDescent="0.25">
      <c r="B176" s="12"/>
    </row>
    <row r="177" spans="1:9" x14ac:dyDescent="0.25">
      <c r="A177" s="13" t="s">
        <v>174</v>
      </c>
      <c r="B177" s="70" t="s">
        <v>113</v>
      </c>
    </row>
    <row r="178" spans="1:9" x14ac:dyDescent="0.25">
      <c r="B178" s="12"/>
    </row>
    <row r="179" spans="1:9" x14ac:dyDescent="0.25">
      <c r="A179" s="13" t="s">
        <v>28</v>
      </c>
      <c r="B179" s="12"/>
    </row>
    <row r="180" spans="1:9" ht="90" x14ac:dyDescent="0.25">
      <c r="A180" s="68" t="s">
        <v>29</v>
      </c>
      <c r="B180" s="68" t="s">
        <v>30</v>
      </c>
      <c r="C180" s="76" t="s">
        <v>31</v>
      </c>
      <c r="D180" s="76" t="s">
        <v>32</v>
      </c>
      <c r="E180" s="76" t="s">
        <v>33</v>
      </c>
      <c r="F180" s="76" t="s">
        <v>34</v>
      </c>
      <c r="G180" s="76" t="s">
        <v>35</v>
      </c>
      <c r="H180" s="76" t="s">
        <v>36</v>
      </c>
      <c r="I180" s="76" t="s">
        <v>37</v>
      </c>
    </row>
    <row r="181" spans="1:9" x14ac:dyDescent="0.25">
      <c r="A181" s="16" t="s">
        <v>175</v>
      </c>
      <c r="B181" s="68" t="s">
        <v>115</v>
      </c>
      <c r="C181" s="74"/>
      <c r="D181" s="74"/>
      <c r="E181" s="74"/>
      <c r="F181" s="74"/>
      <c r="G181" s="74"/>
      <c r="H181" s="74"/>
      <c r="I181" s="74"/>
    </row>
    <row r="182" spans="1:9" x14ac:dyDescent="0.25">
      <c r="A182" s="17" t="s">
        <v>176</v>
      </c>
      <c r="B182" s="69" t="s">
        <v>115</v>
      </c>
      <c r="C182" s="74">
        <v>1000</v>
      </c>
      <c r="D182" s="74" t="s">
        <v>42</v>
      </c>
      <c r="E182" s="78"/>
      <c r="F182" s="74" t="str">
        <f>IF(ISBLANK(E182),"", PRODUCT(C182,E182))</f>
        <v/>
      </c>
      <c r="G182" s="75"/>
      <c r="H182" s="74"/>
      <c r="I182" s="74"/>
    </row>
    <row r="183" spans="1:9" x14ac:dyDescent="0.25">
      <c r="A183" s="17" t="s">
        <v>177</v>
      </c>
      <c r="B183" s="69" t="s">
        <v>168</v>
      </c>
      <c r="C183" s="74"/>
      <c r="D183" s="74"/>
      <c r="E183" s="74"/>
      <c r="F183" s="74"/>
      <c r="G183" s="74"/>
      <c r="H183" s="75"/>
      <c r="I183" s="75"/>
    </row>
    <row r="184" spans="1:9" x14ac:dyDescent="0.25">
      <c r="A184" s="17" t="s">
        <v>178</v>
      </c>
      <c r="B184" s="69" t="s">
        <v>120</v>
      </c>
      <c r="C184" s="74"/>
      <c r="D184" s="74"/>
      <c r="E184" s="74"/>
      <c r="F184" s="74"/>
      <c r="G184" s="74"/>
      <c r="H184" s="75"/>
      <c r="I184" s="75"/>
    </row>
    <row r="185" spans="1:9" x14ac:dyDescent="0.25">
      <c r="A185" s="17" t="s">
        <v>179</v>
      </c>
      <c r="B185" s="69" t="s">
        <v>171</v>
      </c>
      <c r="C185" s="74"/>
      <c r="D185" s="74"/>
      <c r="E185" s="74"/>
      <c r="F185" s="74"/>
      <c r="G185" s="74"/>
      <c r="H185" s="75"/>
      <c r="I185" s="75"/>
    </row>
    <row r="186" spans="1:9" x14ac:dyDescent="0.25">
      <c r="A186" s="17" t="s">
        <v>180</v>
      </c>
      <c r="B186" s="69" t="s">
        <v>163</v>
      </c>
      <c r="C186" s="74"/>
      <c r="D186" s="74"/>
      <c r="E186" s="74"/>
      <c r="F186" s="74"/>
      <c r="G186" s="74"/>
      <c r="H186" s="75"/>
      <c r="I186" s="75"/>
    </row>
    <row r="187" spans="1:9" x14ac:dyDescent="0.25">
      <c r="B187" s="12"/>
      <c r="E187" s="73" t="s">
        <v>78</v>
      </c>
      <c r="F187" s="73" t="str">
        <f>IF((COUNT(C182:C186)&lt;&gt;COUNT(F182:F186)),"", ROUND(SUM(F182:F186),2))</f>
        <v/>
      </c>
      <c r="G187" s="79" t="str">
        <f>IF((COUNT(C182:C186)&lt;&gt;COUNT(F182:F186)),"Neužpildytos visų objektų kainos", "")</f>
        <v>Neužpildytos visų objektų kainos</v>
      </c>
    </row>
    <row r="188" spans="1:9" x14ac:dyDescent="0.25">
      <c r="B188" s="12"/>
      <c r="C188" s="73" t="s">
        <v>79</v>
      </c>
      <c r="D188" s="75"/>
      <c r="E188" s="73" t="s">
        <v>80</v>
      </c>
      <c r="F188" s="73" t="str">
        <f>IF(OR(F187="",D188=""),"", ROUND(PRODUCT(D188,F187)/100,2))</f>
        <v/>
      </c>
      <c r="G188" s="79" t="str">
        <f>IF(D188="", "Nurodykite taikomą PVM dydį", "")</f>
        <v>Nurodykite taikomą PVM dydį</v>
      </c>
    </row>
    <row r="189" spans="1:9" x14ac:dyDescent="0.25">
      <c r="B189" s="12"/>
      <c r="E189" s="73" t="s">
        <v>81</v>
      </c>
      <c r="F189" s="73">
        <f>IF(ISBLANK(F188), "", ROUND(SUM(F187:F188),2))</f>
        <v>0</v>
      </c>
    </row>
    <row r="190" spans="1:9" x14ac:dyDescent="0.25">
      <c r="B190" s="12"/>
    </row>
    <row r="191" spans="1:9" x14ac:dyDescent="0.25">
      <c r="B191" s="12"/>
    </row>
    <row r="192" spans="1:9" x14ac:dyDescent="0.25">
      <c r="B192" s="12"/>
    </row>
    <row r="193" spans="1:9" x14ac:dyDescent="0.25">
      <c r="A193" s="13" t="s">
        <v>181</v>
      </c>
      <c r="B193" s="70" t="s">
        <v>182</v>
      </c>
    </row>
    <row r="194" spans="1:9" x14ac:dyDescent="0.25">
      <c r="B194" s="12"/>
    </row>
    <row r="195" spans="1:9" x14ac:dyDescent="0.25">
      <c r="A195" s="13" t="s">
        <v>28</v>
      </c>
      <c r="B195" s="12"/>
    </row>
    <row r="196" spans="1:9" ht="90" x14ac:dyDescent="0.25">
      <c r="A196" s="68" t="s">
        <v>29</v>
      </c>
      <c r="B196" s="68" t="s">
        <v>30</v>
      </c>
      <c r="C196" s="76" t="s">
        <v>31</v>
      </c>
      <c r="D196" s="76" t="s">
        <v>32</v>
      </c>
      <c r="E196" s="76" t="s">
        <v>33</v>
      </c>
      <c r="F196" s="76" t="s">
        <v>34</v>
      </c>
      <c r="G196" s="76" t="s">
        <v>35</v>
      </c>
      <c r="H196" s="76" t="s">
        <v>36</v>
      </c>
      <c r="I196" s="76" t="s">
        <v>37</v>
      </c>
    </row>
    <row r="197" spans="1:9" x14ac:dyDescent="0.25">
      <c r="A197" s="16" t="s">
        <v>183</v>
      </c>
      <c r="B197" s="68" t="s">
        <v>184</v>
      </c>
      <c r="C197" s="74"/>
      <c r="D197" s="74"/>
      <c r="E197" s="74"/>
      <c r="F197" s="74"/>
      <c r="G197" s="74"/>
      <c r="H197" s="74"/>
      <c r="I197" s="74"/>
    </row>
    <row r="198" spans="1:9" x14ac:dyDescent="0.25">
      <c r="A198" s="17" t="s">
        <v>185</v>
      </c>
      <c r="B198" s="69" t="s">
        <v>186</v>
      </c>
      <c r="C198" s="74">
        <v>100</v>
      </c>
      <c r="D198" s="74" t="s">
        <v>42</v>
      </c>
      <c r="E198" s="78"/>
      <c r="F198" s="74" t="str">
        <f>IF(ISBLANK(E198),"", PRODUCT(C198,E198))</f>
        <v/>
      </c>
      <c r="G198" s="75"/>
      <c r="H198" s="74"/>
      <c r="I198" s="74"/>
    </row>
    <row r="199" spans="1:9" x14ac:dyDescent="0.25">
      <c r="A199" s="17" t="s">
        <v>187</v>
      </c>
      <c r="B199" s="69" t="s">
        <v>188</v>
      </c>
      <c r="C199" s="74"/>
      <c r="D199" s="74"/>
      <c r="E199" s="74"/>
      <c r="F199" s="74"/>
      <c r="G199" s="74"/>
      <c r="H199" s="75"/>
      <c r="I199" s="75"/>
    </row>
    <row r="200" spans="1:9" x14ac:dyDescent="0.25">
      <c r="A200" s="17" t="s">
        <v>189</v>
      </c>
      <c r="B200" s="69" t="s">
        <v>190</v>
      </c>
      <c r="C200" s="74"/>
      <c r="D200" s="74"/>
      <c r="E200" s="74"/>
      <c r="F200" s="74"/>
      <c r="G200" s="74"/>
      <c r="H200" s="75"/>
      <c r="I200" s="75"/>
    </row>
    <row r="201" spans="1:9" x14ac:dyDescent="0.25">
      <c r="A201" s="17" t="s">
        <v>191</v>
      </c>
      <c r="B201" s="69" t="s">
        <v>192</v>
      </c>
      <c r="C201" s="74"/>
      <c r="D201" s="74"/>
      <c r="E201" s="74"/>
      <c r="F201" s="74"/>
      <c r="G201" s="74"/>
      <c r="H201" s="75"/>
      <c r="I201" s="75"/>
    </row>
    <row r="202" spans="1:9" x14ac:dyDescent="0.25">
      <c r="B202" s="12"/>
      <c r="E202" s="73" t="s">
        <v>78</v>
      </c>
      <c r="F202" s="73" t="str">
        <f>IF((COUNT(C198:C201)&lt;&gt;COUNT(F198:F201)),"", ROUND(SUM(F198:F201),2))</f>
        <v/>
      </c>
      <c r="G202" s="79" t="str">
        <f>IF((COUNT(C198:C201)&lt;&gt;COUNT(F198:F201)),"Neužpildytos visų objektų kainos", "")</f>
        <v>Neužpildytos visų objektų kainos</v>
      </c>
    </row>
    <row r="203" spans="1:9" x14ac:dyDescent="0.25">
      <c r="B203" s="12"/>
      <c r="C203" s="73" t="s">
        <v>79</v>
      </c>
      <c r="D203" s="75"/>
      <c r="E203" s="73" t="s">
        <v>80</v>
      </c>
      <c r="F203" s="73" t="str">
        <f>IF(OR(F202="",D203=""),"", ROUND(PRODUCT(D203,F202)/100,2))</f>
        <v/>
      </c>
      <c r="G203" s="79" t="str">
        <f>IF(D203="", "Nurodykite taikomą PVM dydį", "")</f>
        <v>Nurodykite taikomą PVM dydį</v>
      </c>
    </row>
    <row r="204" spans="1:9" x14ac:dyDescent="0.25">
      <c r="B204" s="12"/>
      <c r="E204" s="73" t="s">
        <v>81</v>
      </c>
      <c r="F204" s="73">
        <f>IF(ISBLANK(F203), "", ROUND(SUM(F202:F203),2))</f>
        <v>0</v>
      </c>
    </row>
    <row r="205" spans="1:9" x14ac:dyDescent="0.25">
      <c r="B205" s="12"/>
    </row>
    <row r="206" spans="1:9" x14ac:dyDescent="0.25">
      <c r="B206" s="12"/>
    </row>
    <row r="207" spans="1:9" x14ac:dyDescent="0.25">
      <c r="B207" s="12"/>
    </row>
    <row r="208" spans="1:9" x14ac:dyDescent="0.25">
      <c r="A208" s="13" t="s">
        <v>193</v>
      </c>
      <c r="B208" s="70" t="s">
        <v>194</v>
      </c>
    </row>
    <row r="209" spans="1:9" x14ac:dyDescent="0.25">
      <c r="B209" s="12"/>
    </row>
    <row r="210" spans="1:9" x14ac:dyDescent="0.25">
      <c r="A210" s="13" t="s">
        <v>28</v>
      </c>
      <c r="B210" s="12"/>
    </row>
    <row r="211" spans="1:9" ht="90" x14ac:dyDescent="0.25">
      <c r="A211" s="68" t="s">
        <v>29</v>
      </c>
      <c r="B211" s="68" t="s">
        <v>30</v>
      </c>
      <c r="C211" s="76" t="s">
        <v>31</v>
      </c>
      <c r="D211" s="76" t="s">
        <v>32</v>
      </c>
      <c r="E211" s="76" t="s">
        <v>33</v>
      </c>
      <c r="F211" s="76" t="s">
        <v>34</v>
      </c>
      <c r="G211" s="76" t="s">
        <v>35</v>
      </c>
      <c r="H211" s="76" t="s">
        <v>36</v>
      </c>
      <c r="I211" s="76" t="s">
        <v>37</v>
      </c>
    </row>
    <row r="212" spans="1:9" x14ac:dyDescent="0.25">
      <c r="A212" s="16" t="s">
        <v>195</v>
      </c>
      <c r="B212" s="68" t="s">
        <v>196</v>
      </c>
      <c r="C212" s="74"/>
      <c r="D212" s="74"/>
      <c r="E212" s="74"/>
      <c r="F212" s="74"/>
      <c r="G212" s="74"/>
      <c r="H212" s="74"/>
      <c r="I212" s="74"/>
    </row>
    <row r="213" spans="1:9" x14ac:dyDescent="0.25">
      <c r="A213" s="17" t="s">
        <v>197</v>
      </c>
      <c r="B213" s="69" t="s">
        <v>196</v>
      </c>
      <c r="C213" s="74">
        <v>8</v>
      </c>
      <c r="D213" s="74" t="s">
        <v>42</v>
      </c>
      <c r="E213" s="78"/>
      <c r="F213" s="74" t="str">
        <f>IF(ISBLANK(E213),"", PRODUCT(C213,E213))</f>
        <v/>
      </c>
      <c r="G213" s="75"/>
      <c r="H213" s="74"/>
      <c r="I213" s="74"/>
    </row>
    <row r="214" spans="1:9" x14ac:dyDescent="0.25">
      <c r="A214" s="17" t="s">
        <v>198</v>
      </c>
      <c r="B214" s="69" t="s">
        <v>199</v>
      </c>
      <c r="C214" s="74"/>
      <c r="D214" s="74"/>
      <c r="E214" s="74"/>
      <c r="F214" s="74"/>
      <c r="G214" s="74"/>
      <c r="H214" s="75"/>
      <c r="I214" s="75"/>
    </row>
    <row r="215" spans="1:9" x14ac:dyDescent="0.25">
      <c r="A215" s="17" t="s">
        <v>200</v>
      </c>
      <c r="B215" s="69" t="s">
        <v>201</v>
      </c>
      <c r="C215" s="74"/>
      <c r="D215" s="74"/>
      <c r="E215" s="74"/>
      <c r="F215" s="74"/>
      <c r="G215" s="74"/>
      <c r="H215" s="75"/>
      <c r="I215" s="75"/>
    </row>
    <row r="216" spans="1:9" x14ac:dyDescent="0.25">
      <c r="A216" s="17" t="s">
        <v>202</v>
      </c>
      <c r="B216" s="69" t="s">
        <v>203</v>
      </c>
      <c r="C216" s="74"/>
      <c r="D216" s="74"/>
      <c r="E216" s="74"/>
      <c r="F216" s="74"/>
      <c r="G216" s="74"/>
      <c r="H216" s="75"/>
      <c r="I216" s="75"/>
    </row>
    <row r="217" spans="1:9" x14ac:dyDescent="0.25">
      <c r="A217" s="17" t="s">
        <v>204</v>
      </c>
      <c r="B217" s="69" t="s">
        <v>205</v>
      </c>
      <c r="C217" s="74"/>
      <c r="D217" s="74"/>
      <c r="E217" s="74"/>
      <c r="F217" s="74"/>
      <c r="G217" s="74"/>
      <c r="H217" s="75"/>
      <c r="I217" s="75"/>
    </row>
    <row r="218" spans="1:9" x14ac:dyDescent="0.25">
      <c r="A218" s="17" t="s">
        <v>206</v>
      </c>
      <c r="B218" s="69" t="s">
        <v>207</v>
      </c>
      <c r="C218" s="74"/>
      <c r="D218" s="74"/>
      <c r="E218" s="74"/>
      <c r="F218" s="74"/>
      <c r="G218" s="74"/>
      <c r="H218" s="75"/>
      <c r="I218" s="75"/>
    </row>
    <row r="219" spans="1:9" x14ac:dyDescent="0.25">
      <c r="B219" s="12"/>
      <c r="E219" s="73" t="s">
        <v>78</v>
      </c>
      <c r="F219" s="73" t="str">
        <f>IF((COUNT(C213:C218)&lt;&gt;COUNT(F213:F218)),"", ROUND(SUM(F213:F218),2))</f>
        <v/>
      </c>
      <c r="G219" s="79" t="str">
        <f>IF((COUNT(C213:C218)&lt;&gt;COUNT(F213:F218)),"Neužpildytos visų objektų kainos", "")</f>
        <v>Neužpildytos visų objektų kainos</v>
      </c>
    </row>
    <row r="220" spans="1:9" x14ac:dyDescent="0.25">
      <c r="B220" s="12"/>
      <c r="C220" s="73" t="s">
        <v>79</v>
      </c>
      <c r="D220" s="75"/>
      <c r="E220" s="73" t="s">
        <v>80</v>
      </c>
      <c r="F220" s="73" t="str">
        <f>IF(OR(F219="",D220=""),"", ROUND(PRODUCT(D220,F219)/100,2))</f>
        <v/>
      </c>
      <c r="G220" s="79" t="str">
        <f>IF(D220="", "Nurodykite taikomą PVM dydį", "")</f>
        <v>Nurodykite taikomą PVM dydį</v>
      </c>
    </row>
    <row r="221" spans="1:9" x14ac:dyDescent="0.25">
      <c r="B221" s="12"/>
      <c r="E221" s="73" t="s">
        <v>81</v>
      </c>
      <c r="F221" s="73">
        <f>IF(ISBLANK(F220), "", ROUND(SUM(F219:F220),2))</f>
        <v>0</v>
      </c>
    </row>
    <row r="222" spans="1:9" x14ac:dyDescent="0.25">
      <c r="B222" s="12"/>
    </row>
    <row r="223" spans="1:9" x14ac:dyDescent="0.25">
      <c r="B223" s="12"/>
    </row>
    <row r="224" spans="1:9" x14ac:dyDescent="0.25">
      <c r="B224" s="12"/>
    </row>
    <row r="225" spans="1:9" x14ac:dyDescent="0.25">
      <c r="A225" s="13" t="s">
        <v>208</v>
      </c>
      <c r="B225" s="70" t="s">
        <v>194</v>
      </c>
    </row>
    <row r="226" spans="1:9" x14ac:dyDescent="0.25">
      <c r="B226" s="12"/>
    </row>
    <row r="227" spans="1:9" x14ac:dyDescent="0.25">
      <c r="A227" s="13" t="s">
        <v>28</v>
      </c>
      <c r="B227" s="12"/>
    </row>
    <row r="228" spans="1:9" ht="90" x14ac:dyDescent="0.25">
      <c r="A228" s="68" t="s">
        <v>29</v>
      </c>
      <c r="B228" s="68" t="s">
        <v>30</v>
      </c>
      <c r="C228" s="76" t="s">
        <v>31</v>
      </c>
      <c r="D228" s="76" t="s">
        <v>32</v>
      </c>
      <c r="E228" s="76" t="s">
        <v>33</v>
      </c>
      <c r="F228" s="76" t="s">
        <v>34</v>
      </c>
      <c r="G228" s="76" t="s">
        <v>35</v>
      </c>
      <c r="H228" s="76" t="s">
        <v>36</v>
      </c>
      <c r="I228" s="76" t="s">
        <v>37</v>
      </c>
    </row>
    <row r="229" spans="1:9" x14ac:dyDescent="0.25">
      <c r="A229" s="16" t="s">
        <v>209</v>
      </c>
      <c r="B229" s="68" t="s">
        <v>196</v>
      </c>
      <c r="C229" s="74"/>
      <c r="D229" s="74"/>
      <c r="E229" s="74"/>
      <c r="F229" s="74"/>
      <c r="G229" s="74"/>
      <c r="H229" s="74"/>
      <c r="I229" s="74"/>
    </row>
    <row r="230" spans="1:9" x14ac:dyDescent="0.25">
      <c r="A230" s="17" t="s">
        <v>210</v>
      </c>
      <c r="B230" s="69" t="s">
        <v>196</v>
      </c>
      <c r="C230" s="74">
        <v>6</v>
      </c>
      <c r="D230" s="74" t="s">
        <v>42</v>
      </c>
      <c r="E230" s="78"/>
      <c r="F230" s="74" t="str">
        <f>IF(ISBLANK(E230),"", PRODUCT(C230,E230))</f>
        <v/>
      </c>
      <c r="G230" s="75"/>
      <c r="H230" s="74"/>
      <c r="I230" s="74"/>
    </row>
    <row r="231" spans="1:9" x14ac:dyDescent="0.25">
      <c r="A231" s="17" t="s">
        <v>211</v>
      </c>
      <c r="B231" s="69" t="s">
        <v>212</v>
      </c>
      <c r="C231" s="74"/>
      <c r="D231" s="74"/>
      <c r="E231" s="74"/>
      <c r="F231" s="74"/>
      <c r="G231" s="74"/>
      <c r="H231" s="75"/>
      <c r="I231" s="75"/>
    </row>
    <row r="232" spans="1:9" x14ac:dyDescent="0.25">
      <c r="A232" s="17" t="s">
        <v>213</v>
      </c>
      <c r="B232" s="69" t="s">
        <v>214</v>
      </c>
      <c r="C232" s="74"/>
      <c r="D232" s="74"/>
      <c r="E232" s="74"/>
      <c r="F232" s="74"/>
      <c r="G232" s="74"/>
      <c r="H232" s="75"/>
      <c r="I232" s="75"/>
    </row>
    <row r="233" spans="1:9" x14ac:dyDescent="0.25">
      <c r="A233" s="17" t="s">
        <v>215</v>
      </c>
      <c r="B233" s="69" t="s">
        <v>203</v>
      </c>
      <c r="C233" s="74"/>
      <c r="D233" s="74"/>
      <c r="E233" s="74"/>
      <c r="F233" s="74"/>
      <c r="G233" s="74"/>
      <c r="H233" s="75"/>
      <c r="I233" s="75"/>
    </row>
    <row r="234" spans="1:9" x14ac:dyDescent="0.25">
      <c r="A234" s="17" t="s">
        <v>216</v>
      </c>
      <c r="B234" s="69" t="s">
        <v>205</v>
      </c>
      <c r="C234" s="74"/>
      <c r="D234" s="74"/>
      <c r="E234" s="74"/>
      <c r="F234" s="74"/>
      <c r="G234" s="74"/>
      <c r="H234" s="75"/>
      <c r="I234" s="75"/>
    </row>
    <row r="235" spans="1:9" x14ac:dyDescent="0.25">
      <c r="A235" s="17" t="s">
        <v>217</v>
      </c>
      <c r="B235" s="69" t="s">
        <v>207</v>
      </c>
      <c r="C235" s="74"/>
      <c r="D235" s="74"/>
      <c r="E235" s="74"/>
      <c r="F235" s="74"/>
      <c r="G235" s="74"/>
      <c r="H235" s="75"/>
      <c r="I235" s="75"/>
    </row>
    <row r="236" spans="1:9" x14ac:dyDescent="0.25">
      <c r="B236" s="12"/>
      <c r="E236" s="73" t="s">
        <v>78</v>
      </c>
      <c r="F236" s="73" t="str">
        <f>IF((COUNT(C230:C235)&lt;&gt;COUNT(F230:F235)),"", ROUND(SUM(F230:F235),2))</f>
        <v/>
      </c>
      <c r="G236" s="79" t="str">
        <f>IF((COUNT(C230:C235)&lt;&gt;COUNT(F230:F235)),"Neužpildytos visų objektų kainos", "")</f>
        <v>Neužpildytos visų objektų kainos</v>
      </c>
    </row>
    <row r="237" spans="1:9" x14ac:dyDescent="0.25">
      <c r="B237" s="12"/>
      <c r="C237" s="73" t="s">
        <v>79</v>
      </c>
      <c r="D237" s="75"/>
      <c r="E237" s="73" t="s">
        <v>80</v>
      </c>
      <c r="F237" s="73" t="str">
        <f>IF(OR(F236="",D237=""),"", ROUND(PRODUCT(D237,F236)/100,2))</f>
        <v/>
      </c>
      <c r="G237" s="79" t="str">
        <f>IF(D237="", "Nurodykite taikomą PVM dydį", "")</f>
        <v>Nurodykite taikomą PVM dydį</v>
      </c>
    </row>
    <row r="238" spans="1:9" x14ac:dyDescent="0.25">
      <c r="B238" s="12"/>
      <c r="E238" s="73" t="s">
        <v>81</v>
      </c>
      <c r="F238" s="73">
        <f>IF(ISBLANK(F237), "", ROUND(SUM(F236:F237),2))</f>
        <v>0</v>
      </c>
    </row>
    <row r="239" spans="1:9" x14ac:dyDescent="0.25">
      <c r="B239" s="12"/>
    </row>
    <row r="240" spans="1:9" x14ac:dyDescent="0.25">
      <c r="B240" s="12"/>
    </row>
    <row r="241" spans="1:9" x14ac:dyDescent="0.25">
      <c r="B241" s="12"/>
    </row>
    <row r="242" spans="1:9" x14ac:dyDescent="0.25">
      <c r="A242" s="13" t="s">
        <v>218</v>
      </c>
      <c r="B242" s="70" t="s">
        <v>219</v>
      </c>
    </row>
    <row r="243" spans="1:9" x14ac:dyDescent="0.25">
      <c r="B243" s="12"/>
    </row>
    <row r="244" spans="1:9" x14ac:dyDescent="0.25">
      <c r="A244" s="13" t="s">
        <v>28</v>
      </c>
      <c r="B244" s="12"/>
    </row>
    <row r="245" spans="1:9" ht="90" x14ac:dyDescent="0.25">
      <c r="A245" s="68" t="s">
        <v>29</v>
      </c>
      <c r="B245" s="68" t="s">
        <v>30</v>
      </c>
      <c r="C245" s="76" t="s">
        <v>31</v>
      </c>
      <c r="D245" s="76" t="s">
        <v>32</v>
      </c>
      <c r="E245" s="76" t="s">
        <v>33</v>
      </c>
      <c r="F245" s="76" t="s">
        <v>34</v>
      </c>
      <c r="G245" s="76" t="s">
        <v>35</v>
      </c>
      <c r="H245" s="76" t="s">
        <v>36</v>
      </c>
      <c r="I245" s="76" t="s">
        <v>37</v>
      </c>
    </row>
    <row r="246" spans="1:9" x14ac:dyDescent="0.25">
      <c r="A246" s="16" t="s">
        <v>220</v>
      </c>
      <c r="B246" s="68" t="s">
        <v>221</v>
      </c>
      <c r="C246" s="74"/>
      <c r="D246" s="74"/>
      <c r="E246" s="74"/>
      <c r="F246" s="74"/>
      <c r="G246" s="74"/>
      <c r="H246" s="74"/>
      <c r="I246" s="74"/>
    </row>
    <row r="247" spans="1:9" x14ac:dyDescent="0.25">
      <c r="A247" s="17" t="s">
        <v>222</v>
      </c>
      <c r="B247" s="69" t="s">
        <v>221</v>
      </c>
      <c r="C247" s="74">
        <v>4</v>
      </c>
      <c r="D247" s="74" t="s">
        <v>42</v>
      </c>
      <c r="E247" s="78"/>
      <c r="F247" s="74" t="str">
        <f>IF(ISBLANK(E247),"", PRODUCT(C247,E247))</f>
        <v/>
      </c>
      <c r="G247" s="75"/>
      <c r="H247" s="74"/>
      <c r="I247" s="74"/>
    </row>
    <row r="248" spans="1:9" x14ac:dyDescent="0.25">
      <c r="A248" s="17" t="s">
        <v>223</v>
      </c>
      <c r="B248" s="69" t="s">
        <v>224</v>
      </c>
      <c r="C248" s="74"/>
      <c r="D248" s="74"/>
      <c r="E248" s="74"/>
      <c r="F248" s="74"/>
      <c r="G248" s="74"/>
      <c r="H248" s="75"/>
      <c r="I248" s="75"/>
    </row>
    <row r="249" spans="1:9" x14ac:dyDescent="0.25">
      <c r="A249" s="17" t="s">
        <v>225</v>
      </c>
      <c r="B249" s="69" t="s">
        <v>226</v>
      </c>
      <c r="C249" s="74"/>
      <c r="D249" s="74"/>
      <c r="E249" s="74"/>
      <c r="F249" s="74"/>
      <c r="G249" s="74"/>
      <c r="H249" s="75"/>
      <c r="I249" s="75"/>
    </row>
    <row r="250" spans="1:9" x14ac:dyDescent="0.25">
      <c r="B250" s="12"/>
      <c r="E250" s="73" t="s">
        <v>78</v>
      </c>
      <c r="F250" s="73" t="str">
        <f>IF((COUNT(C247:C249)&lt;&gt;COUNT(F247:F249)),"", ROUND(SUM(F247:F249),2))</f>
        <v/>
      </c>
      <c r="G250" s="79" t="str">
        <f>IF((COUNT(C247:C249)&lt;&gt;COUNT(F247:F249)),"Neužpildytos visų objektų kainos", "")</f>
        <v>Neužpildytos visų objektų kainos</v>
      </c>
    </row>
    <row r="251" spans="1:9" x14ac:dyDescent="0.25">
      <c r="B251" s="12"/>
      <c r="C251" s="73" t="s">
        <v>79</v>
      </c>
      <c r="D251" s="75"/>
      <c r="E251" s="73" t="s">
        <v>80</v>
      </c>
      <c r="F251" s="73" t="str">
        <f>IF(OR(F250="",D251=""),"", ROUND(PRODUCT(D251,F250)/100,2))</f>
        <v/>
      </c>
      <c r="G251" s="79" t="str">
        <f>IF(D251="", "Nurodykite taikomą PVM dydį", "")</f>
        <v>Nurodykite taikomą PVM dydį</v>
      </c>
    </row>
    <row r="252" spans="1:9" x14ac:dyDescent="0.25">
      <c r="B252" s="12"/>
      <c r="E252" s="73" t="s">
        <v>81</v>
      </c>
      <c r="F252" s="73">
        <f>IF(ISBLANK(F251), "", ROUND(SUM(F250:F251),2))</f>
        <v>0</v>
      </c>
    </row>
    <row r="253" spans="1:9" x14ac:dyDescent="0.25">
      <c r="B253" s="12"/>
    </row>
    <row r="254" spans="1:9" x14ac:dyDescent="0.25">
      <c r="B254" s="12"/>
    </row>
    <row r="255" spans="1:9" x14ac:dyDescent="0.25">
      <c r="B255" s="12"/>
    </row>
    <row r="256" spans="1:9" x14ac:dyDescent="0.25">
      <c r="A256" s="13" t="s">
        <v>227</v>
      </c>
      <c r="B256" s="70" t="s">
        <v>228</v>
      </c>
    </row>
    <row r="257" spans="1:9" x14ac:dyDescent="0.25">
      <c r="B257" s="12"/>
    </row>
    <row r="258" spans="1:9" x14ac:dyDescent="0.25">
      <c r="A258" s="13" t="s">
        <v>28</v>
      </c>
      <c r="B258" s="12"/>
    </row>
    <row r="259" spans="1:9" ht="90" x14ac:dyDescent="0.25">
      <c r="A259" s="68" t="s">
        <v>29</v>
      </c>
      <c r="B259" s="68" t="s">
        <v>30</v>
      </c>
      <c r="C259" s="76" t="s">
        <v>31</v>
      </c>
      <c r="D259" s="76" t="s">
        <v>32</v>
      </c>
      <c r="E259" s="76" t="s">
        <v>33</v>
      </c>
      <c r="F259" s="76" t="s">
        <v>34</v>
      </c>
      <c r="G259" s="76" t="s">
        <v>35</v>
      </c>
      <c r="H259" s="76" t="s">
        <v>36</v>
      </c>
      <c r="I259" s="76" t="s">
        <v>37</v>
      </c>
    </row>
    <row r="260" spans="1:9" x14ac:dyDescent="0.25">
      <c r="A260" s="16" t="s">
        <v>229</v>
      </c>
      <c r="B260" s="68" t="s">
        <v>230</v>
      </c>
      <c r="C260" s="74"/>
      <c r="D260" s="74"/>
      <c r="E260" s="74"/>
      <c r="F260" s="74"/>
      <c r="G260" s="74"/>
      <c r="H260" s="74"/>
      <c r="I260" s="74"/>
    </row>
    <row r="261" spans="1:9" x14ac:dyDescent="0.25">
      <c r="A261" s="17" t="s">
        <v>231</v>
      </c>
      <c r="B261" s="69" t="s">
        <v>232</v>
      </c>
      <c r="C261" s="74">
        <v>200</v>
      </c>
      <c r="D261" s="74" t="s">
        <v>42</v>
      </c>
      <c r="E261" s="78"/>
      <c r="F261" s="74" t="str">
        <f>IF(ISBLANK(E261),"", PRODUCT(C261,E261))</f>
        <v/>
      </c>
      <c r="G261" s="75"/>
      <c r="H261" s="74"/>
      <c r="I261" s="74"/>
    </row>
    <row r="262" spans="1:9" x14ac:dyDescent="0.25">
      <c r="A262" s="17" t="s">
        <v>233</v>
      </c>
      <c r="B262" s="69" t="s">
        <v>234</v>
      </c>
      <c r="C262" s="74"/>
      <c r="D262" s="74"/>
      <c r="E262" s="74"/>
      <c r="F262" s="74"/>
      <c r="G262" s="74"/>
      <c r="H262" s="75"/>
      <c r="I262" s="75"/>
    </row>
    <row r="263" spans="1:9" x14ac:dyDescent="0.25">
      <c r="A263" s="17" t="s">
        <v>235</v>
      </c>
      <c r="B263" s="69" t="s">
        <v>236</v>
      </c>
      <c r="C263" s="74"/>
      <c r="D263" s="74"/>
      <c r="E263" s="74"/>
      <c r="F263" s="74"/>
      <c r="G263" s="74"/>
      <c r="H263" s="75"/>
      <c r="I263" s="75"/>
    </row>
    <row r="264" spans="1:9" x14ac:dyDescent="0.25">
      <c r="B264" s="12"/>
      <c r="E264" s="73" t="s">
        <v>78</v>
      </c>
      <c r="F264" s="73" t="str">
        <f>IF((COUNT(C261:C263)&lt;&gt;COUNT(F261:F263)),"", ROUND(SUM(F261:F263),2))</f>
        <v/>
      </c>
      <c r="G264" s="79" t="str">
        <f>IF((COUNT(C261:C263)&lt;&gt;COUNT(F261:F263)),"Neužpildytos visų objektų kainos", "")</f>
        <v>Neužpildytos visų objektų kainos</v>
      </c>
    </row>
    <row r="265" spans="1:9" x14ac:dyDescent="0.25">
      <c r="B265" s="12"/>
      <c r="C265" s="73" t="s">
        <v>79</v>
      </c>
      <c r="D265" s="75"/>
      <c r="E265" s="73" t="s">
        <v>80</v>
      </c>
      <c r="F265" s="73" t="str">
        <f>IF(OR(F264="",D265=""),"", ROUND(PRODUCT(D265,F264)/100,2))</f>
        <v/>
      </c>
      <c r="G265" s="79" t="str">
        <f>IF(D265="", "Nurodykite taikomą PVM dydį", "")</f>
        <v>Nurodykite taikomą PVM dydį</v>
      </c>
    </row>
    <row r="266" spans="1:9" x14ac:dyDescent="0.25">
      <c r="B266" s="12"/>
      <c r="E266" s="73" t="s">
        <v>81</v>
      </c>
      <c r="F266" s="73">
        <f>IF(ISBLANK(F265), "", ROUND(SUM(F264:F265),2))</f>
        <v>0</v>
      </c>
    </row>
    <row r="267" spans="1:9" x14ac:dyDescent="0.25">
      <c r="B267" s="12"/>
    </row>
    <row r="268" spans="1:9" x14ac:dyDescent="0.25">
      <c r="B268" s="12"/>
    </row>
    <row r="269" spans="1:9" x14ac:dyDescent="0.25">
      <c r="B269" s="12"/>
    </row>
    <row r="270" spans="1:9" x14ac:dyDescent="0.25">
      <c r="A270" s="13" t="s">
        <v>237</v>
      </c>
      <c r="B270" s="70" t="s">
        <v>238</v>
      </c>
    </row>
    <row r="271" spans="1:9" x14ac:dyDescent="0.25">
      <c r="B271" s="12"/>
    </row>
    <row r="272" spans="1:9" x14ac:dyDescent="0.25">
      <c r="A272" s="13" t="s">
        <v>28</v>
      </c>
      <c r="B272" s="12"/>
    </row>
    <row r="273" spans="1:9" ht="90" x14ac:dyDescent="0.25">
      <c r="A273" s="68" t="s">
        <v>29</v>
      </c>
      <c r="B273" s="68" t="s">
        <v>30</v>
      </c>
      <c r="C273" s="76" t="s">
        <v>31</v>
      </c>
      <c r="D273" s="76" t="s">
        <v>32</v>
      </c>
      <c r="E273" s="76" t="s">
        <v>33</v>
      </c>
      <c r="F273" s="76" t="s">
        <v>34</v>
      </c>
      <c r="G273" s="76" t="s">
        <v>35</v>
      </c>
      <c r="H273" s="76" t="s">
        <v>36</v>
      </c>
      <c r="I273" s="76" t="s">
        <v>37</v>
      </c>
    </row>
    <row r="274" spans="1:9" x14ac:dyDescent="0.25">
      <c r="A274" s="16" t="s">
        <v>239</v>
      </c>
      <c r="B274" s="68" t="s">
        <v>240</v>
      </c>
      <c r="C274" s="74"/>
      <c r="D274" s="74"/>
      <c r="E274" s="74"/>
      <c r="F274" s="74"/>
      <c r="G274" s="74"/>
      <c r="H274" s="74"/>
      <c r="I274" s="74"/>
    </row>
    <row r="275" spans="1:9" x14ac:dyDescent="0.25">
      <c r="A275" s="17" t="s">
        <v>241</v>
      </c>
      <c r="B275" s="69" t="s">
        <v>240</v>
      </c>
      <c r="C275" s="74">
        <v>240</v>
      </c>
      <c r="D275" s="74" t="s">
        <v>42</v>
      </c>
      <c r="E275" s="78"/>
      <c r="F275" s="74" t="str">
        <f>IF(ISBLANK(E275),"", PRODUCT(C275,E275))</f>
        <v/>
      </c>
      <c r="G275" s="75"/>
      <c r="H275" s="74"/>
      <c r="I275" s="74"/>
    </row>
    <row r="276" spans="1:9" x14ac:dyDescent="0.25">
      <c r="A276" s="17" t="s">
        <v>242</v>
      </c>
      <c r="B276" s="69" t="s">
        <v>243</v>
      </c>
      <c r="C276" s="74"/>
      <c r="D276" s="74"/>
      <c r="E276" s="74"/>
      <c r="F276" s="74"/>
      <c r="G276" s="74"/>
      <c r="H276" s="75"/>
      <c r="I276" s="75"/>
    </row>
    <row r="277" spans="1:9" ht="30" x14ac:dyDescent="0.25">
      <c r="A277" s="17" t="s">
        <v>244</v>
      </c>
      <c r="B277" s="69" t="s">
        <v>245</v>
      </c>
      <c r="C277" s="74"/>
      <c r="D277" s="74"/>
      <c r="E277" s="74"/>
      <c r="F277" s="74"/>
      <c r="G277" s="74"/>
      <c r="H277" s="75"/>
      <c r="I277" s="75"/>
    </row>
    <row r="278" spans="1:9" ht="30" x14ac:dyDescent="0.25">
      <c r="A278" s="17" t="s">
        <v>246</v>
      </c>
      <c r="B278" s="69" t="s">
        <v>247</v>
      </c>
      <c r="C278" s="74"/>
      <c r="D278" s="74"/>
      <c r="E278" s="74"/>
      <c r="F278" s="74"/>
      <c r="G278" s="74"/>
      <c r="H278" s="75"/>
      <c r="I278" s="75"/>
    </row>
    <row r="279" spans="1:9" x14ac:dyDescent="0.25">
      <c r="A279" s="17" t="s">
        <v>248</v>
      </c>
      <c r="B279" s="69" t="s">
        <v>249</v>
      </c>
      <c r="C279" s="74"/>
      <c r="D279" s="74"/>
      <c r="E279" s="74"/>
      <c r="F279" s="74"/>
      <c r="G279" s="74"/>
      <c r="H279" s="75"/>
      <c r="I279" s="75"/>
    </row>
    <row r="280" spans="1:9" x14ac:dyDescent="0.25">
      <c r="B280" s="12"/>
      <c r="E280" s="73" t="s">
        <v>78</v>
      </c>
      <c r="F280" s="73" t="str">
        <f>IF((COUNT(C275:C279)&lt;&gt;COUNT(F275:F279)),"", ROUND(SUM(F275:F279),2))</f>
        <v/>
      </c>
      <c r="G280" s="79" t="str">
        <f>IF((COUNT(C275:C279)&lt;&gt;COUNT(F275:F279)),"Neužpildytos visų objektų kainos", "")</f>
        <v>Neužpildytos visų objektų kainos</v>
      </c>
    </row>
    <row r="281" spans="1:9" x14ac:dyDescent="0.25">
      <c r="B281" s="12"/>
      <c r="C281" s="73" t="s">
        <v>79</v>
      </c>
      <c r="D281" s="75"/>
      <c r="E281" s="73" t="s">
        <v>80</v>
      </c>
      <c r="F281" s="73" t="str">
        <f>IF(OR(F280="",D281=""),"", ROUND(PRODUCT(D281,F280)/100,2))</f>
        <v/>
      </c>
      <c r="G281" s="79" t="str">
        <f>IF(D281="", "Nurodykite taikomą PVM dydį", "")</f>
        <v>Nurodykite taikomą PVM dydį</v>
      </c>
    </row>
    <row r="282" spans="1:9" x14ac:dyDescent="0.25">
      <c r="B282" s="12"/>
      <c r="E282" s="73" t="s">
        <v>81</v>
      </c>
      <c r="F282" s="73">
        <f>IF(ISBLANK(F281), "", ROUND(SUM(F280:F281),2))</f>
        <v>0</v>
      </c>
    </row>
    <row r="283" spans="1:9" x14ac:dyDescent="0.25">
      <c r="B283" s="12"/>
    </row>
    <row r="284" spans="1:9" x14ac:dyDescent="0.25">
      <c r="B284" s="12"/>
    </row>
    <row r="285" spans="1:9" x14ac:dyDescent="0.25">
      <c r="B285" s="12"/>
    </row>
    <row r="286" spans="1:9" x14ac:dyDescent="0.25">
      <c r="A286" s="13" t="s">
        <v>250</v>
      </c>
      <c r="B286" s="70" t="s">
        <v>251</v>
      </c>
    </row>
    <row r="287" spans="1:9" x14ac:dyDescent="0.25">
      <c r="B287" s="12"/>
    </row>
    <row r="288" spans="1:9" x14ac:dyDescent="0.25">
      <c r="A288" s="13" t="s">
        <v>28</v>
      </c>
      <c r="B288" s="12"/>
    </row>
    <row r="289" spans="1:9" ht="90" x14ac:dyDescent="0.25">
      <c r="A289" s="68" t="s">
        <v>29</v>
      </c>
      <c r="B289" s="68" t="s">
        <v>30</v>
      </c>
      <c r="C289" s="76" t="s">
        <v>31</v>
      </c>
      <c r="D289" s="76" t="s">
        <v>32</v>
      </c>
      <c r="E289" s="76" t="s">
        <v>33</v>
      </c>
      <c r="F289" s="76" t="s">
        <v>34</v>
      </c>
      <c r="G289" s="76" t="s">
        <v>35</v>
      </c>
      <c r="H289" s="76" t="s">
        <v>36</v>
      </c>
      <c r="I289" s="76" t="s">
        <v>37</v>
      </c>
    </row>
    <row r="290" spans="1:9" x14ac:dyDescent="0.25">
      <c r="A290" s="16" t="s">
        <v>252</v>
      </c>
      <c r="B290" s="68" t="s">
        <v>253</v>
      </c>
      <c r="C290" s="74"/>
      <c r="D290" s="74"/>
      <c r="E290" s="74"/>
      <c r="F290" s="74"/>
      <c r="G290" s="74"/>
      <c r="H290" s="74"/>
      <c r="I290" s="74"/>
    </row>
    <row r="291" spans="1:9" x14ac:dyDescent="0.25">
      <c r="A291" s="17" t="s">
        <v>254</v>
      </c>
      <c r="B291" s="69" t="s">
        <v>253</v>
      </c>
      <c r="C291" s="74">
        <v>500</v>
      </c>
      <c r="D291" s="74" t="s">
        <v>42</v>
      </c>
      <c r="E291" s="78"/>
      <c r="F291" s="74" t="str">
        <f>IF(ISBLANK(E291),"", PRODUCT(C291,E291))</f>
        <v/>
      </c>
      <c r="G291" s="75"/>
      <c r="H291" s="74"/>
      <c r="I291" s="74"/>
    </row>
    <row r="292" spans="1:9" x14ac:dyDescent="0.25">
      <c r="A292" s="17" t="s">
        <v>255</v>
      </c>
      <c r="B292" s="69" t="s">
        <v>256</v>
      </c>
      <c r="C292" s="74"/>
      <c r="D292" s="74"/>
      <c r="E292" s="74"/>
      <c r="F292" s="74"/>
      <c r="G292" s="74"/>
      <c r="H292" s="75"/>
      <c r="I292" s="75"/>
    </row>
    <row r="293" spans="1:9" x14ac:dyDescent="0.25">
      <c r="A293" s="17" t="s">
        <v>257</v>
      </c>
      <c r="B293" s="69" t="s">
        <v>120</v>
      </c>
      <c r="C293" s="74"/>
      <c r="D293" s="74"/>
      <c r="E293" s="74"/>
      <c r="F293" s="74"/>
      <c r="G293" s="74"/>
      <c r="H293" s="75"/>
      <c r="I293" s="75"/>
    </row>
    <row r="294" spans="1:9" x14ac:dyDescent="0.25">
      <c r="A294" s="17" t="s">
        <v>258</v>
      </c>
      <c r="B294" s="69" t="s">
        <v>259</v>
      </c>
      <c r="C294" s="74"/>
      <c r="D294" s="74"/>
      <c r="E294" s="74"/>
      <c r="F294" s="74"/>
      <c r="G294" s="74"/>
      <c r="H294" s="75"/>
      <c r="I294" s="75"/>
    </row>
    <row r="295" spans="1:9" x14ac:dyDescent="0.25">
      <c r="B295" s="12"/>
      <c r="E295" s="73" t="s">
        <v>78</v>
      </c>
      <c r="F295" s="73" t="str">
        <f>IF((COUNT(C291:C294)&lt;&gt;COUNT(F291:F294)),"", ROUND(SUM(F291:F294),2))</f>
        <v/>
      </c>
      <c r="G295" s="79" t="str">
        <f>IF((COUNT(C291:C294)&lt;&gt;COUNT(F291:F294)),"Neužpildytos visų objektų kainos", "")</f>
        <v>Neužpildytos visų objektų kainos</v>
      </c>
    </row>
    <row r="296" spans="1:9" x14ac:dyDescent="0.25">
      <c r="B296" s="12"/>
      <c r="C296" s="73" t="s">
        <v>79</v>
      </c>
      <c r="D296" s="75"/>
      <c r="E296" s="73" t="s">
        <v>80</v>
      </c>
      <c r="F296" s="73" t="str">
        <f>IF(OR(F295="",D296=""),"", ROUND(PRODUCT(D296,F295)/100,2))</f>
        <v/>
      </c>
      <c r="G296" s="79" t="str">
        <f>IF(D296="", "Nurodykite taikomą PVM dydį", "")</f>
        <v>Nurodykite taikomą PVM dydį</v>
      </c>
    </row>
    <row r="297" spans="1:9" x14ac:dyDescent="0.25">
      <c r="B297" s="12"/>
      <c r="E297" s="73" t="s">
        <v>81</v>
      </c>
      <c r="F297" s="73">
        <f>IF(ISBLANK(F296), "", ROUND(SUM(F295:F296),2))</f>
        <v>0</v>
      </c>
    </row>
    <row r="298" spans="1:9" x14ac:dyDescent="0.25">
      <c r="B298" s="12"/>
    </row>
    <row r="299" spans="1:9" x14ac:dyDescent="0.25">
      <c r="B299" s="12"/>
    </row>
    <row r="300" spans="1:9" x14ac:dyDescent="0.25">
      <c r="B300" s="12"/>
    </row>
    <row r="301" spans="1:9" x14ac:dyDescent="0.25">
      <c r="A301" s="13" t="s">
        <v>260</v>
      </c>
      <c r="B301" s="70" t="s">
        <v>261</v>
      </c>
    </row>
    <row r="302" spans="1:9" x14ac:dyDescent="0.25">
      <c r="B302" s="12"/>
    </row>
    <row r="303" spans="1:9" x14ac:dyDescent="0.25">
      <c r="A303" s="13" t="s">
        <v>28</v>
      </c>
      <c r="B303" s="12"/>
    </row>
    <row r="304" spans="1:9" ht="90" x14ac:dyDescent="0.25">
      <c r="A304" s="68" t="s">
        <v>29</v>
      </c>
      <c r="B304" s="68" t="s">
        <v>30</v>
      </c>
      <c r="C304" s="76" t="s">
        <v>31</v>
      </c>
      <c r="D304" s="76" t="s">
        <v>32</v>
      </c>
      <c r="E304" s="76" t="s">
        <v>33</v>
      </c>
      <c r="F304" s="76" t="s">
        <v>34</v>
      </c>
      <c r="G304" s="76" t="s">
        <v>35</v>
      </c>
      <c r="H304" s="76" t="s">
        <v>36</v>
      </c>
      <c r="I304" s="76" t="s">
        <v>37</v>
      </c>
    </row>
    <row r="305" spans="1:9" x14ac:dyDescent="0.25">
      <c r="A305" s="16" t="s">
        <v>262</v>
      </c>
      <c r="B305" s="68" t="s">
        <v>263</v>
      </c>
      <c r="C305" s="74"/>
      <c r="D305" s="74"/>
      <c r="E305" s="74"/>
      <c r="F305" s="74"/>
      <c r="G305" s="74"/>
      <c r="H305" s="74"/>
      <c r="I305" s="74"/>
    </row>
    <row r="306" spans="1:9" x14ac:dyDescent="0.25">
      <c r="A306" s="17" t="s">
        <v>264</v>
      </c>
      <c r="B306" s="69" t="s">
        <v>263</v>
      </c>
      <c r="C306" s="74">
        <v>40</v>
      </c>
      <c r="D306" s="74" t="s">
        <v>42</v>
      </c>
      <c r="E306" s="78"/>
      <c r="F306" s="74" t="str">
        <f>IF(ISBLANK(E306),"", PRODUCT(C306,E306))</f>
        <v/>
      </c>
      <c r="G306" s="75"/>
      <c r="H306" s="74"/>
      <c r="I306" s="74"/>
    </row>
    <row r="307" spans="1:9" ht="30" x14ac:dyDescent="0.25">
      <c r="A307" s="17" t="s">
        <v>265</v>
      </c>
      <c r="B307" s="69" t="s">
        <v>266</v>
      </c>
      <c r="C307" s="74"/>
      <c r="D307" s="74"/>
      <c r="E307" s="74"/>
      <c r="F307" s="74"/>
      <c r="G307" s="74"/>
      <c r="H307" s="75"/>
      <c r="I307" s="75"/>
    </row>
    <row r="308" spans="1:9" ht="30" x14ac:dyDescent="0.25">
      <c r="A308" s="17" t="s">
        <v>267</v>
      </c>
      <c r="B308" s="69" t="s">
        <v>268</v>
      </c>
      <c r="C308" s="74"/>
      <c r="D308" s="74"/>
      <c r="E308" s="74"/>
      <c r="F308" s="74"/>
      <c r="G308" s="74"/>
      <c r="H308" s="75"/>
      <c r="I308" s="75"/>
    </row>
    <row r="309" spans="1:9" x14ac:dyDescent="0.25">
      <c r="B309" s="12"/>
      <c r="E309" s="73" t="s">
        <v>78</v>
      </c>
      <c r="F309" s="73" t="str">
        <f>IF((COUNT(C306:C308)&lt;&gt;COUNT(F306:F308)),"", ROUND(SUM(F306:F308),2))</f>
        <v/>
      </c>
      <c r="G309" s="79" t="str">
        <f>IF((COUNT(C306:C308)&lt;&gt;COUNT(F306:F308)),"Neužpildytos visų objektų kainos", "")</f>
        <v>Neužpildytos visų objektų kainos</v>
      </c>
    </row>
    <row r="310" spans="1:9" x14ac:dyDescent="0.25">
      <c r="B310" s="12"/>
      <c r="C310" s="73" t="s">
        <v>79</v>
      </c>
      <c r="D310" s="75"/>
      <c r="E310" s="73" t="s">
        <v>80</v>
      </c>
      <c r="F310" s="73" t="str">
        <f>IF(OR(F309="",D310=""),"", ROUND(PRODUCT(D310,F309)/100,2))</f>
        <v/>
      </c>
      <c r="G310" s="79" t="str">
        <f>IF(D310="", "Nurodykite taikomą PVM dydį", "")</f>
        <v>Nurodykite taikomą PVM dydį</v>
      </c>
    </row>
    <row r="311" spans="1:9" x14ac:dyDescent="0.25">
      <c r="B311" s="12"/>
      <c r="E311" s="73" t="s">
        <v>81</v>
      </c>
      <c r="F311" s="73">
        <f>IF(ISBLANK(F310), "", ROUND(SUM(F309:F310),2))</f>
        <v>0</v>
      </c>
    </row>
    <row r="312" spans="1:9" x14ac:dyDescent="0.25">
      <c r="B312" s="12"/>
    </row>
    <row r="313" spans="1:9" x14ac:dyDescent="0.25">
      <c r="B313" s="12"/>
    </row>
    <row r="314" spans="1:9" x14ac:dyDescent="0.25">
      <c r="B314" s="12"/>
    </row>
    <row r="315" spans="1:9" x14ac:dyDescent="0.25">
      <c r="A315" s="13" t="s">
        <v>269</v>
      </c>
      <c r="B315" s="70" t="s">
        <v>270</v>
      </c>
    </row>
    <row r="316" spans="1:9" x14ac:dyDescent="0.25">
      <c r="B316" s="12"/>
    </row>
    <row r="317" spans="1:9" x14ac:dyDescent="0.25">
      <c r="A317" s="13" t="s">
        <v>28</v>
      </c>
      <c r="B317" s="12"/>
    </row>
    <row r="318" spans="1:9" ht="90" x14ac:dyDescent="0.25">
      <c r="A318" s="68" t="s">
        <v>29</v>
      </c>
      <c r="B318" s="68" t="s">
        <v>30</v>
      </c>
      <c r="C318" s="76" t="s">
        <v>31</v>
      </c>
      <c r="D318" s="76" t="s">
        <v>32</v>
      </c>
      <c r="E318" s="76" t="s">
        <v>33</v>
      </c>
      <c r="F318" s="76" t="s">
        <v>34</v>
      </c>
      <c r="G318" s="76" t="s">
        <v>35</v>
      </c>
      <c r="H318" s="76" t="s">
        <v>36</v>
      </c>
      <c r="I318" s="76" t="s">
        <v>37</v>
      </c>
    </row>
    <row r="319" spans="1:9" x14ac:dyDescent="0.25">
      <c r="A319" s="16" t="s">
        <v>271</v>
      </c>
      <c r="B319" s="68" t="s">
        <v>41</v>
      </c>
      <c r="C319" s="74"/>
      <c r="D319" s="74"/>
      <c r="E319" s="74"/>
      <c r="F319" s="74"/>
      <c r="G319" s="74"/>
      <c r="H319" s="74"/>
      <c r="I319" s="74"/>
    </row>
    <row r="320" spans="1:9" x14ac:dyDescent="0.25">
      <c r="A320" s="17" t="s">
        <v>272</v>
      </c>
      <c r="B320" s="69" t="s">
        <v>41</v>
      </c>
      <c r="C320" s="74">
        <v>38400</v>
      </c>
      <c r="D320" s="74" t="s">
        <v>42</v>
      </c>
      <c r="E320" s="78"/>
      <c r="F320" s="74" t="str">
        <f>IF(ISBLANK(E320),"", PRODUCT(C320,E320))</f>
        <v/>
      </c>
      <c r="G320" s="75"/>
      <c r="H320" s="74"/>
      <c r="I320" s="74"/>
    </row>
    <row r="321" spans="1:9" ht="30" x14ac:dyDescent="0.25">
      <c r="A321" s="17" t="s">
        <v>273</v>
      </c>
      <c r="B321" s="69" t="s">
        <v>274</v>
      </c>
      <c r="C321" s="74"/>
      <c r="D321" s="74"/>
      <c r="E321" s="74"/>
      <c r="F321" s="74"/>
      <c r="G321" s="74"/>
      <c r="H321" s="75"/>
      <c r="I321" s="75"/>
    </row>
    <row r="322" spans="1:9" x14ac:dyDescent="0.25">
      <c r="A322" s="17" t="s">
        <v>275</v>
      </c>
      <c r="B322" s="69" t="s">
        <v>276</v>
      </c>
      <c r="C322" s="74"/>
      <c r="D322" s="74"/>
      <c r="E322" s="74"/>
      <c r="F322" s="74"/>
      <c r="G322" s="74"/>
      <c r="H322" s="75"/>
      <c r="I322" s="75"/>
    </row>
    <row r="323" spans="1:9" x14ac:dyDescent="0.25">
      <c r="A323" s="17" t="s">
        <v>277</v>
      </c>
      <c r="B323" s="69" t="s">
        <v>149</v>
      </c>
      <c r="C323" s="74"/>
      <c r="D323" s="74"/>
      <c r="E323" s="74"/>
      <c r="F323" s="74"/>
      <c r="G323" s="74"/>
      <c r="H323" s="75"/>
      <c r="I323" s="75"/>
    </row>
    <row r="324" spans="1:9" x14ac:dyDescent="0.25">
      <c r="A324" s="17" t="s">
        <v>278</v>
      </c>
      <c r="B324" s="69" t="s">
        <v>120</v>
      </c>
      <c r="C324" s="74"/>
      <c r="D324" s="74"/>
      <c r="E324" s="74"/>
      <c r="F324" s="74"/>
      <c r="G324" s="74"/>
      <c r="H324" s="75"/>
      <c r="I324" s="75"/>
    </row>
    <row r="325" spans="1:9" x14ac:dyDescent="0.25">
      <c r="A325" s="17" t="s">
        <v>279</v>
      </c>
      <c r="B325" s="69" t="s">
        <v>105</v>
      </c>
      <c r="C325" s="74"/>
      <c r="D325" s="74"/>
      <c r="E325" s="74"/>
      <c r="F325" s="74"/>
      <c r="G325" s="74"/>
      <c r="H325" s="75"/>
      <c r="I325" s="75"/>
    </row>
    <row r="326" spans="1:9" x14ac:dyDescent="0.25">
      <c r="B326" s="12"/>
      <c r="E326" s="73" t="s">
        <v>78</v>
      </c>
      <c r="F326" s="73" t="str">
        <f>IF((COUNT(C320:C325)&lt;&gt;COUNT(F320:F325)),"", ROUND(SUM(F320:F325),2))</f>
        <v/>
      </c>
      <c r="G326" s="79" t="str">
        <f>IF((COUNT(C320:C325)&lt;&gt;COUNT(F320:F325)),"Neužpildytos visų objektų kainos", "")</f>
        <v>Neužpildytos visų objektų kainos</v>
      </c>
    </row>
    <row r="327" spans="1:9" x14ac:dyDescent="0.25">
      <c r="B327" s="12"/>
      <c r="C327" s="73" t="s">
        <v>79</v>
      </c>
      <c r="D327" s="75"/>
      <c r="E327" s="73" t="s">
        <v>80</v>
      </c>
      <c r="F327" s="73" t="str">
        <f>IF(OR(F326="",D327=""),"", ROUND(PRODUCT(D327,F326)/100,2))</f>
        <v/>
      </c>
      <c r="G327" s="79" t="str">
        <f>IF(D327="", "Nurodykite taikomą PVM dydį", "")</f>
        <v>Nurodykite taikomą PVM dydį</v>
      </c>
    </row>
    <row r="328" spans="1:9" x14ac:dyDescent="0.25">
      <c r="B328" s="12"/>
      <c r="E328" s="73" t="s">
        <v>81</v>
      </c>
      <c r="F328" s="73">
        <f>IF(ISBLANK(F327), "", ROUND(SUM(F326:F327),2))</f>
        <v>0</v>
      </c>
    </row>
    <row r="329" spans="1:9" x14ac:dyDescent="0.25">
      <c r="B329" s="12"/>
    </row>
    <row r="330" spans="1:9" x14ac:dyDescent="0.25">
      <c r="B330" s="12"/>
    </row>
    <row r="331" spans="1:9" x14ac:dyDescent="0.25">
      <c r="B331" s="12"/>
    </row>
    <row r="332" spans="1:9" x14ac:dyDescent="0.25">
      <c r="A332" s="13" t="s">
        <v>280</v>
      </c>
      <c r="B332" s="70" t="s">
        <v>281</v>
      </c>
    </row>
    <row r="333" spans="1:9" x14ac:dyDescent="0.25">
      <c r="B333" s="12"/>
    </row>
    <row r="334" spans="1:9" x14ac:dyDescent="0.25">
      <c r="A334" s="13" t="s">
        <v>28</v>
      </c>
      <c r="B334" s="12"/>
    </row>
    <row r="335" spans="1:9" ht="90" x14ac:dyDescent="0.25">
      <c r="A335" s="68" t="s">
        <v>29</v>
      </c>
      <c r="B335" s="68" t="s">
        <v>30</v>
      </c>
      <c r="C335" s="76" t="s">
        <v>31</v>
      </c>
      <c r="D335" s="76" t="s">
        <v>32</v>
      </c>
      <c r="E335" s="76" t="s">
        <v>33</v>
      </c>
      <c r="F335" s="76" t="s">
        <v>34</v>
      </c>
      <c r="G335" s="76" t="s">
        <v>35</v>
      </c>
      <c r="H335" s="76" t="s">
        <v>36</v>
      </c>
      <c r="I335" s="76" t="s">
        <v>37</v>
      </c>
    </row>
    <row r="336" spans="1:9" x14ac:dyDescent="0.25">
      <c r="A336" s="16" t="s">
        <v>282</v>
      </c>
      <c r="B336" s="68" t="s">
        <v>283</v>
      </c>
      <c r="C336" s="74"/>
      <c r="D336" s="74"/>
      <c r="E336" s="74"/>
      <c r="F336" s="74"/>
      <c r="G336" s="74"/>
      <c r="H336" s="74"/>
      <c r="I336" s="74"/>
    </row>
    <row r="337" spans="1:9" x14ac:dyDescent="0.25">
      <c r="A337" s="17" t="s">
        <v>284</v>
      </c>
      <c r="B337" s="69" t="s">
        <v>283</v>
      </c>
      <c r="C337" s="74">
        <v>4000</v>
      </c>
      <c r="D337" s="74" t="s">
        <v>42</v>
      </c>
      <c r="E337" s="78"/>
      <c r="F337" s="74" t="str">
        <f>IF(ISBLANK(E337),"", PRODUCT(C337,E337))</f>
        <v/>
      </c>
      <c r="G337" s="75"/>
      <c r="H337" s="74"/>
      <c r="I337" s="74"/>
    </row>
    <row r="338" spans="1:9" x14ac:dyDescent="0.25">
      <c r="A338" s="17" t="s">
        <v>285</v>
      </c>
      <c r="B338" s="69" t="s">
        <v>286</v>
      </c>
      <c r="C338" s="74"/>
      <c r="D338" s="74"/>
      <c r="E338" s="74"/>
      <c r="F338" s="74"/>
      <c r="G338" s="74"/>
      <c r="H338" s="75"/>
      <c r="I338" s="75"/>
    </row>
    <row r="339" spans="1:9" x14ac:dyDescent="0.25">
      <c r="A339" s="17" t="s">
        <v>287</v>
      </c>
      <c r="B339" s="69" t="s">
        <v>288</v>
      </c>
      <c r="C339" s="74"/>
      <c r="D339" s="74"/>
      <c r="E339" s="74"/>
      <c r="F339" s="74"/>
      <c r="G339" s="74"/>
      <c r="H339" s="75"/>
      <c r="I339" s="75"/>
    </row>
    <row r="340" spans="1:9" x14ac:dyDescent="0.25">
      <c r="A340" s="17" t="s">
        <v>289</v>
      </c>
      <c r="B340" s="69" t="s">
        <v>290</v>
      </c>
      <c r="C340" s="74"/>
      <c r="D340" s="74"/>
      <c r="E340" s="74"/>
      <c r="F340" s="74"/>
      <c r="G340" s="74"/>
      <c r="H340" s="75"/>
      <c r="I340" s="75"/>
    </row>
    <row r="341" spans="1:9" x14ac:dyDescent="0.25">
      <c r="E341" s="73" t="s">
        <v>78</v>
      </c>
      <c r="F341" s="73" t="str">
        <f>IF((COUNT(C337:C340)&lt;&gt;COUNT(F337:F340)),"", ROUND(SUM(F337:F340),2))</f>
        <v/>
      </c>
      <c r="G341" s="79" t="str">
        <f>IF((COUNT(C337:C340)&lt;&gt;COUNT(F337:F340)),"Neužpildytos visų objektų kainos", "")</f>
        <v>Neužpildytos visų objektų kainos</v>
      </c>
    </row>
    <row r="342" spans="1:9" x14ac:dyDescent="0.25">
      <c r="C342" s="73" t="s">
        <v>79</v>
      </c>
      <c r="D342" s="75"/>
      <c r="E342" s="73" t="s">
        <v>80</v>
      </c>
      <c r="F342" s="73" t="str">
        <f>IF(OR(F341="",D342=""),"", ROUND(PRODUCT(D342,F341)/100,2))</f>
        <v/>
      </c>
      <c r="G342" s="79" t="str">
        <f>IF(D342="", "Nurodykite taikomą PVM dydį", "")</f>
        <v>Nurodykite taikomą PVM dydį</v>
      </c>
    </row>
    <row r="343" spans="1:9" x14ac:dyDescent="0.25">
      <c r="E343" s="73" t="s">
        <v>81</v>
      </c>
      <c r="F343" s="73">
        <f>IF(ISBLANK(F342), "", ROUND(SUM(F341:F342),2))</f>
        <v>0</v>
      </c>
    </row>
  </sheetData>
  <sheetProtection algorithmName="SHA-512" hashValue="Qy5kejK6skKgn71W2cy5Y6WiLRQd5UyLotYv76cipqUe9vPDeNjY6MjcBpvC1YA/k81r/10AaQIuRNO6MbLwjA==" saltValue="QyUBc3AH/IGfmEYFCi+VrQ==" spinCount="100000" sheet="1"/>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66" t="s">
        <v>291</v>
      </c>
      <c r="B2" s="28"/>
      <c r="C2" s="28"/>
      <c r="D2" s="28"/>
      <c r="E2" s="28"/>
      <c r="F2" s="28"/>
      <c r="G2" s="28"/>
      <c r="H2" s="28"/>
      <c r="I2" s="28"/>
      <c r="J2" s="28"/>
      <c r="K2" s="28"/>
    </row>
    <row r="3" spans="1:11" x14ac:dyDescent="0.25">
      <c r="A3" s="28"/>
      <c r="B3" s="28"/>
      <c r="C3" s="28"/>
      <c r="D3" s="28"/>
      <c r="E3" s="28"/>
      <c r="F3" s="28"/>
      <c r="G3" s="28"/>
      <c r="H3" s="28"/>
      <c r="I3" s="28"/>
      <c r="J3" s="28"/>
      <c r="K3" s="28"/>
    </row>
    <row r="4" spans="1:11" ht="15.95" customHeight="1" thickBot="1" x14ac:dyDescent="0.3">
      <c r="A4" s="7"/>
      <c r="B4" s="7"/>
      <c r="C4" s="7"/>
      <c r="D4" s="7"/>
      <c r="E4" s="7"/>
      <c r="F4" s="7"/>
      <c r="G4" s="7"/>
      <c r="H4" s="7"/>
      <c r="I4" s="7"/>
      <c r="J4" s="7"/>
    </row>
    <row r="5" spans="1:11" ht="48" customHeight="1" x14ac:dyDescent="0.25">
      <c r="A5" s="53" t="s">
        <v>292</v>
      </c>
      <c r="B5" s="42"/>
      <c r="C5" s="40" t="s">
        <v>293</v>
      </c>
      <c r="D5" s="41"/>
      <c r="E5" s="42"/>
      <c r="F5" s="40" t="s">
        <v>294</v>
      </c>
      <c r="G5" s="41"/>
      <c r="H5" s="42"/>
      <c r="I5" s="40" t="s">
        <v>295</v>
      </c>
      <c r="J5" s="42"/>
      <c r="K5" s="9" t="s">
        <v>296</v>
      </c>
    </row>
    <row r="6" spans="1:11" ht="48.95" customHeight="1" x14ac:dyDescent="0.25">
      <c r="A6" s="47"/>
      <c r="B6" s="27"/>
      <c r="C6" s="43"/>
      <c r="D6" s="44"/>
      <c r="E6" s="27"/>
      <c r="F6" s="43"/>
      <c r="G6" s="44"/>
      <c r="H6" s="27"/>
      <c r="I6" s="43"/>
      <c r="J6" s="27"/>
      <c r="K6" s="18"/>
    </row>
    <row r="7" spans="1:11" ht="48.95" customHeight="1" x14ac:dyDescent="0.25">
      <c r="A7" s="47"/>
      <c r="B7" s="27"/>
      <c r="C7" s="43"/>
      <c r="D7" s="44"/>
      <c r="E7" s="27"/>
      <c r="F7" s="43"/>
      <c r="G7" s="44"/>
      <c r="H7" s="27"/>
      <c r="I7" s="43"/>
      <c r="J7" s="27"/>
      <c r="K7" s="18"/>
    </row>
    <row r="8" spans="1:11" ht="48.95" customHeight="1" x14ac:dyDescent="0.25">
      <c r="A8" s="47"/>
      <c r="B8" s="27"/>
      <c r="C8" s="43"/>
      <c r="D8" s="44"/>
      <c r="E8" s="27"/>
      <c r="F8" s="43"/>
      <c r="G8" s="44"/>
      <c r="H8" s="27"/>
      <c r="I8" s="43"/>
      <c r="J8" s="27"/>
      <c r="K8" s="18"/>
    </row>
    <row r="9" spans="1:11" ht="48.95" customHeight="1" x14ac:dyDescent="0.25">
      <c r="A9" s="47"/>
      <c r="B9" s="27"/>
      <c r="C9" s="43"/>
      <c r="D9" s="44"/>
      <c r="E9" s="27"/>
      <c r="F9" s="43"/>
      <c r="G9" s="44"/>
      <c r="H9" s="27"/>
      <c r="I9" s="43"/>
      <c r="J9" s="27"/>
      <c r="K9" s="18"/>
    </row>
    <row r="10" spans="1:11" ht="48.95" customHeight="1" x14ac:dyDescent="0.25">
      <c r="A10" s="47"/>
      <c r="B10" s="27"/>
      <c r="C10" s="43"/>
      <c r="D10" s="44"/>
      <c r="E10" s="27"/>
      <c r="F10" s="43"/>
      <c r="G10" s="44"/>
      <c r="H10" s="27"/>
      <c r="I10" s="43"/>
      <c r="J10" s="27"/>
      <c r="K10" s="18"/>
    </row>
    <row r="11" spans="1:11" ht="48.95" customHeight="1" x14ac:dyDescent="0.25">
      <c r="A11" s="47"/>
      <c r="B11" s="27"/>
      <c r="C11" s="43"/>
      <c r="D11" s="44"/>
      <c r="E11" s="27"/>
      <c r="F11" s="43"/>
      <c r="G11" s="44"/>
      <c r="H11" s="27"/>
      <c r="I11" s="43"/>
      <c r="J11" s="27"/>
      <c r="K11" s="18"/>
    </row>
    <row r="12" spans="1:11" ht="48.95" customHeight="1" x14ac:dyDescent="0.25">
      <c r="A12" s="47"/>
      <c r="B12" s="27"/>
      <c r="C12" s="43"/>
      <c r="D12" s="44"/>
      <c r="E12" s="27"/>
      <c r="F12" s="43"/>
      <c r="G12" s="44"/>
      <c r="H12" s="27"/>
      <c r="I12" s="43"/>
      <c r="J12" s="27"/>
      <c r="K12" s="18"/>
    </row>
    <row r="13" spans="1:11" ht="48.95" customHeight="1" x14ac:dyDescent="0.25">
      <c r="A13" s="47"/>
      <c r="B13" s="27"/>
      <c r="C13" s="43"/>
      <c r="D13" s="44"/>
      <c r="E13" s="27"/>
      <c r="F13" s="43"/>
      <c r="G13" s="44"/>
      <c r="H13" s="27"/>
      <c r="I13" s="43"/>
      <c r="J13" s="27"/>
      <c r="K13" s="18"/>
    </row>
    <row r="14" spans="1:11" ht="48.95" customHeight="1" x14ac:dyDescent="0.25">
      <c r="A14" s="47"/>
      <c r="B14" s="27"/>
      <c r="C14" s="43"/>
      <c r="D14" s="44"/>
      <c r="E14" s="27"/>
      <c r="F14" s="43"/>
      <c r="G14" s="44"/>
      <c r="H14" s="27"/>
      <c r="I14" s="43"/>
      <c r="J14" s="27"/>
      <c r="K14" s="18"/>
    </row>
    <row r="15" spans="1:11" ht="48" customHeight="1" thickBot="1" x14ac:dyDescent="0.3">
      <c r="A15" s="38"/>
      <c r="B15" s="39"/>
      <c r="C15" s="55"/>
      <c r="D15" s="60"/>
      <c r="E15" s="39"/>
      <c r="F15" s="55"/>
      <c r="G15" s="60"/>
      <c r="H15" s="39"/>
      <c r="I15" s="55"/>
      <c r="J15" s="39"/>
      <c r="K15" s="19"/>
    </row>
    <row r="16" spans="1:11" ht="18.95" customHeight="1" x14ac:dyDescent="0.25">
      <c r="A16" s="10"/>
      <c r="B16" s="10"/>
      <c r="C16" s="10"/>
      <c r="D16" s="10"/>
      <c r="E16" s="10"/>
      <c r="F16" s="10"/>
      <c r="G16" s="10"/>
      <c r="H16" s="10"/>
      <c r="I16" s="10"/>
      <c r="J16" s="10"/>
      <c r="K16" s="11"/>
    </row>
    <row r="17" spans="1:11" ht="48.95" customHeight="1" x14ac:dyDescent="0.25">
      <c r="A17" s="51" t="s">
        <v>297</v>
      </c>
      <c r="B17" s="28"/>
      <c r="C17" s="28"/>
      <c r="D17" s="28"/>
      <c r="E17" s="28"/>
      <c r="F17" s="28"/>
      <c r="G17" s="28"/>
      <c r="H17" s="28"/>
      <c r="I17" s="28"/>
      <c r="J17" s="28"/>
      <c r="K17" s="28"/>
    </row>
    <row r="18" spans="1:11" ht="15.95" customHeight="1" thickBot="1" x14ac:dyDescent="0.3">
      <c r="A18" s="10"/>
      <c r="B18" s="10"/>
      <c r="C18" s="10"/>
      <c r="D18" s="10"/>
      <c r="E18" s="10"/>
      <c r="F18" s="10"/>
      <c r="G18" s="10"/>
      <c r="H18" s="10"/>
      <c r="I18" s="10"/>
      <c r="J18" s="10"/>
      <c r="K18" s="11"/>
    </row>
    <row r="19" spans="1:11" ht="48.95" customHeight="1" x14ac:dyDescent="0.25">
      <c r="A19" s="53" t="s">
        <v>30</v>
      </c>
      <c r="B19" s="42"/>
      <c r="C19" s="40" t="s">
        <v>293</v>
      </c>
      <c r="D19" s="41"/>
      <c r="E19" s="42"/>
      <c r="F19" s="40" t="s">
        <v>298</v>
      </c>
      <c r="G19" s="41"/>
      <c r="H19" s="42"/>
      <c r="I19" s="61" t="s">
        <v>295</v>
      </c>
      <c r="J19" s="59"/>
      <c r="K19" s="11"/>
    </row>
    <row r="20" spans="1:11" ht="48.95" customHeight="1" x14ac:dyDescent="0.25">
      <c r="A20" s="47"/>
      <c r="B20" s="27"/>
      <c r="C20" s="43"/>
      <c r="D20" s="44"/>
      <c r="E20" s="27"/>
      <c r="F20" s="43"/>
      <c r="G20" s="44"/>
      <c r="H20" s="27"/>
      <c r="I20" s="45"/>
      <c r="J20" s="46"/>
      <c r="K20" s="11"/>
    </row>
    <row r="21" spans="1:11" ht="48.95" customHeight="1" x14ac:dyDescent="0.25">
      <c r="A21" s="47"/>
      <c r="B21" s="27"/>
      <c r="C21" s="43"/>
      <c r="D21" s="44"/>
      <c r="E21" s="27"/>
      <c r="F21" s="43"/>
      <c r="G21" s="44"/>
      <c r="H21" s="27"/>
      <c r="I21" s="45"/>
      <c r="J21" s="46"/>
      <c r="K21" s="11"/>
    </row>
    <row r="22" spans="1:11" ht="48.95" customHeight="1" x14ac:dyDescent="0.25">
      <c r="A22" s="47"/>
      <c r="B22" s="27"/>
      <c r="C22" s="43"/>
      <c r="D22" s="44"/>
      <c r="E22" s="27"/>
      <c r="F22" s="43"/>
      <c r="G22" s="44"/>
      <c r="H22" s="27"/>
      <c r="I22" s="45"/>
      <c r="J22" s="46"/>
      <c r="K22" s="11"/>
    </row>
    <row r="23" spans="1:11" ht="48.95" customHeight="1" x14ac:dyDescent="0.25">
      <c r="A23" s="47"/>
      <c r="B23" s="27"/>
      <c r="C23" s="43"/>
      <c r="D23" s="44"/>
      <c r="E23" s="27"/>
      <c r="F23" s="43"/>
      <c r="G23" s="44"/>
      <c r="H23" s="27"/>
      <c r="I23" s="45"/>
      <c r="J23" s="46"/>
      <c r="K23" s="11"/>
    </row>
    <row r="24" spans="1:11" ht="48.95" customHeight="1" x14ac:dyDescent="0.25">
      <c r="A24" s="47"/>
      <c r="B24" s="27"/>
      <c r="C24" s="43"/>
      <c r="D24" s="44"/>
      <c r="E24" s="27"/>
      <c r="F24" s="43"/>
      <c r="G24" s="44"/>
      <c r="H24" s="27"/>
      <c r="I24" s="45"/>
      <c r="J24" s="46"/>
      <c r="K24" s="11"/>
    </row>
    <row r="25" spans="1:11" ht="48.95" customHeight="1" x14ac:dyDescent="0.25">
      <c r="A25" s="47"/>
      <c r="B25" s="27"/>
      <c r="C25" s="43"/>
      <c r="D25" s="44"/>
      <c r="E25" s="27"/>
      <c r="F25" s="43"/>
      <c r="G25" s="44"/>
      <c r="H25" s="27"/>
      <c r="I25" s="45"/>
      <c r="J25" s="46"/>
      <c r="K25" s="11"/>
    </row>
    <row r="26" spans="1:11" ht="48.95" customHeight="1" x14ac:dyDescent="0.25">
      <c r="A26" s="47"/>
      <c r="B26" s="27"/>
      <c r="C26" s="43"/>
      <c r="D26" s="44"/>
      <c r="E26" s="27"/>
      <c r="F26" s="43"/>
      <c r="G26" s="44"/>
      <c r="H26" s="27"/>
      <c r="I26" s="45"/>
      <c r="J26" s="46"/>
      <c r="K26" s="11"/>
    </row>
    <row r="27" spans="1:11" ht="48.95" customHeight="1" x14ac:dyDescent="0.25">
      <c r="A27" s="47"/>
      <c r="B27" s="27"/>
      <c r="C27" s="43"/>
      <c r="D27" s="44"/>
      <c r="E27" s="27"/>
      <c r="F27" s="43"/>
      <c r="G27" s="44"/>
      <c r="H27" s="27"/>
      <c r="I27" s="45"/>
      <c r="J27" s="46"/>
      <c r="K27" s="11"/>
    </row>
    <row r="28" spans="1:11" ht="48.95" customHeight="1" x14ac:dyDescent="0.25">
      <c r="A28" s="47"/>
      <c r="B28" s="27"/>
      <c r="C28" s="43"/>
      <c r="D28" s="44"/>
      <c r="E28" s="27"/>
      <c r="F28" s="43"/>
      <c r="G28" s="44"/>
      <c r="H28" s="27"/>
      <c r="I28" s="45"/>
      <c r="J28" s="46"/>
      <c r="K28" s="11"/>
    </row>
    <row r="29" spans="1:11" ht="48.95" customHeight="1" x14ac:dyDescent="0.25">
      <c r="A29" s="47"/>
      <c r="B29" s="27"/>
      <c r="C29" s="43"/>
      <c r="D29" s="44"/>
      <c r="E29" s="27"/>
      <c r="F29" s="43"/>
      <c r="G29" s="44"/>
      <c r="H29" s="27"/>
      <c r="I29" s="45"/>
      <c r="J29" s="46"/>
      <c r="K29" s="11"/>
    </row>
    <row r="31" spans="1:11" ht="33" customHeight="1" x14ac:dyDescent="0.25">
      <c r="A31" s="56"/>
      <c r="B31" s="28"/>
      <c r="C31" s="28"/>
      <c r="D31" s="28"/>
      <c r="E31" s="28"/>
      <c r="F31" s="28"/>
      <c r="G31" s="28"/>
      <c r="H31" s="28"/>
      <c r="I31" s="28"/>
      <c r="J31" s="28"/>
    </row>
    <row r="33" spans="1:10" ht="15.95" customHeight="1" x14ac:dyDescent="0.25">
      <c r="A33" s="65" t="s">
        <v>299</v>
      </c>
      <c r="B33" s="28"/>
      <c r="C33" s="28"/>
      <c r="D33" s="28"/>
      <c r="E33" s="28"/>
      <c r="F33" s="28"/>
      <c r="G33" s="28"/>
      <c r="H33" s="28"/>
      <c r="I33" s="28"/>
      <c r="J33" s="28"/>
    </row>
    <row r="34" spans="1:10" ht="15.95" customHeight="1" thickBot="1" x14ac:dyDescent="0.3"/>
    <row r="35" spans="1:10" ht="15.95" customHeight="1" x14ac:dyDescent="0.25">
      <c r="A35" s="8" t="s">
        <v>29</v>
      </c>
      <c r="B35" s="57" t="s">
        <v>300</v>
      </c>
      <c r="C35" s="41"/>
      <c r="D35" s="41"/>
      <c r="E35" s="41"/>
      <c r="F35" s="41"/>
      <c r="G35" s="42"/>
      <c r="H35" s="58" t="s">
        <v>301</v>
      </c>
      <c r="I35" s="41"/>
      <c r="J35" s="59"/>
    </row>
    <row r="36" spans="1:10" ht="48" customHeight="1" x14ac:dyDescent="0.25">
      <c r="A36" s="20" t="s">
        <v>302</v>
      </c>
      <c r="B36" s="49" t="s">
        <v>303</v>
      </c>
      <c r="C36" s="44"/>
      <c r="D36" s="44"/>
      <c r="E36" s="44"/>
      <c r="F36" s="44"/>
      <c r="G36" s="27"/>
      <c r="H36" s="52"/>
      <c r="I36" s="44"/>
      <c r="J36" s="46"/>
    </row>
    <row r="37" spans="1:10" ht="48" customHeight="1" x14ac:dyDescent="0.25">
      <c r="A37" s="20" t="s">
        <v>304</v>
      </c>
      <c r="B37" s="49" t="s">
        <v>305</v>
      </c>
      <c r="C37" s="44"/>
      <c r="D37" s="44"/>
      <c r="E37" s="44"/>
      <c r="F37" s="44"/>
      <c r="G37" s="27"/>
      <c r="H37" s="52"/>
      <c r="I37" s="44"/>
      <c r="J37" s="46"/>
    </row>
    <row r="38" spans="1:10" ht="48" customHeight="1" x14ac:dyDescent="0.25">
      <c r="A38" s="20" t="s">
        <v>306</v>
      </c>
      <c r="B38" s="49" t="s">
        <v>307</v>
      </c>
      <c r="C38" s="44"/>
      <c r="D38" s="44"/>
      <c r="E38" s="44"/>
      <c r="F38" s="44"/>
      <c r="G38" s="27"/>
      <c r="H38" s="52"/>
      <c r="I38" s="44"/>
      <c r="J38" s="46"/>
    </row>
    <row r="39" spans="1:10" ht="48" customHeight="1" x14ac:dyDescent="0.25">
      <c r="A39" s="21"/>
      <c r="B39" s="50"/>
      <c r="C39" s="44"/>
      <c r="D39" s="44"/>
      <c r="E39" s="44"/>
      <c r="F39" s="44"/>
      <c r="G39" s="27"/>
      <c r="H39" s="52"/>
      <c r="I39" s="44"/>
      <c r="J39" s="46"/>
    </row>
    <row r="40" spans="1:10" ht="48" customHeight="1" x14ac:dyDescent="0.25">
      <c r="A40" s="21"/>
      <c r="B40" s="50"/>
      <c r="C40" s="44"/>
      <c r="D40" s="44"/>
      <c r="E40" s="44"/>
      <c r="F40" s="44"/>
      <c r="G40" s="27"/>
      <c r="H40" s="52"/>
      <c r="I40" s="44"/>
      <c r="J40" s="46"/>
    </row>
    <row r="41" spans="1:10" ht="48" customHeight="1" x14ac:dyDescent="0.25">
      <c r="A41" s="21"/>
      <c r="B41" s="50"/>
      <c r="C41" s="44"/>
      <c r="D41" s="44"/>
      <c r="E41" s="44"/>
      <c r="F41" s="44"/>
      <c r="G41" s="27"/>
      <c r="H41" s="52"/>
      <c r="I41" s="44"/>
      <c r="J41" s="46"/>
    </row>
    <row r="42" spans="1:10" ht="48" customHeight="1" x14ac:dyDescent="0.25">
      <c r="A42" s="21"/>
      <c r="B42" s="50"/>
      <c r="C42" s="44"/>
      <c r="D42" s="44"/>
      <c r="E42" s="44"/>
      <c r="F42" s="44"/>
      <c r="G42" s="27"/>
      <c r="H42" s="52"/>
      <c r="I42" s="44"/>
      <c r="J42" s="46"/>
    </row>
    <row r="43" spans="1:10" ht="48" customHeight="1" x14ac:dyDescent="0.25">
      <c r="A43" s="21"/>
      <c r="B43" s="50"/>
      <c r="C43" s="44"/>
      <c r="D43" s="44"/>
      <c r="E43" s="44"/>
      <c r="F43" s="44"/>
      <c r="G43" s="27"/>
      <c r="H43" s="52"/>
      <c r="I43" s="44"/>
      <c r="J43" s="46"/>
    </row>
    <row r="44" spans="1:10" ht="48" customHeight="1" x14ac:dyDescent="0.25">
      <c r="A44" s="21"/>
      <c r="B44" s="50"/>
      <c r="C44" s="44"/>
      <c r="D44" s="44"/>
      <c r="E44" s="44"/>
      <c r="F44" s="44"/>
      <c r="G44" s="27"/>
      <c r="H44" s="52"/>
      <c r="I44" s="44"/>
      <c r="J44" s="46"/>
    </row>
    <row r="45" spans="1:10" ht="48" customHeight="1" x14ac:dyDescent="0.25">
      <c r="A45" s="21"/>
      <c r="B45" s="50"/>
      <c r="C45" s="44"/>
      <c r="D45" s="44"/>
      <c r="E45" s="44"/>
      <c r="F45" s="44"/>
      <c r="G45" s="27"/>
      <c r="H45" s="52"/>
      <c r="I45" s="44"/>
      <c r="J45" s="46"/>
    </row>
    <row r="46" spans="1:10" ht="48.95" customHeight="1" thickBot="1" x14ac:dyDescent="0.3">
      <c r="A46" s="22"/>
      <c r="B46" s="67"/>
      <c r="C46" s="60"/>
      <c r="D46" s="60"/>
      <c r="E46" s="60"/>
      <c r="F46" s="60"/>
      <c r="G46" s="39"/>
      <c r="H46" s="62"/>
      <c r="I46" s="63"/>
      <c r="J46" s="64"/>
    </row>
    <row r="48" spans="1:10" ht="102" customHeight="1" x14ac:dyDescent="0.25">
      <c r="A48" s="56" t="s">
        <v>308</v>
      </c>
      <c r="B48" s="28"/>
      <c r="C48" s="28"/>
      <c r="D48" s="28"/>
      <c r="E48" s="28"/>
      <c r="F48" s="28"/>
      <c r="G48" s="28"/>
      <c r="H48" s="28"/>
      <c r="I48" s="28"/>
      <c r="J48" s="28"/>
    </row>
    <row r="51" spans="1:10" x14ac:dyDescent="0.25">
      <c r="A51" s="48" t="s">
        <v>309</v>
      </c>
      <c r="B51" s="28"/>
      <c r="C51" s="28"/>
      <c r="D51" s="28"/>
      <c r="E51" s="54"/>
      <c r="F51" s="28"/>
      <c r="G51" s="28"/>
      <c r="H51" s="28"/>
      <c r="I51" s="28"/>
      <c r="J51" s="28"/>
    </row>
    <row r="53" spans="1:10" x14ac:dyDescent="0.25">
      <c r="A53" s="48" t="s">
        <v>310</v>
      </c>
      <c r="B53" s="28"/>
      <c r="C53" s="28"/>
      <c r="D53" s="28"/>
      <c r="E53" s="54"/>
      <c r="F53" s="28"/>
      <c r="G53" s="28"/>
      <c r="H53" s="28"/>
      <c r="I53" s="28"/>
      <c r="J53" s="28"/>
    </row>
    <row r="100" spans="1:1" ht="15.75" x14ac:dyDescent="0.25">
      <c r="A100" t="s">
        <v>311</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19:J19"/>
    <mergeCell ref="A15:B15"/>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Kul ligonine</cp:lastModifiedBy>
  <dcterms:created xsi:type="dcterms:W3CDTF">2023-04-04T12:16:45Z</dcterms:created>
  <dcterms:modified xsi:type="dcterms:W3CDTF">2024-12-09T13:41:26Z</dcterms:modified>
</cp:coreProperties>
</file>