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d.klimenkiene\Desktop\AaaTarptautinis_2602373_I\2035_2602373_redag\Pirkimo sąlygų tikslinimas_V1 20250526\Pirkimo dokumentai_tikslinta 2025-06-10\AAAaaaa\"/>
    </mc:Choice>
  </mc:AlternateContent>
  <xr:revisionPtr revIDLastSave="0" documentId="13_ncr:1_{9B368C8D-5BDD-400A-A4EC-72EA5CCC6AC7}" xr6:coauthVersionLast="47" xr6:coauthVersionMax="47" xr10:uidLastSave="{00000000-0000-0000-0000-000000000000}"/>
  <bookViews>
    <workbookView xWindow="-108" yWindow="-108" windowWidth="23256" windowHeight="12456" tabRatio="894" xr2:uid="{00000000-000D-0000-FFFF-FFFF00000000}"/>
  </bookViews>
  <sheets>
    <sheet name="Maršrutų sąrašas, rida km" sheetId="19" r:id="rId1"/>
    <sheet name="M1" sheetId="14" r:id="rId2"/>
    <sheet name="M2" sheetId="15" r:id="rId3"/>
    <sheet name="M3" sheetId="20" r:id="rId4"/>
    <sheet name="M4" sheetId="22" r:id="rId5"/>
    <sheet name="M5" sheetId="23" r:id="rId6"/>
    <sheet name="M6" sheetId="24" r:id="rId7"/>
    <sheet name="M7 nuo 04.15" sheetId="43" r:id="rId8"/>
    <sheet name="M9" sheetId="26" r:id="rId9"/>
    <sheet name="M10 vasara 07.01" sheetId="42" r:id="rId10"/>
    <sheet name="M10 nuo 09.01" sheetId="27" r:id="rId11"/>
    <sheet name="M11 vasara 07.01" sheetId="29" r:id="rId12"/>
    <sheet name="M11 moksl.m." sheetId="28" state="hidden" r:id="rId13"/>
    <sheet name="M12M13" sheetId="31" r:id="rId14"/>
    <sheet name="M14" sheetId="30" r:id="rId15"/>
    <sheet name="M15" sheetId="32" r:id="rId16"/>
    <sheet name="M16M17" sheetId="33" r:id="rId17"/>
    <sheet name="M18" sheetId="34" r:id="rId18"/>
    <sheet name="M19" sheetId="35" r:id="rId19"/>
    <sheet name="M21 v nuo 04.15" sheetId="37" state="hidden" r:id="rId20"/>
    <sheet name="M21 ž nuo 11.15" sheetId="21" state="hidden" r:id="rId21"/>
    <sheet name="M21 nuo 2024-06-03" sheetId="40" state="hidden" r:id="rId22"/>
    <sheet name="M20" sheetId="36" r:id="rId23"/>
    <sheet name="M21 Versmė 04.14" sheetId="39" r:id="rId24"/>
    <sheet name="M21 žiema nuo 11.01" sheetId="46" r:id="rId25"/>
    <sheet name="M22" sheetId="13" r:id="rId26"/>
    <sheet name="M23" sheetId="18" r:id="rId27"/>
    <sheet name="M25" sheetId="38" r:id="rId28"/>
    <sheet name="M25 nuo 2024-04-14" sheetId="41" r:id="rId29"/>
  </sheets>
  <definedNames>
    <definedName name="_xlnm._FilterDatabase" localSheetId="12" hidden="1">'M11 moksl.m.'!$A$7:$N$7</definedName>
    <definedName name="_xlnm._FilterDatabase" localSheetId="16" hidden="1">M16M17!$B$6:$O$6</definedName>
    <definedName name="_Hlk176367365" localSheetId="4">'M4'!#REF!</definedName>
    <definedName name="_xlnm.Print_Area" localSheetId="1">'M1'!$A$1:$F$10</definedName>
    <definedName name="_xlnm.Print_Area" localSheetId="15">'M15'!$B$2:$G$28</definedName>
    <definedName name="_xlnm.Print_Area" localSheetId="16">M16M17!$A$1:$O$32</definedName>
    <definedName name="_xlnm.Print_Area" localSheetId="2">'M2'!$A$1:$G$18</definedName>
    <definedName name="_xlnm.Print_Area" localSheetId="22">'M20'!$A$1:$M$32</definedName>
    <definedName name="_xlnm.Print_Area" localSheetId="19">'M21 v nuo 04.15'!$B$1:$Q$25</definedName>
    <definedName name="_xlnm.Print_Area" localSheetId="20">'M21 ž nuo 11.15'!$B$2:$Q$26</definedName>
    <definedName name="_xlnm.Print_Area" localSheetId="25">'M22'!#REF!</definedName>
    <definedName name="_xlnm.Print_Area" localSheetId="27">'M25'!$A$1:$K$26</definedName>
    <definedName name="_xlnm.Print_Area" localSheetId="3">'M3'!$B$1:$K$15</definedName>
    <definedName name="_xlnm.Print_Area" localSheetId="6">'M6'!$B$1:$X$37</definedName>
    <definedName name="_xlnm.Print_Area" localSheetId="0">'Maršrutų sąrašas, rida km'!$A$1:$G$43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9" l="1"/>
  <c r="D37" i="19" s="1"/>
  <c r="E37" i="19" s="1"/>
  <c r="F37" i="19" l="1"/>
  <c r="G37" i="19"/>
  <c r="E36" i="19"/>
  <c r="D38" i="19"/>
  <c r="D30" i="19" s="1"/>
  <c r="E30" i="19" s="1"/>
  <c r="D27" i="19"/>
  <c r="E7" i="19"/>
  <c r="G7" i="19" s="1"/>
  <c r="E8" i="19"/>
  <c r="G8" i="19" s="1"/>
  <c r="E9" i="19"/>
  <c r="F9" i="19" s="1"/>
  <c r="E10" i="19"/>
  <c r="F10" i="19" s="1"/>
  <c r="E11" i="19"/>
  <c r="G11" i="19" s="1"/>
  <c r="E12" i="19"/>
  <c r="F12" i="19" s="1"/>
  <c r="E13" i="19"/>
  <c r="F13" i="19" s="1"/>
  <c r="E14" i="19"/>
  <c r="F14" i="19" s="1"/>
  <c r="E15" i="19"/>
  <c r="G15" i="19" s="1"/>
  <c r="E16" i="19"/>
  <c r="E17" i="19"/>
  <c r="E18" i="19"/>
  <c r="F18" i="19" s="1"/>
  <c r="E19" i="19"/>
  <c r="G19" i="19" s="1"/>
  <c r="E20" i="19"/>
  <c r="F20" i="19" s="1"/>
  <c r="E21" i="19"/>
  <c r="F21" i="19" s="1"/>
  <c r="E22" i="19"/>
  <c r="F22" i="19" s="1"/>
  <c r="E23" i="19"/>
  <c r="E24" i="19"/>
  <c r="F24" i="19" s="1"/>
  <c r="E25" i="19"/>
  <c r="F25" i="19" s="1"/>
  <c r="E26" i="19"/>
  <c r="F26" i="19" s="1"/>
  <c r="E6" i="19"/>
  <c r="I30" i="19" l="1"/>
  <c r="J30" i="19" s="1"/>
  <c r="G36" i="19"/>
  <c r="F36" i="19"/>
  <c r="G17" i="19"/>
  <c r="L16" i="19"/>
  <c r="G23" i="19"/>
  <c r="I23" i="19"/>
  <c r="F16" i="19"/>
  <c r="I16" i="19"/>
  <c r="L15" i="19"/>
  <c r="L17" i="19" s="1"/>
  <c r="L19" i="19" s="1"/>
  <c r="G30" i="19"/>
  <c r="F30" i="19"/>
  <c r="G6" i="19"/>
  <c r="I26" i="19"/>
  <c r="J26" i="19" s="1"/>
  <c r="E38" i="19"/>
  <c r="D33" i="19"/>
  <c r="D34" i="19" s="1"/>
  <c r="G25" i="19"/>
  <c r="F23" i="19"/>
  <c r="G16" i="19"/>
  <c r="G20" i="19"/>
  <c r="F11" i="19"/>
  <c r="G9" i="19"/>
  <c r="G24" i="19"/>
  <c r="F17" i="19"/>
  <c r="G13" i="19"/>
  <c r="F8" i="19"/>
  <c r="F15" i="19"/>
  <c r="F6" i="19"/>
  <c r="G12" i="19"/>
  <c r="F19" i="19"/>
  <c r="G21" i="19"/>
  <c r="F7" i="19"/>
  <c r="G22" i="19"/>
  <c r="G14" i="19"/>
  <c r="G26" i="19"/>
  <c r="G18" i="19"/>
  <c r="G10" i="19"/>
  <c r="E27" i="19"/>
  <c r="I29" i="19" l="1"/>
  <c r="J29" i="19" s="1"/>
  <c r="K29" i="19" s="1"/>
  <c r="I27" i="19"/>
  <c r="K16" i="19"/>
  <c r="K27" i="19" s="1"/>
  <c r="J16" i="19"/>
  <c r="D29" i="19"/>
  <c r="E29" i="19" s="1"/>
  <c r="G38" i="19"/>
  <c r="F38" i="19"/>
  <c r="J23" i="19"/>
  <c r="K23" i="19"/>
  <c r="E33" i="19"/>
  <c r="E34" i="19" s="1"/>
  <c r="F27" i="19"/>
  <c r="G27" i="19"/>
  <c r="J27" i="19" l="1"/>
  <c r="I34" i="19"/>
  <c r="F29" i="19"/>
  <c r="G29" i="19"/>
  <c r="F33" i="19"/>
  <c r="F34" i="19" s="1"/>
  <c r="G33" i="19"/>
  <c r="G34" i="19" s="1"/>
  <c r="M36" i="40"/>
  <c r="L36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Klimenkienė</author>
    <author>tc={483E967D-052F-4166-9A81-ABEAE6CA88D8}</author>
  </authors>
  <commentList>
    <comment ref="C16" authorId="0" shapeId="0" xr:uid="{4E8883B6-0C1A-477A-B5F4-3705E32E4D42}">
      <text>
        <r>
          <rPr>
            <sz val="9"/>
            <color indexed="81"/>
            <rFont val="Tahoma"/>
            <family val="2"/>
            <charset val="186"/>
          </rPr>
          <t>Maršrutą gali aptarnauti ekologiška Transporto priemonė (elektrinė ir pan.), tuo atveju jeigu Tiekėjas pasiūlys.</t>
        </r>
      </text>
    </comment>
    <comment ref="C23" authorId="1" shapeId="0" xr:uid="{483E967D-052F-4166-9A81-ABEAE6CA88D8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Maršrutą gali aptarnauti ekologiška Transporto priemonė (elektrinė ir pan.), tuo atveju jeigu Tiekėjas pasiūlys.</t>
      </text>
    </comment>
  </commentList>
</comments>
</file>

<file path=xl/sharedStrings.xml><?xml version="1.0" encoding="utf-8"?>
<sst xmlns="http://schemas.openxmlformats.org/spreadsheetml/2006/main" count="4991" uniqueCount="1313">
  <si>
    <t>Eil. Nr.</t>
  </si>
  <si>
    <t>M5 Alytus–Ilgai per Venciūnus, Alovę</t>
  </si>
  <si>
    <t>M7 Alytus–SB Berželis–Nemunaitis</t>
  </si>
  <si>
    <t>M9 Alytus–Klepočiai</t>
  </si>
  <si>
    <t>M10 Alytus–Vosbūčiai per Miroslavą</t>
  </si>
  <si>
    <t>M18 Alytus–Eigirdonys per Kedonis, Butrimonis</t>
  </si>
  <si>
    <t>M15 Alytus–Pagilė per Meškučius, Daugus</t>
  </si>
  <si>
    <t>M1 Alytus–Geniai</t>
  </si>
  <si>
    <t>M2 Alytus–Ūdrija–Krokialaukis</t>
  </si>
  <si>
    <t>M3 Alytus–Punios girininkija</t>
  </si>
  <si>
    <t>M4 Alytus–Pivašiūnai per Junčionis</t>
  </si>
  <si>
    <t>M11 Alytus–Simnas per Parėčėnus</t>
  </si>
  <si>
    <t>M14 Alytus–Simnas–Kalesninkai</t>
  </si>
  <si>
    <t>M19 Alytus–Greikonys per Butrimonis</t>
  </si>
  <si>
    <t>M20 Alytus („Gulbynė“)–SB „Dobilas“</t>
  </si>
  <si>
    <t>Darbo dienomis</t>
  </si>
  <si>
    <t>M22 Alytus–Simnas–Verebiejai–Krokialaukis–Santaika–Alytus</t>
  </si>
  <si>
    <t>M23 Alytus–Punia–Butrimonys–Eigirdonys</t>
  </si>
  <si>
    <t>Verebiejai</t>
  </si>
  <si>
    <t>Navininkai II</t>
  </si>
  <si>
    <t>Krokialaukis</t>
  </si>
  <si>
    <t>Maštalieriai</t>
  </si>
  <si>
    <t>Krekštėnai I</t>
  </si>
  <si>
    <t>Santaika</t>
  </si>
  <si>
    <t>Balkūnai</t>
  </si>
  <si>
    <t>Kurnėnai</t>
  </si>
  <si>
    <t>Luksnėnai</t>
  </si>
  <si>
    <t>Likiškėliai</t>
  </si>
  <si>
    <t>SB Dainava</t>
  </si>
  <si>
    <t>Vidzgiris</t>
  </si>
  <si>
    <t>Alytaus AS</t>
  </si>
  <si>
    <t>Simnas</t>
  </si>
  <si>
    <t>Stotelė</t>
  </si>
  <si>
    <t>Miklusėnai</t>
  </si>
  <si>
    <t>Užubaliai</t>
  </si>
  <si>
    <t>Butrimiškiai I</t>
  </si>
  <si>
    <t>Butrimiškiai II</t>
  </si>
  <si>
    <t>Kabinės</t>
  </si>
  <si>
    <t>Pakašavas</t>
  </si>
  <si>
    <t>Ūdrija</t>
  </si>
  <si>
    <t>Dubis</t>
  </si>
  <si>
    <t>N. Ūdrija</t>
  </si>
  <si>
    <t>Kalesninkai</t>
  </si>
  <si>
    <t>Peršėkė</t>
  </si>
  <si>
    <t>Balbieriškio kryžk.</t>
  </si>
  <si>
    <t>Aleknonys</t>
  </si>
  <si>
    <t>Krekštėnai II</t>
  </si>
  <si>
    <t>IŠVYKIMAS</t>
  </si>
  <si>
    <t>km</t>
  </si>
  <si>
    <t>ATVYKIMAS</t>
  </si>
  <si>
    <t>14.55</t>
  </si>
  <si>
    <t xml:space="preserve"> Alytus AS</t>
  </si>
  <si>
    <t>-</t>
  </si>
  <si>
    <t>15.25</t>
  </si>
  <si>
    <t>15.03</t>
  </si>
  <si>
    <t xml:space="preserve"> Rutka</t>
  </si>
  <si>
    <t>15.17</t>
  </si>
  <si>
    <t>15.05</t>
  </si>
  <si>
    <t xml:space="preserve"> Raudonikiai</t>
  </si>
  <si>
    <t>15.15</t>
  </si>
  <si>
    <t>15.07</t>
  </si>
  <si>
    <t xml:space="preserve"> Sabališkės</t>
  </si>
  <si>
    <t>15.13</t>
  </si>
  <si>
    <t>15.10</t>
  </si>
  <si>
    <t xml:space="preserve"> Geniai</t>
  </si>
  <si>
    <t>Pastaba. Autobusas važiuoja mokinių mokymosi mokykloje metu.</t>
  </si>
  <si>
    <t>15.58</t>
  </si>
  <si>
    <t>16.04</t>
  </si>
  <si>
    <t>16.15</t>
  </si>
  <si>
    <t>17.20</t>
  </si>
  <si>
    <t>6.25</t>
  </si>
  <si>
    <t>7.15</t>
  </si>
  <si>
    <t>16.00</t>
  </si>
  <si>
    <t>6.30</t>
  </si>
  <si>
    <t>15.30</t>
  </si>
  <si>
    <t>7.13</t>
  </si>
  <si>
    <t>6.33</t>
  </si>
  <si>
    <t>15.37</t>
  </si>
  <si>
    <t>7.12</t>
  </si>
  <si>
    <t>15.56</t>
  </si>
  <si>
    <t>6.35</t>
  </si>
  <si>
    <t>15.39</t>
  </si>
  <si>
    <t>7.10</t>
  </si>
  <si>
    <t>15.52</t>
  </si>
  <si>
    <t>6.36</t>
  </si>
  <si>
    <t>15.41</t>
  </si>
  <si>
    <t>7.08</t>
  </si>
  <si>
    <t>15.50</t>
  </si>
  <si>
    <t>6.37</t>
  </si>
  <si>
    <t>15.43</t>
  </si>
  <si>
    <t>7.06</t>
  </si>
  <si>
    <t>15.48</t>
  </si>
  <si>
    <t>6.38</t>
  </si>
  <si>
    <t>15.44</t>
  </si>
  <si>
    <t>7.05</t>
  </si>
  <si>
    <t>15.46</t>
  </si>
  <si>
    <t>6.39</t>
  </si>
  <si>
    <t>15.45</t>
  </si>
  <si>
    <t>7.03</t>
  </si>
  <si>
    <t>6.40</t>
  </si>
  <si>
    <t>7.02</t>
  </si>
  <si>
    <t>6.41</t>
  </si>
  <si>
    <t>7.01</t>
  </si>
  <si>
    <t>6.42</t>
  </si>
  <si>
    <t>6.59</t>
  </si>
  <si>
    <t>6.43</t>
  </si>
  <si>
    <t>6.57</t>
  </si>
  <si>
    <t>6.44</t>
  </si>
  <si>
    <t>6.55</t>
  </si>
  <si>
    <t>6.50</t>
  </si>
  <si>
    <t>Alytus AS</t>
  </si>
  <si>
    <t xml:space="preserve">M6 Alytus–Pivašiūnai per Daugus Skabeikius, Kančėnai </t>
  </si>
  <si>
    <t>M16 Alytus–Krokialaukis–Santaika
M17 Alytus–Krokialaukis–Santaika-Žuvinto rez.</t>
  </si>
  <si>
    <t>M25 Alytus („Gulbynė“)–SB „Volungėlė“, „Pušelė“</t>
  </si>
  <si>
    <r>
      <t xml:space="preserve">M21 „Gulbynė“ – SB „Dzūkija“ </t>
    </r>
    <r>
      <rPr>
        <sz val="12"/>
        <color theme="1"/>
        <rFont val="Times New Roman"/>
        <family val="1"/>
        <charset val="186"/>
      </rPr>
      <t>(šeštadieniais)</t>
    </r>
  </si>
  <si>
    <t>„Gulbynė“</t>
  </si>
  <si>
    <t>Kalniškės g.</t>
  </si>
  <si>
    <t>Putinai</t>
  </si>
  <si>
    <t>Poliklinika</t>
  </si>
  <si>
    <t>Žuvintas</t>
  </si>
  <si>
    <t>Jotvingis</t>
  </si>
  <si>
    <t>SODRA</t>
  </si>
  <si>
    <t> 7:46</t>
  </si>
  <si>
    <t>Vilniaus g.</t>
  </si>
  <si>
    <t>Pard. IKI</t>
  </si>
  <si>
    <t>I-ojo Alytaus aikštė</t>
  </si>
  <si>
    <t>SB „Dzūkija“</t>
  </si>
  <si>
    <t>I Š V Y K I M A S</t>
  </si>
  <si>
    <t>A T V Y K I M A S</t>
  </si>
  <si>
    <t>DD</t>
  </si>
  <si>
    <t>STOTELĖ</t>
  </si>
  <si>
    <t>14.50</t>
  </si>
  <si>
    <t>17.35</t>
  </si>
  <si>
    <t>ALYTUS AS</t>
  </si>
  <si>
    <t>7.25</t>
  </si>
  <si>
    <t>18.15</t>
  </si>
  <si>
    <t>14.51</t>
  </si>
  <si>
    <t> 17.36</t>
  </si>
  <si>
    <t>GULBYNĖ</t>
  </si>
  <si>
    <t>7.22</t>
  </si>
  <si>
    <t>15.29</t>
  </si>
  <si>
    <t>18.13</t>
  </si>
  <si>
    <t>14.52</t>
  </si>
  <si>
    <t> 17.37</t>
  </si>
  <si>
    <t>VAIKŲ DARŽELIS</t>
  </si>
  <si>
    <t>7.20</t>
  </si>
  <si>
    <t>15.28</t>
  </si>
  <si>
    <t>18.12</t>
  </si>
  <si>
    <t>17.40</t>
  </si>
  <si>
    <t>ŽAUNIERIŠKIAI</t>
  </si>
  <si>
    <t>15.23</t>
  </si>
  <si>
    <t>18.09</t>
  </si>
  <si>
    <t>14.57</t>
  </si>
  <si>
    <t>17.42</t>
  </si>
  <si>
    <t>ŽAUNIERIŠKIAI I</t>
  </si>
  <si>
    <t>15.19</t>
  </si>
  <si>
    <t>18.06</t>
  </si>
  <si>
    <t>6.45</t>
  </si>
  <si>
    <t>15.00</t>
  </si>
  <si>
    <t>17.45</t>
  </si>
  <si>
    <t>MIKUTIŠKIAI</t>
  </si>
  <si>
    <t>7.07</t>
  </si>
  <si>
    <t>18.02</t>
  </si>
  <si>
    <t>6.48</t>
  </si>
  <si>
    <t>15.04</t>
  </si>
  <si>
    <t>17.48</t>
  </si>
  <si>
    <t>JOVAIŠONYS</t>
  </si>
  <si>
    <t>15.14</t>
  </si>
  <si>
    <t>17.59</t>
  </si>
  <si>
    <t>6.51</t>
  </si>
  <si>
    <t>15.08</t>
  </si>
  <si>
    <t>17.51</t>
  </si>
  <si>
    <t>PANEMUNINKAI</t>
  </si>
  <si>
    <t>15.12</t>
  </si>
  <si>
    <t>17.57</t>
  </si>
  <si>
    <t>6.54</t>
  </si>
  <si>
    <t>17.54</t>
  </si>
  <si>
    <t>PUNIOS GIRININKIJA</t>
  </si>
  <si>
    <t>17.55</t>
  </si>
  <si>
    <t>Pastaba*: 14.50 val. autobusas važiuoja mokinių mokymosi mokykloje metu.</t>
  </si>
  <si>
    <t xml:space="preserve">M4 ALYTUS-PIVAŠIŪNAI PER JUNČIONIS    </t>
  </si>
  <si>
    <t>KM</t>
  </si>
  <si>
    <t>Stotelės pavadinimas</t>
  </si>
  <si>
    <t>6.10</t>
  </si>
  <si>
    <t>14.00</t>
  </si>
  <si>
    <t>17.50</t>
  </si>
  <si>
    <t>7.35</t>
  </si>
  <si>
    <t>15.18</t>
  </si>
  <si>
    <t>19.08</t>
  </si>
  <si>
    <t>6.20</t>
  </si>
  <si>
    <t>14.10</t>
  </si>
  <si>
    <t>18.00</t>
  </si>
  <si>
    <t>18.57</t>
  </si>
  <si>
    <t>6.23</t>
  </si>
  <si>
    <t>14.13</t>
  </si>
  <si>
    <t>18.03</t>
  </si>
  <si>
    <t>Mokykla</t>
  </si>
  <si>
    <t>18.54</t>
  </si>
  <si>
    <t>14.15</t>
  </si>
  <si>
    <t>18.05</t>
  </si>
  <si>
    <t>Takniškių kryžk.</t>
  </si>
  <si>
    <t>15.02</t>
  </si>
  <si>
    <t>18.52</t>
  </si>
  <si>
    <t>6.27</t>
  </si>
  <si>
    <t>14.17</t>
  </si>
  <si>
    <t>18.07</t>
  </si>
  <si>
    <t>Alytaus k.</t>
  </si>
  <si>
    <t>7.18</t>
  </si>
  <si>
    <t>15.01</t>
  </si>
  <si>
    <t>18.51</t>
  </si>
  <si>
    <t>6.29</t>
  </si>
  <si>
    <t>14.19</t>
  </si>
  <si>
    <t>Takniškiai I</t>
  </si>
  <si>
    <t>7.16</t>
  </si>
  <si>
    <t>14.59</t>
  </si>
  <si>
    <t>18.49</t>
  </si>
  <si>
    <t>14.20</t>
  </si>
  <si>
    <t>18.10</t>
  </si>
  <si>
    <t>Takniškiai II</t>
  </si>
  <si>
    <t>14.58</t>
  </si>
  <si>
    <t>18.48</t>
  </si>
  <si>
    <t>6.32</t>
  </si>
  <si>
    <t>14.22</t>
  </si>
  <si>
    <t>Lelionys</t>
  </si>
  <si>
    <t>14.56</t>
  </si>
  <si>
    <t>18.46</t>
  </si>
  <si>
    <t>6.34</t>
  </si>
  <si>
    <t>14.24</t>
  </si>
  <si>
    <t>18.14</t>
  </si>
  <si>
    <t>Miknolesai</t>
  </si>
  <si>
    <t>7.11</t>
  </si>
  <si>
    <t>14.54</t>
  </si>
  <si>
    <t>18.44</t>
  </si>
  <si>
    <t>14.25</t>
  </si>
  <si>
    <t>Gervėnai</t>
  </si>
  <si>
    <t>7.09</t>
  </si>
  <si>
    <t>14.53</t>
  </si>
  <si>
    <t>18.43</t>
  </si>
  <si>
    <t>14.27</t>
  </si>
  <si>
    <t>18.17</t>
  </si>
  <si>
    <t>Skraičionys</t>
  </si>
  <si>
    <t>18.41</t>
  </si>
  <si>
    <t>14.29</t>
  </si>
  <si>
    <t>18.19</t>
  </si>
  <si>
    <t>Čižiūnai</t>
  </si>
  <si>
    <t>18.40</t>
  </si>
  <si>
    <t>14.30</t>
  </si>
  <si>
    <t>18.20</t>
  </si>
  <si>
    <t>Junčionys</t>
  </si>
  <si>
    <t>7.04</t>
  </si>
  <si>
    <t>14.48</t>
  </si>
  <si>
    <t>18.38</t>
  </si>
  <si>
    <t>14.32</t>
  </si>
  <si>
    <t>18.22</t>
  </si>
  <si>
    <t>Pavarėnys</t>
  </si>
  <si>
    <t>14.46</t>
  </si>
  <si>
    <t>18.36</t>
  </si>
  <si>
    <t>14.34</t>
  </si>
  <si>
    <t>18.24</t>
  </si>
  <si>
    <t>Ūta</t>
  </si>
  <si>
    <t>14.44</t>
  </si>
  <si>
    <t>18.32</t>
  </si>
  <si>
    <t>6.46</t>
  </si>
  <si>
    <t>14.36</t>
  </si>
  <si>
    <t>18.26</t>
  </si>
  <si>
    <t>Bundžiai</t>
  </si>
  <si>
    <t>14.42</t>
  </si>
  <si>
    <t>18.30</t>
  </si>
  <si>
    <t>14.38</t>
  </si>
  <si>
    <t>18.28</t>
  </si>
  <si>
    <t>Pivašiūnai</t>
  </si>
  <si>
    <t>14.40</t>
  </si>
  <si>
    <t>M5 ALYTUS – ILGAI per VENCIŪNUS, ALOVĘ</t>
  </si>
  <si>
    <t>5.55</t>
  </si>
  <si>
    <t>7.30</t>
  </si>
  <si>
    <t>16.55</t>
  </si>
  <si>
    <t>18.55</t>
  </si>
  <si>
    <t>7.28</t>
  </si>
  <si>
    <t>6.01</t>
  </si>
  <si>
    <t>7.26</t>
  </si>
  <si>
    <t>16.47</t>
  </si>
  <si>
    <t>6.04</t>
  </si>
  <si>
    <t>17.44</t>
  </si>
  <si>
    <t>I Alytaus aikštė</t>
  </si>
  <si>
    <t>16.43</t>
  </si>
  <si>
    <t>6.07</t>
  </si>
  <si>
    <t>17.47</t>
  </si>
  <si>
    <t>16.41</t>
  </si>
  <si>
    <t>6.09</t>
  </si>
  <si>
    <t>15.32</t>
  </si>
  <si>
    <t>17.49</t>
  </si>
  <si>
    <t>6.11</t>
  </si>
  <si>
    <t>15.34</t>
  </si>
  <si>
    <t>17.53</t>
  </si>
  <si>
    <t>Ulyškai</t>
  </si>
  <si>
    <t>7.17</t>
  </si>
  <si>
    <t>16.37</t>
  </si>
  <si>
    <t>18.42</t>
  </si>
  <si>
    <t>6.13</t>
  </si>
  <si>
    <t>15.36</t>
  </si>
  <si>
    <t>17.56</t>
  </si>
  <si>
    <t>Venciūnų kryžk.</t>
  </si>
  <si>
    <t>16.35</t>
  </si>
  <si>
    <t>6.15</t>
  </si>
  <si>
    <t>15.38</t>
  </si>
  <si>
    <t>17.58</t>
  </si>
  <si>
    <t>Venciūnai</t>
  </si>
  <si>
    <t>16.32</t>
  </si>
  <si>
    <t>6.17</t>
  </si>
  <si>
    <t>15.40</t>
  </si>
  <si>
    <t>16.30</t>
  </si>
  <si>
    <t>18.35</t>
  </si>
  <si>
    <t>6.19</t>
  </si>
  <si>
    <t>15.42</t>
  </si>
  <si>
    <t xml:space="preserve">   -</t>
  </si>
  <si>
    <t xml:space="preserve">    -</t>
  </si>
  <si>
    <t>6.22</t>
  </si>
  <si>
    <t xml:space="preserve">15.44 </t>
  </si>
  <si>
    <t>6.26</t>
  </si>
  <si>
    <t>18.04</t>
  </si>
  <si>
    <t>Alovės kryžk.</t>
  </si>
  <si>
    <t>7.00</t>
  </si>
  <si>
    <t>6.28</t>
  </si>
  <si>
    <t>Alovė</t>
  </si>
  <si>
    <t>16.23</t>
  </si>
  <si>
    <t xml:space="preserve">Transformatorinė  </t>
  </si>
  <si>
    <t>16.21</t>
  </si>
  <si>
    <t>6.31</t>
  </si>
  <si>
    <t>15.53</t>
  </si>
  <si>
    <t>Alovės k.</t>
  </si>
  <si>
    <t>6.52</t>
  </si>
  <si>
    <t>16.19</t>
  </si>
  <si>
    <t>15.55</t>
  </si>
  <si>
    <t>Raudona Alovė</t>
  </si>
  <si>
    <t>16.17</t>
  </si>
  <si>
    <t>Dabravolė</t>
  </si>
  <si>
    <t>6.47</t>
  </si>
  <si>
    <t>Kudariškiai</t>
  </si>
  <si>
    <t>16.12</t>
  </si>
  <si>
    <t>16.02</t>
  </si>
  <si>
    <t>Ilgai</t>
  </si>
  <si>
    <t>Domantonys I</t>
  </si>
  <si>
    <t>Domantonys II</t>
  </si>
  <si>
    <t>Terpinės</t>
  </si>
  <si>
    <t>16.39</t>
  </si>
  <si>
    <t>18.47</t>
  </si>
  <si>
    <t>7.21</t>
  </si>
  <si>
    <t>7.19</t>
  </si>
  <si>
    <t>18.11</t>
  </si>
  <si>
    <t>15.51</t>
  </si>
  <si>
    <t>16.10</t>
  </si>
  <si>
    <t>16.26</t>
  </si>
  <si>
    <t>M6 ALYTUS–PIVAŠIŪNAI per DAUGUS,  SKABEIKIUS</t>
  </si>
  <si>
    <t xml:space="preserve">              ATVYKIMAS</t>
  </si>
  <si>
    <t>T P</t>
  </si>
  <si>
    <t>5.40</t>
  </si>
  <si>
    <t>13.00</t>
  </si>
  <si>
    <t>17.05</t>
  </si>
  <si>
    <t>Autobusų stotis</t>
  </si>
  <si>
    <t>7.50</t>
  </si>
  <si>
    <t>13.03</t>
  </si>
  <si>
    <t>7.45</t>
  </si>
  <si>
    <t>7.47</t>
  </si>
  <si>
    <t>5.44</t>
  </si>
  <si>
    <t>13.06</t>
  </si>
  <si>
    <t>17.12</t>
  </si>
  <si>
    <t>Sodra</t>
  </si>
  <si>
    <t>7.40</t>
  </si>
  <si>
    <t>7.44</t>
  </si>
  <si>
    <t>5.46</t>
  </si>
  <si>
    <t>13.10</t>
  </si>
  <si>
    <t>17.15</t>
  </si>
  <si>
    <t>Daugų g.</t>
  </si>
  <si>
    <t>7.36</t>
  </si>
  <si>
    <t>5.48</t>
  </si>
  <si>
    <t>13.11</t>
  </si>
  <si>
    <t>17.18</t>
  </si>
  <si>
    <t>Pliažas</t>
  </si>
  <si>
    <t>7.34</t>
  </si>
  <si>
    <t>7.38</t>
  </si>
  <si>
    <t xml:space="preserve">   14.50</t>
  </si>
  <si>
    <t>5.50</t>
  </si>
  <si>
    <t>13.13</t>
  </si>
  <si>
    <t>Turgavietė</t>
  </si>
  <si>
    <t>7.33</t>
  </si>
  <si>
    <t>7.37</t>
  </si>
  <si>
    <t xml:space="preserve">   14.49</t>
  </si>
  <si>
    <t>5.52</t>
  </si>
  <si>
    <t>13.15</t>
  </si>
  <si>
    <t>17.21</t>
  </si>
  <si>
    <t>Skirnuva</t>
  </si>
  <si>
    <t>7.32</t>
  </si>
  <si>
    <t xml:space="preserve">   14.48</t>
  </si>
  <si>
    <t>5.54</t>
  </si>
  <si>
    <t>13.17</t>
  </si>
  <si>
    <t>17.22</t>
  </si>
  <si>
    <t>Kaniūkai</t>
  </si>
  <si>
    <t>7.31</t>
  </si>
  <si>
    <t xml:space="preserve">   14.47</t>
  </si>
  <si>
    <t>5.56</t>
  </si>
  <si>
    <t>13.19</t>
  </si>
  <si>
    <t>17.24</t>
  </si>
  <si>
    <t>Poteronys</t>
  </si>
  <si>
    <t xml:space="preserve">   14.46</t>
  </si>
  <si>
    <t>18.39</t>
  </si>
  <si>
    <t>5.58</t>
  </si>
  <si>
    <t>13.20</t>
  </si>
  <si>
    <t>Alovės kr.</t>
  </si>
  <si>
    <t>7.29</t>
  </si>
  <si>
    <t xml:space="preserve">   14.45</t>
  </si>
  <si>
    <t>18.37</t>
  </si>
  <si>
    <t>6.00</t>
  </si>
  <si>
    <t>13.21</t>
  </si>
  <si>
    <t>17.29</t>
  </si>
  <si>
    <t>SB „Varsa“</t>
  </si>
  <si>
    <t>7.27</t>
  </si>
  <si>
    <t xml:space="preserve">   14.43</t>
  </si>
  <si>
    <t>6.02</t>
  </si>
  <si>
    <t>13.23</t>
  </si>
  <si>
    <t>17.30</t>
  </si>
  <si>
    <t>Mieliūnai</t>
  </si>
  <si>
    <t>7.24</t>
  </si>
  <si>
    <t xml:space="preserve">   14.40</t>
  </si>
  <si>
    <t>18.33</t>
  </si>
  <si>
    <t>13.25</t>
  </si>
  <si>
    <t>17.32</t>
  </si>
  <si>
    <t>Pocelonys</t>
  </si>
  <si>
    <t xml:space="preserve">   14.36</t>
  </si>
  <si>
    <t>18.31</t>
  </si>
  <si>
    <t>6.06</t>
  </si>
  <si>
    <t>13.28</t>
  </si>
  <si>
    <t>17.34</t>
  </si>
  <si>
    <t>Vieciūnai</t>
  </si>
  <si>
    <t>7.23</t>
  </si>
  <si>
    <t xml:space="preserve">   14.34</t>
  </si>
  <si>
    <t>18.29</t>
  </si>
  <si>
    <t>6.08</t>
  </si>
  <si>
    <t>13.30</t>
  </si>
  <si>
    <t>17.36</t>
  </si>
  <si>
    <t>Daugų m.ū.</t>
  </si>
  <si>
    <t xml:space="preserve">   14.32</t>
  </si>
  <si>
    <t>18.27</t>
  </si>
  <si>
    <t>13.33</t>
  </si>
  <si>
    <t>17.38</t>
  </si>
  <si>
    <t>Daugai</t>
  </si>
  <si>
    <t xml:space="preserve">   14.30</t>
  </si>
  <si>
    <t>18.25</t>
  </si>
  <si>
    <t>13.38</t>
  </si>
  <si>
    <t>Kančėnai</t>
  </si>
  <si>
    <t xml:space="preserve">   14.23</t>
  </si>
  <si>
    <t>6.14</t>
  </si>
  <si>
    <t>13.41</t>
  </si>
  <si>
    <t>Vaikantonių k.</t>
  </si>
  <si>
    <t>13.43</t>
  </si>
  <si>
    <t>Vaikantonys</t>
  </si>
  <si>
    <t>13.45</t>
  </si>
  <si>
    <t>Vėžionys</t>
  </si>
  <si>
    <t xml:space="preserve"> 7.07</t>
  </si>
  <si>
    <t>13.47</t>
  </si>
  <si>
    <t xml:space="preserve"> 7.04</t>
  </si>
  <si>
    <t>6.16</t>
  </si>
  <si>
    <t>13.49</t>
  </si>
  <si>
    <t>Skabeikių k.</t>
  </si>
  <si>
    <t xml:space="preserve"> 7.01</t>
  </si>
  <si>
    <t>6.18</t>
  </si>
  <si>
    <t>13.50</t>
  </si>
  <si>
    <t>Skabeikiai</t>
  </si>
  <si>
    <t xml:space="preserve"> 6.59</t>
  </si>
  <si>
    <t>13.52</t>
  </si>
  <si>
    <t>Skabeikių kr.</t>
  </si>
  <si>
    <t xml:space="preserve"> 6.57</t>
  </si>
  <si>
    <t>13.54</t>
  </si>
  <si>
    <t xml:space="preserve"> 6.55</t>
  </si>
  <si>
    <t>6.24</t>
  </si>
  <si>
    <t>13.55</t>
  </si>
  <si>
    <t xml:space="preserve"> 6.53</t>
  </si>
  <si>
    <t>14.23</t>
  </si>
  <si>
    <t>13.57</t>
  </si>
  <si>
    <t xml:space="preserve">17.57    </t>
  </si>
  <si>
    <t xml:space="preserve">Žvirgždėnai </t>
  </si>
  <si>
    <t xml:space="preserve"> 6.51</t>
  </si>
  <si>
    <t>14.01</t>
  </si>
  <si>
    <t xml:space="preserve">18.00    </t>
  </si>
  <si>
    <t xml:space="preserve"> 6.48</t>
  </si>
  <si>
    <t>18.18</t>
  </si>
  <si>
    <t>14.03</t>
  </si>
  <si>
    <t xml:space="preserve">18.02   </t>
  </si>
  <si>
    <t>Mikalavas</t>
  </si>
  <si>
    <t xml:space="preserve"> 6.45</t>
  </si>
  <si>
    <t>18.16</t>
  </si>
  <si>
    <t>14.05</t>
  </si>
  <si>
    <t xml:space="preserve">18.04   </t>
  </si>
  <si>
    <t>14.14</t>
  </si>
  <si>
    <t>14.07</t>
  </si>
  <si>
    <t xml:space="preserve">18.06   </t>
  </si>
  <si>
    <t>14.12</t>
  </si>
  <si>
    <t>14.09</t>
  </si>
  <si>
    <t xml:space="preserve">18.08     </t>
  </si>
  <si>
    <t xml:space="preserve">  Stotelės pavadinimas</t>
  </si>
  <si>
    <t>Km</t>
  </si>
  <si>
    <t>T</t>
  </si>
  <si>
    <t>17.25</t>
  </si>
  <si>
    <t>Autobusų st.</t>
  </si>
  <si>
    <t>8.50</t>
  </si>
  <si>
    <t>17.27</t>
  </si>
  <si>
    <t>0.3</t>
  </si>
  <si>
    <t>8.45</t>
  </si>
  <si>
    <t>9.45</t>
  </si>
  <si>
    <t>7.54</t>
  </si>
  <si>
    <t>8.54</t>
  </si>
  <si>
    <t>1.0</t>
  </si>
  <si>
    <t>8.42</t>
  </si>
  <si>
    <t>9.42</t>
  </si>
  <si>
    <t>16.01</t>
  </si>
  <si>
    <t>18.45</t>
  </si>
  <si>
    <t>7.56</t>
  </si>
  <si>
    <t>8.56</t>
  </si>
  <si>
    <t>15.21</t>
  </si>
  <si>
    <t>17.31</t>
  </si>
  <si>
    <t>1.6</t>
  </si>
  <si>
    <t>8.39</t>
  </si>
  <si>
    <t>9.39</t>
  </si>
  <si>
    <t>15.59</t>
  </si>
  <si>
    <t>7.58</t>
  </si>
  <si>
    <t>8.58</t>
  </si>
  <si>
    <t>17.33</t>
  </si>
  <si>
    <t>2.3</t>
  </si>
  <si>
    <t>8.37</t>
  </si>
  <si>
    <t>9.37</t>
  </si>
  <si>
    <t>15.57</t>
  </si>
  <si>
    <t>8.00</t>
  </si>
  <si>
    <t>9.00</t>
  </si>
  <si>
    <t>15.24</t>
  </si>
  <si>
    <t>2.7</t>
  </si>
  <si>
    <t>8.35</t>
  </si>
  <si>
    <t>9.35</t>
  </si>
  <si>
    <t>8.02</t>
  </si>
  <si>
    <t>9.02</t>
  </si>
  <si>
    <t>3.2</t>
  </si>
  <si>
    <t>8.33</t>
  </si>
  <si>
    <t>9.33</t>
  </si>
  <si>
    <t>3.5</t>
  </si>
  <si>
    <t>Miesto sodas</t>
  </si>
  <si>
    <t>8.32</t>
  </si>
  <si>
    <t>9.32</t>
  </si>
  <si>
    <t>8.04</t>
  </si>
  <si>
    <t>9.04</t>
  </si>
  <si>
    <t>15.26</t>
  </si>
  <si>
    <t>4.4</t>
  </si>
  <si>
    <t>Gimnazija</t>
  </si>
  <si>
    <t>Aušros g.</t>
  </si>
  <si>
    <t>8.31</t>
  </si>
  <si>
    <t>9.31</t>
  </si>
  <si>
    <t>18.34</t>
  </si>
  <si>
    <t>8.06</t>
  </si>
  <si>
    <t>9.06</t>
  </si>
  <si>
    <t>17.39</t>
  </si>
  <si>
    <t>4.9</t>
  </si>
  <si>
    <t>Laid. namai</t>
  </si>
  <si>
    <t>8.07</t>
  </si>
  <si>
    <t>9.07</t>
  </si>
  <si>
    <t>5.0</t>
  </si>
  <si>
    <t>Karių kapai</t>
  </si>
  <si>
    <t>Pulko g. RIMI</t>
  </si>
  <si>
    <t>8.30</t>
  </si>
  <si>
    <t>9.30</t>
  </si>
  <si>
    <t>15.49</t>
  </si>
  <si>
    <t>8.08</t>
  </si>
  <si>
    <t>9.08</t>
  </si>
  <si>
    <t>17.41</t>
  </si>
  <si>
    <t>5.2</t>
  </si>
  <si>
    <t>„Astra“</t>
  </si>
  <si>
    <t>8.29</t>
  </si>
  <si>
    <t>9.29</t>
  </si>
  <si>
    <t>8.10</t>
  </si>
  <si>
    <t>9.10</t>
  </si>
  <si>
    <t>15.31</t>
  </si>
  <si>
    <t>5.8</t>
  </si>
  <si>
    <t>8.28</t>
  </si>
  <si>
    <t>9.28</t>
  </si>
  <si>
    <t>15.47</t>
  </si>
  <si>
    <t>8.12</t>
  </si>
  <si>
    <t>9.12</t>
  </si>
  <si>
    <t>17.43</t>
  </si>
  <si>
    <t>6.2</t>
  </si>
  <si>
    <t>AB „Dainava“</t>
  </si>
  <si>
    <t>8.26</t>
  </si>
  <si>
    <t>9.26</t>
  </si>
  <si>
    <t>8.14</t>
  </si>
  <si>
    <t>9.14</t>
  </si>
  <si>
    <t>8.0</t>
  </si>
  <si>
    <t>8.24</t>
  </si>
  <si>
    <t>9.24</t>
  </si>
  <si>
    <t>8.16</t>
  </si>
  <si>
    <t>9.16</t>
  </si>
  <si>
    <t>17.46</t>
  </si>
  <si>
    <t>9.4</t>
  </si>
  <si>
    <t>8.22</t>
  </si>
  <si>
    <t>9.22</t>
  </si>
  <si>
    <t>8.18</t>
  </si>
  <si>
    <t>9.18</t>
  </si>
  <si>
    <t>11.4</t>
  </si>
  <si>
    <t>SB „Berželis“</t>
  </si>
  <si>
    <t>8.20</t>
  </si>
  <si>
    <t>9.20</t>
  </si>
  <si>
    <t>17.52</t>
  </si>
  <si>
    <t>14.47</t>
  </si>
  <si>
    <t>Užupiai</t>
  </si>
  <si>
    <t>18.21</t>
  </si>
  <si>
    <t>Kapinės</t>
  </si>
  <si>
    <t>Balninkų mok.</t>
  </si>
  <si>
    <t>14.26</t>
  </si>
  <si>
    <t>Balninkai</t>
  </si>
  <si>
    <t>Einorai</t>
  </si>
  <si>
    <t>14.39</t>
  </si>
  <si>
    <t>Geisčiūnai</t>
  </si>
  <si>
    <t>14.37</t>
  </si>
  <si>
    <t>14.31</t>
  </si>
  <si>
    <t>Nemunaičio k.</t>
  </si>
  <si>
    <t>14.33</t>
  </si>
  <si>
    <t>Nemunaitis</t>
  </si>
  <si>
    <t>14.35</t>
  </si>
  <si>
    <t>18.08</t>
  </si>
  <si>
    <t xml:space="preserve">PASTABOS: </t>
  </si>
  <si>
    <t>M9 ALYTUS - KLEPOČIAI</t>
  </si>
  <si>
    <t>Atstumas, km</t>
  </si>
  <si>
    <t>17.10</t>
  </si>
  <si>
    <t>17.13</t>
  </si>
  <si>
    <t>13.26</t>
  </si>
  <si>
    <t>17.16</t>
  </si>
  <si>
    <t>6.49</t>
  </si>
  <si>
    <t>13.29</t>
  </si>
  <si>
    <t>17.19</t>
  </si>
  <si>
    <t>13.31</t>
  </si>
  <si>
    <t>13.32</t>
  </si>
  <si>
    <t>13.34</t>
  </si>
  <si>
    <t>6.56</t>
  </si>
  <si>
    <t>13.36</t>
  </si>
  <si>
    <t>13.39</t>
  </si>
  <si>
    <t>8.15</t>
  </si>
  <si>
    <t>Butrimiškiai</t>
  </si>
  <si>
    <t>8.11</t>
  </si>
  <si>
    <t>Margeliai</t>
  </si>
  <si>
    <t>13.51</t>
  </si>
  <si>
    <t>Meškasalis</t>
  </si>
  <si>
    <t>8.05</t>
  </si>
  <si>
    <t>14.45</t>
  </si>
  <si>
    <t>7.14</t>
  </si>
  <si>
    <t>Ilgininkai</t>
  </si>
  <si>
    <t>Lydekininkai</t>
  </si>
  <si>
    <t>7.59</t>
  </si>
  <si>
    <t>13.59</t>
  </si>
  <si>
    <t>Makniūnai</t>
  </si>
  <si>
    <t>7.55</t>
  </si>
  <si>
    <t>14.02</t>
  </si>
  <si>
    <t>Savilionys</t>
  </si>
  <si>
    <t>7.51</t>
  </si>
  <si>
    <t>Pieriškiai</t>
  </si>
  <si>
    <t>7.48</t>
  </si>
  <si>
    <t>Ryliškiai</t>
  </si>
  <si>
    <t>7.43</t>
  </si>
  <si>
    <t>Klepočiai</t>
  </si>
  <si>
    <t xml:space="preserve">      Stotelės </t>
  </si>
  <si>
    <t xml:space="preserve">   pavadinimas</t>
  </si>
  <si>
    <t xml:space="preserve">      A  t  v  y  k  i  m  a  s        </t>
  </si>
  <si>
    <t xml:space="preserve">     DD</t>
  </si>
  <si>
    <t>8.17</t>
  </si>
  <si>
    <t>16.05</t>
  </si>
  <si>
    <t>Radžiūnai</t>
  </si>
  <si>
    <t>Jurgiškiai</t>
  </si>
  <si>
    <t>Talokiai</t>
  </si>
  <si>
    <t>Geištarai</t>
  </si>
  <si>
    <t>Maslauciškės</t>
  </si>
  <si>
    <t>Tolkūnai I</t>
  </si>
  <si>
    <t>Miroslavas</t>
  </si>
  <si>
    <t>14.41</t>
  </si>
  <si>
    <t>Obelijos kr.</t>
  </si>
  <si>
    <t>14.43</t>
  </si>
  <si>
    <t>Maciškėnai</t>
  </si>
  <si>
    <t>7.53</t>
  </si>
  <si>
    <t>Obelija</t>
  </si>
  <si>
    <t>Zizėnų kr.</t>
  </si>
  <si>
    <t>Zizėnai</t>
  </si>
  <si>
    <t>Cigoniškės</t>
  </si>
  <si>
    <t>7.39</t>
  </si>
  <si>
    <t>Parėčėnai</t>
  </si>
  <si>
    <t>Parėčėnų mok.</t>
  </si>
  <si>
    <t>Tolkūnai  I</t>
  </si>
  <si>
    <t>Tolkūnai II</t>
  </si>
  <si>
    <t>Pupasodis I</t>
  </si>
  <si>
    <t>Pupasodis II</t>
  </si>
  <si>
    <t>Dzirmiškės</t>
  </si>
  <si>
    <t>Balkasodis</t>
  </si>
  <si>
    <t>SB ,,Šaltinėlis“</t>
  </si>
  <si>
    <t>Vosbūčiai</t>
  </si>
  <si>
    <t>AK 15.35</t>
  </si>
  <si>
    <t>AK      7.04</t>
  </si>
  <si>
    <t xml:space="preserve">Pastabos:  </t>
  </si>
  <si>
    <t>M11 ALYTUS – SIMNAS  per Parėčėnus</t>
  </si>
  <si>
    <t xml:space="preserve">I Š V Y K I M A S </t>
  </si>
  <si>
    <t>16.50</t>
  </si>
  <si>
    <t xml:space="preserve"> 14.25</t>
  </si>
  <si>
    <t>17.26</t>
  </si>
  <si>
    <t>17.28</t>
  </si>
  <si>
    <t>16.46</t>
  </si>
  <si>
    <t>9.13</t>
  </si>
  <si>
    <t>16.45</t>
  </si>
  <si>
    <t>Tolkūnai</t>
  </si>
  <si>
    <t>9.11</t>
  </si>
  <si>
    <t>17.37</t>
  </si>
  <si>
    <t>Manciūnai</t>
  </si>
  <si>
    <t>16.38</t>
  </si>
  <si>
    <t>14.49</t>
  </si>
  <si>
    <t>Vankiškiai I</t>
  </si>
  <si>
    <t>Vankiškiai II</t>
  </si>
  <si>
    <t>9.03</t>
  </si>
  <si>
    <t>16.34</t>
  </si>
  <si>
    <t>9.01</t>
  </si>
  <si>
    <t>8.57</t>
  </si>
  <si>
    <t>16.27</t>
  </si>
  <si>
    <t xml:space="preserve">  14.57</t>
  </si>
  <si>
    <t xml:space="preserve">  17.37</t>
  </si>
  <si>
    <t>8.55</t>
  </si>
  <si>
    <t>16.25</t>
  </si>
  <si>
    <t>8.53</t>
  </si>
  <si>
    <t>8.51</t>
  </si>
  <si>
    <t>8.49</t>
  </si>
  <si>
    <t>8.47</t>
  </si>
  <si>
    <t>16.16</t>
  </si>
  <si>
    <t>15.09</t>
  </si>
  <si>
    <t>7.42</t>
  </si>
  <si>
    <t>8.44</t>
  </si>
  <si>
    <t>16.13</t>
  </si>
  <si>
    <t xml:space="preserve">Papėčiai </t>
  </si>
  <si>
    <t>7.52</t>
  </si>
  <si>
    <t>Kumečiai</t>
  </si>
  <si>
    <t>Kumečių mok.</t>
  </si>
  <si>
    <t>8.40</t>
  </si>
  <si>
    <t>8.38</t>
  </si>
  <si>
    <t>16.07</t>
  </si>
  <si>
    <t>8.36</t>
  </si>
  <si>
    <t>15.22</t>
  </si>
  <si>
    <t xml:space="preserve">    </t>
  </si>
  <si>
    <t>16.03</t>
  </si>
  <si>
    <t>15.27</t>
  </si>
  <si>
    <t>Meteliai</t>
  </si>
  <si>
    <t>Rinkotai</t>
  </si>
  <si>
    <t>Buckūnai II</t>
  </si>
  <si>
    <t>Buckūnų kr.</t>
  </si>
  <si>
    <t>15.33</t>
  </si>
  <si>
    <t>Metelytė</t>
  </si>
  <si>
    <t>15.35</t>
  </si>
  <si>
    <t>8.09</t>
  </si>
  <si>
    <t>8.23</t>
  </si>
  <si>
    <t>(vasaros grafikas)</t>
  </si>
  <si>
    <t xml:space="preserve">  I Š V Y K I M A S</t>
  </si>
  <si>
    <t>AK</t>
  </si>
  <si>
    <t>PrTP</t>
  </si>
  <si>
    <t>13.35</t>
  </si>
  <si>
    <t>9.05</t>
  </si>
  <si>
    <t>13.37</t>
  </si>
  <si>
    <t>8.52</t>
  </si>
  <si>
    <t xml:space="preserve"> 13.54</t>
  </si>
  <si>
    <t>8.46</t>
  </si>
  <si>
    <t xml:space="preserve"> 13.55</t>
  </si>
  <si>
    <t xml:space="preserve"> 13.57</t>
  </si>
  <si>
    <t>8.43</t>
  </si>
  <si>
    <t xml:space="preserve"> 13.59</t>
  </si>
  <si>
    <t>8.41</t>
  </si>
  <si>
    <t xml:space="preserve"> 14.00</t>
  </si>
  <si>
    <t xml:space="preserve"> 14.03</t>
  </si>
  <si>
    <t>15.20</t>
  </si>
  <si>
    <t>13.58</t>
  </si>
  <si>
    <t>14.08</t>
  </si>
  <si>
    <t>15.16</t>
  </si>
  <si>
    <t>14.04</t>
  </si>
  <si>
    <t>8.27</t>
  </si>
  <si>
    <t>15.11</t>
  </si>
  <si>
    <t>Buckūnai</t>
  </si>
  <si>
    <t>14.18</t>
  </si>
  <si>
    <t>8.25</t>
  </si>
  <si>
    <t>8.21</t>
  </si>
  <si>
    <t>8.13</t>
  </si>
  <si>
    <t>7.41</t>
  </si>
  <si>
    <t>8.03</t>
  </si>
  <si>
    <t>Buckūnai  Alyt.</t>
  </si>
  <si>
    <t>Buckūnai  Lazd.</t>
  </si>
  <si>
    <t xml:space="preserve">7.05 </t>
  </si>
  <si>
    <t>Buckūnai Al.</t>
  </si>
  <si>
    <t>Buckūnai  Al.</t>
  </si>
  <si>
    <t xml:space="preserve">Buckūnai  Al. </t>
  </si>
  <si>
    <t>Buckūnai   Al.</t>
  </si>
  <si>
    <t>Buckūnai  L.</t>
  </si>
  <si>
    <t>PrATKP</t>
  </si>
  <si>
    <t xml:space="preserve">     IŠVYKIMAS</t>
  </si>
  <si>
    <t xml:space="preserve">I Š V Y K I M A S 		</t>
  </si>
  <si>
    <t xml:space="preserve">        (Alytus-Simnas-Žuvintai-Verebiejai-Simnas-Alytus)</t>
  </si>
  <si>
    <t>M13 ALYTUS–ŽUVINTAI per Simną, Verebiejus</t>
  </si>
  <si>
    <t xml:space="preserve">       (Alytus-Simnas-Verebiejai-Žuvintai-Simnas-Alytus)</t>
  </si>
  <si>
    <t>M12 ALYTUS–VEREBIEJAI per Simną, Žuvintus</t>
  </si>
  <si>
    <t>I Š V Y K I M AS</t>
  </si>
  <si>
    <t>Žuvintai</t>
  </si>
  <si>
    <t xml:space="preserve">  DD</t>
  </si>
  <si>
    <t xml:space="preserve">   DD</t>
  </si>
  <si>
    <t xml:space="preserve">ALYTAUS AS  </t>
  </si>
  <si>
    <t>19.10</t>
  </si>
  <si>
    <t>VIDZGIRIS</t>
  </si>
  <si>
    <t>19.04</t>
  </si>
  <si>
    <t>SB DAINAVA</t>
  </si>
  <si>
    <t>19.02</t>
  </si>
  <si>
    <t>14.16</t>
  </si>
  <si>
    <t>LIKIŠKĖLIAI</t>
  </si>
  <si>
    <t>15.54</t>
  </si>
  <si>
    <t>19.00</t>
  </si>
  <si>
    <t>LUKSNĖNAI</t>
  </si>
  <si>
    <t>18.58</t>
  </si>
  <si>
    <t>KURNĖNAI</t>
  </si>
  <si>
    <t>18.56</t>
  </si>
  <si>
    <t>BALKŪNAI</t>
  </si>
  <si>
    <t>POŠNIA</t>
  </si>
  <si>
    <t>SANTAIKA</t>
  </si>
  <si>
    <t>18.50</t>
  </si>
  <si>
    <t>VARNAGIRIAI</t>
  </si>
  <si>
    <t>PERŠĖKININKAI</t>
  </si>
  <si>
    <t>8.34</t>
  </si>
  <si>
    <t>ANGININKAI</t>
  </si>
  <si>
    <t>MERGALAUKIS</t>
  </si>
  <si>
    <t>SIMNAS</t>
  </si>
  <si>
    <t>OSTAMPAS</t>
  </si>
  <si>
    <t>LITVANCIŠKIAI</t>
  </si>
  <si>
    <t>GLUOSNININKAI</t>
  </si>
  <si>
    <t>VEREBIEJAI</t>
  </si>
  <si>
    <t>ALEKNONYS</t>
  </si>
  <si>
    <t>ŽUVINTO  REZ.</t>
  </si>
  <si>
    <t>KAMPELIAI</t>
  </si>
  <si>
    <t>ŽUVINTAI</t>
  </si>
  <si>
    <t>ĄŽUOLINIAI</t>
  </si>
  <si>
    <t>SKITURIAI</t>
  </si>
  <si>
    <t>SIMNO  MSV</t>
  </si>
  <si>
    <t xml:space="preserve"> 7.27</t>
  </si>
  <si>
    <t xml:space="preserve"> 7.29</t>
  </si>
  <si>
    <t xml:space="preserve"> 7.32</t>
  </si>
  <si>
    <t xml:space="preserve"> 7.41</t>
  </si>
  <si>
    <t>7.46</t>
  </si>
  <si>
    <t xml:space="preserve"> 7.42</t>
  </si>
  <si>
    <t>7.49</t>
  </si>
  <si>
    <t>13.40</t>
  </si>
  <si>
    <t>13.42</t>
  </si>
  <si>
    <t xml:space="preserve">13.44 </t>
  </si>
  <si>
    <t>13.46</t>
  </si>
  <si>
    <t>13.48</t>
  </si>
  <si>
    <t xml:space="preserve">18.28 </t>
  </si>
  <si>
    <t>13.53</t>
  </si>
  <si>
    <t>I  Š  V  Y  K  I  M  A  S</t>
  </si>
  <si>
    <t xml:space="preserve">  Domantonys II</t>
  </si>
  <si>
    <t xml:space="preserve">Alovė  </t>
  </si>
  <si>
    <t>Transformatorinė</t>
  </si>
  <si>
    <t xml:space="preserve">  Alovės k.</t>
  </si>
  <si>
    <t xml:space="preserve"> -</t>
  </si>
  <si>
    <t>18.01</t>
  </si>
  <si>
    <t>A  T  V  Y  K  I  M  A  S</t>
  </si>
  <si>
    <t>16.56</t>
  </si>
  <si>
    <t>16.51</t>
  </si>
  <si>
    <t>M14   ALYTUS – SIMNAS – KALESNINKAI</t>
  </si>
  <si>
    <t xml:space="preserve">               I Š V Y K I M A S</t>
  </si>
  <si>
    <t xml:space="preserve">             A T V Y K I M A S </t>
  </si>
  <si>
    <t>AUTOBUSŲ ST.</t>
  </si>
  <si>
    <t>POLIKLINIKA</t>
  </si>
  <si>
    <t>10.30</t>
  </si>
  <si>
    <t>12.20</t>
  </si>
  <si>
    <t>12.15</t>
  </si>
  <si>
    <t>10.33</t>
  </si>
  <si>
    <t>12.23</t>
  </si>
  <si>
    <t>2.0</t>
  </si>
  <si>
    <t>SŪKURIO G.</t>
  </si>
  <si>
    <t>12.13</t>
  </si>
  <si>
    <t>12.52</t>
  </si>
  <si>
    <t>10.35</t>
  </si>
  <si>
    <t>12.25</t>
  </si>
  <si>
    <t>3.3</t>
  </si>
  <si>
    <t>12.11</t>
  </si>
  <si>
    <t>10.38</t>
  </si>
  <si>
    <t>12.28</t>
  </si>
  <si>
    <t>4.1</t>
  </si>
  <si>
    <t>SB „DAINAVA“</t>
  </si>
  <si>
    <t>12.09</t>
  </si>
  <si>
    <t>10.42</t>
  </si>
  <si>
    <t>12.32</t>
  </si>
  <si>
    <t>5.3</t>
  </si>
  <si>
    <t>12.07</t>
  </si>
  <si>
    <t>10.45</t>
  </si>
  <si>
    <t>12.35</t>
  </si>
  <si>
    <t>7.9</t>
  </si>
  <si>
    <t>12.05</t>
  </si>
  <si>
    <t>13.44</t>
  </si>
  <si>
    <t>10.47</t>
  </si>
  <si>
    <t>12.37</t>
  </si>
  <si>
    <t>9.6</t>
  </si>
  <si>
    <t>12.03</t>
  </si>
  <si>
    <t>10.50</t>
  </si>
  <si>
    <t>12.40</t>
  </si>
  <si>
    <t>12.3</t>
  </si>
  <si>
    <t>11.59</t>
  </si>
  <si>
    <t>10.52</t>
  </si>
  <si>
    <t>12.42</t>
  </si>
  <si>
    <t>13.6</t>
  </si>
  <si>
    <t>11.57</t>
  </si>
  <si>
    <t>10.55</t>
  </si>
  <si>
    <t>12.45</t>
  </si>
  <si>
    <t>16.1</t>
  </si>
  <si>
    <t>11.55</t>
  </si>
  <si>
    <t>10.58</t>
  </si>
  <si>
    <t>12.48</t>
  </si>
  <si>
    <t>18.3</t>
  </si>
  <si>
    <t>11.51</t>
  </si>
  <si>
    <t>11.00</t>
  </si>
  <si>
    <t>12.50</t>
  </si>
  <si>
    <t>19.4</t>
  </si>
  <si>
    <t>11.49</t>
  </si>
  <si>
    <t>11.04</t>
  </si>
  <si>
    <t>12.04</t>
  </si>
  <si>
    <t>21.4</t>
  </si>
  <si>
    <t>11.46</t>
  </si>
  <si>
    <t>11.06</t>
  </si>
  <si>
    <t>12.06</t>
  </si>
  <si>
    <t>23.6</t>
  </si>
  <si>
    <t>11.43</t>
  </si>
  <si>
    <t>11.10</t>
  </si>
  <si>
    <t>26.3</t>
  </si>
  <si>
    <t>11.40</t>
  </si>
  <si>
    <t>11.15</t>
  </si>
  <si>
    <t>13.05</t>
  </si>
  <si>
    <t>30.4</t>
  </si>
  <si>
    <t>KALESNINKAI</t>
  </si>
  <si>
    <t>11.35</t>
  </si>
  <si>
    <t>M15 Alytus – Pagilė per Meškučius, Daugus</t>
  </si>
  <si>
    <t>12.00</t>
  </si>
  <si>
    <t>6.0</t>
  </si>
  <si>
    <t>Daugų g-vė</t>
  </si>
  <si>
    <t>8.3</t>
  </si>
  <si>
    <t>12.17</t>
  </si>
  <si>
    <t>9.8</t>
  </si>
  <si>
    <t>12.19</t>
  </si>
  <si>
    <t>10.8</t>
  </si>
  <si>
    <t>12.21</t>
  </si>
  <si>
    <t>12.0</t>
  </si>
  <si>
    <t>Kaniūkų kr.</t>
  </si>
  <si>
    <t>12.24</t>
  </si>
  <si>
    <t>14.2</t>
  </si>
  <si>
    <t>12.27</t>
  </si>
  <si>
    <t>17.7</t>
  </si>
  <si>
    <t>12.30</t>
  </si>
  <si>
    <t>19.7</t>
  </si>
  <si>
    <t>12.34</t>
  </si>
  <si>
    <t>21.9</t>
  </si>
  <si>
    <t>24.9</t>
  </si>
  <si>
    <t>Davainiškės</t>
  </si>
  <si>
    <t>6.53</t>
  </si>
  <si>
    <t>12.43</t>
  </si>
  <si>
    <t>26.1</t>
  </si>
  <si>
    <t>6.58</t>
  </si>
  <si>
    <t>12.46</t>
  </si>
  <si>
    <t>27.7</t>
  </si>
  <si>
    <t>Kudariškės</t>
  </si>
  <si>
    <t>29.6</t>
  </si>
  <si>
    <t>Meškučiai</t>
  </si>
  <si>
    <t>12.53</t>
  </si>
  <si>
    <t>32.9</t>
  </si>
  <si>
    <t>Rokančiai</t>
  </si>
  <si>
    <t>12.56</t>
  </si>
  <si>
    <t>35.2</t>
  </si>
  <si>
    <t>Rakatanskai</t>
  </si>
  <si>
    <t>13.01</t>
  </si>
  <si>
    <t>37.9</t>
  </si>
  <si>
    <t>Rimėnai</t>
  </si>
  <si>
    <t>40.5</t>
  </si>
  <si>
    <t>Korliškės</t>
  </si>
  <si>
    <t>13.08</t>
  </si>
  <si>
    <t>42.2</t>
  </si>
  <si>
    <t>Daugų g-ja</t>
  </si>
  <si>
    <t>13.10 atv.</t>
  </si>
  <si>
    <t>14.20 išv.</t>
  </si>
  <si>
    <t>44.5</t>
  </si>
  <si>
    <t>49.5</t>
  </si>
  <si>
    <t>Pagilė</t>
  </si>
  <si>
    <t>M19 ALYTUS –GREIKONYS PER BUTRIMONIS</t>
  </si>
  <si>
    <t>10.46</t>
  </si>
  <si>
    <t>17.11</t>
  </si>
  <si>
    <t>10.49</t>
  </si>
  <si>
    <t>17.14</t>
  </si>
  <si>
    <t>17.17</t>
  </si>
  <si>
    <t>Takniškių kr.</t>
  </si>
  <si>
    <t>12.10</t>
  </si>
  <si>
    <t>Jurkonys</t>
  </si>
  <si>
    <t>11.03</t>
  </si>
  <si>
    <t>Norgeliškės</t>
  </si>
  <si>
    <t>11.08</t>
  </si>
  <si>
    <t>Taucionys</t>
  </si>
  <si>
    <t>11.56</t>
  </si>
  <si>
    <t>11.12</t>
  </si>
  <si>
    <t>Valiūnai</t>
  </si>
  <si>
    <t>11.52</t>
  </si>
  <si>
    <t>11.13</t>
  </si>
  <si>
    <t>Raižiai</t>
  </si>
  <si>
    <t>11.48</t>
  </si>
  <si>
    <t>Raubonys</t>
  </si>
  <si>
    <t>11.45</t>
  </si>
  <si>
    <t>11.17</t>
  </si>
  <si>
    <t>Trakininkai</t>
  </si>
  <si>
    <t>11.42</t>
  </si>
  <si>
    <t>11.20</t>
  </si>
  <si>
    <t>Butrimonys</t>
  </si>
  <si>
    <t>11.23</t>
  </si>
  <si>
    <t>Greikonių kr.</t>
  </si>
  <si>
    <t>11.36</t>
  </si>
  <si>
    <t>11.26</t>
  </si>
  <si>
    <t>Plasapninkai</t>
  </si>
  <si>
    <t>11.34</t>
  </si>
  <si>
    <t>11.28</t>
  </si>
  <si>
    <t>Vanagėliai</t>
  </si>
  <si>
    <t>11.32</t>
  </si>
  <si>
    <t>11.30</t>
  </si>
  <si>
    <t>Greikonys</t>
  </si>
  <si>
    <t>14.11</t>
  </si>
  <si>
    <t>M16 ALYTUS – KROKIALAUKIS – SANTAIKA</t>
  </si>
  <si>
    <t>M17 ALYTUS – KROKIALAUKIS – ŽUVINTO REZ.</t>
  </si>
  <si>
    <t>STOTELĖS</t>
  </si>
  <si>
    <t>A T V Y K I M  A S</t>
  </si>
  <si>
    <t>13.56</t>
  </si>
  <si>
    <t>8.19</t>
  </si>
  <si>
    <t>15.06</t>
  </si>
  <si>
    <t>Balbieriškio kr.</t>
  </si>
  <si>
    <t>14.21</t>
  </si>
  <si>
    <t>14.28</t>
  </si>
  <si>
    <t>Navininkai</t>
  </si>
  <si>
    <t>Žuvinto rez.</t>
  </si>
  <si>
    <t>Pr A K</t>
  </si>
  <si>
    <t>1.8</t>
  </si>
  <si>
    <t>Tabalenka I</t>
  </si>
  <si>
    <t>Tabalenka II</t>
  </si>
  <si>
    <t>Skraičionys I</t>
  </si>
  <si>
    <t>Skraičionys II</t>
  </si>
  <si>
    <t>Žadiškės</t>
  </si>
  <si>
    <t>7.57</t>
  </si>
  <si>
    <t>Kedonys</t>
  </si>
  <si>
    <t>Klydžionys</t>
  </si>
  <si>
    <t>Olendernė</t>
  </si>
  <si>
    <t>Eičiūnai</t>
  </si>
  <si>
    <t>Žalioji</t>
  </si>
  <si>
    <t>Eigirdonys</t>
  </si>
  <si>
    <r>
      <t xml:space="preserve">M21 „Gulbynė“ – SB „Dzūkija“ </t>
    </r>
    <r>
      <rPr>
        <sz val="12"/>
        <color theme="1"/>
        <rFont val="Times New Roman"/>
        <family val="1"/>
        <charset val="186"/>
      </rPr>
      <t>(darbo dienos)</t>
    </r>
  </si>
  <si>
    <t xml:space="preserve">  „Gulbynė“</t>
  </si>
  <si>
    <t>13:15 </t>
  </si>
  <si>
    <t>M20 Alytus (Gulbynė) – SB Dobilas</t>
  </si>
  <si>
    <t>Gulbynė</t>
  </si>
  <si>
    <t>DDŠ</t>
  </si>
  <si>
    <t>SB „Dobilas“</t>
  </si>
  <si>
    <t>15:20 </t>
  </si>
  <si>
    <t>(žiemos grafikas)</t>
  </si>
  <si>
    <r>
      <t xml:space="preserve">M21 Alytus („Gulbynė“) – SB „Dzūkija“ </t>
    </r>
    <r>
      <rPr>
        <sz val="12"/>
        <color theme="1"/>
        <rFont val="Times New Roman"/>
        <family val="1"/>
        <charset val="186"/>
      </rPr>
      <t xml:space="preserve"> </t>
    </r>
  </si>
  <si>
    <t>M21 „Gulbynė“ – SB „Dzūkija“</t>
  </si>
  <si>
    <r>
      <rPr>
        <b/>
        <i/>
        <sz val="12"/>
        <color theme="1"/>
        <rFont val="Times New Roman"/>
        <family val="1"/>
        <charset val="186"/>
      </rPr>
      <t>Maršruto trasa:</t>
    </r>
    <r>
      <rPr>
        <i/>
        <sz val="12"/>
        <color theme="1"/>
        <rFont val="Times New Roman"/>
        <family val="1"/>
        <charset val="186"/>
      </rPr>
      <t xml:space="preserve"> Putinų g.– Naujoji g.– Jotvingių g.– Vilniaus g.– A. Juozapavičiaus g.– Jiezno g.–Sakų g.– Normandijos-Nemuno g.– Punios g.– į SB „Vyturėlis“ Draugystės g. iki sankryžos su Vyšnių g. (apsisuka) – atgal Draugystės g.– į SB „Dzūkija“ Dzūkijos g.– Medžiotojų g.– į dešinę Strielčių g. (apsisuka), atgal Strielčių gatve į Punios g. ir toliau į Alytų ta pačia trasa iki „Gulbynės“ stotelės.</t>
    </r>
  </si>
  <si>
    <t>M22 ALYTUS-SIMNAS-VEREBIEJAI-SANTAIKA-ALYTUS</t>
  </si>
  <si>
    <t xml:space="preserve">8.05 </t>
  </si>
  <si>
    <t>9.09</t>
  </si>
  <si>
    <t>9.15</t>
  </si>
  <si>
    <t xml:space="preserve">LUKSNĖNAI </t>
  </si>
  <si>
    <t>16.42</t>
  </si>
  <si>
    <t>16.52</t>
  </si>
  <si>
    <t xml:space="preserve">ANGININKAI       </t>
  </si>
  <si>
    <t>GLUOSNINKAI</t>
  </si>
  <si>
    <t>16.54</t>
  </si>
  <si>
    <t>16.59</t>
  </si>
  <si>
    <t>17.02</t>
  </si>
  <si>
    <t>17.07</t>
  </si>
  <si>
    <t xml:space="preserve">17.50  </t>
  </si>
  <si>
    <t xml:space="preserve">ALYTAUS AS   </t>
  </si>
  <si>
    <t xml:space="preserve">KREKŠTĖNAI </t>
  </si>
  <si>
    <t>MAŠTALIERIAI</t>
  </si>
  <si>
    <t>KROKIALAUKIS</t>
  </si>
  <si>
    <t>NAVININKAI I</t>
  </si>
  <si>
    <t>NAVININKAI II</t>
  </si>
  <si>
    <t>ALYTAUS AS</t>
  </si>
  <si>
    <t>Išvykimas</t>
  </si>
  <si>
    <t>darbo dienomis</t>
  </si>
  <si>
    <t xml:space="preserve">M23 ALYTUS– PUNIA–BUTRIMONYS–EIGIRDONYS </t>
  </si>
  <si>
    <t xml:space="preserve">14.48 </t>
  </si>
  <si>
    <t>19.26</t>
  </si>
  <si>
    <t>19.23</t>
  </si>
  <si>
    <t>6.05</t>
  </si>
  <si>
    <t>12.57</t>
  </si>
  <si>
    <t>19.20</t>
  </si>
  <si>
    <t>13.02</t>
  </si>
  <si>
    <t>19.17</t>
  </si>
  <si>
    <t>13.04</t>
  </si>
  <si>
    <t>19.15</t>
  </si>
  <si>
    <t>13.07</t>
  </si>
  <si>
    <t>19.13</t>
  </si>
  <si>
    <t>13.14</t>
  </si>
  <si>
    <t>Karvelninkai I</t>
  </si>
  <si>
    <t>19.06</t>
  </si>
  <si>
    <t>6.21</t>
  </si>
  <si>
    <t>Karvelninkai II</t>
  </si>
  <si>
    <t>Punios kryžk.</t>
  </si>
  <si>
    <t>Punia</t>
  </si>
  <si>
    <t>18.59</t>
  </si>
  <si>
    <t>Silgionys</t>
  </si>
  <si>
    <t>Griškonys</t>
  </si>
  <si>
    <t xml:space="preserve">M25 Alytus („Gulbynė“) – SB „Volungėlė“, „Pušelė“ </t>
  </si>
  <si>
    <t>17.00</t>
  </si>
  <si>
    <t>10.20</t>
  </si>
  <si>
    <t>10.19</t>
  </si>
  <si>
    <t>17.04</t>
  </si>
  <si>
    <t>10.17</t>
  </si>
  <si>
    <t>10.15</t>
  </si>
  <si>
    <t>„Žuvintas“</t>
  </si>
  <si>
    <t>10.13</t>
  </si>
  <si>
    <t>17.08</t>
  </si>
  <si>
    <t>„Jotvingis“</t>
  </si>
  <si>
    <t>10.11</t>
  </si>
  <si>
    <t>10.09</t>
  </si>
  <si>
    <t>3.4</t>
  </si>
  <si>
    <t>A.Ramanausko-Vanago g-ja</t>
  </si>
  <si>
    <t>Laidojimo namai</t>
  </si>
  <si>
    <t>10.08</t>
  </si>
  <si>
    <t>10.06</t>
  </si>
  <si>
    <t>Pulko g.RIMI</t>
  </si>
  <si>
    <t>10.05</t>
  </si>
  <si>
    <t>9.17</t>
  </si>
  <si>
    <t>Santaikos g.</t>
  </si>
  <si>
    <t>10.03</t>
  </si>
  <si>
    <t>9.21</t>
  </si>
  <si>
    <t>10.00</t>
  </si>
  <si>
    <t>9.23</t>
  </si>
  <si>
    <t>17.23</t>
  </si>
  <si>
    <t>9.57</t>
  </si>
  <si>
    <t>9.54</t>
  </si>
  <si>
    <t>9.51</t>
  </si>
  <si>
    <t>9.48</t>
  </si>
  <si>
    <t>9.34</t>
  </si>
  <si>
    <t>„Rugelis“</t>
  </si>
  <si>
    <t>9.46</t>
  </si>
  <si>
    <t>9.36</t>
  </si>
  <si>
    <t>„Volungėlė“</t>
  </si>
  <si>
    <t>9.44</t>
  </si>
  <si>
    <t>9.38</t>
  </si>
  <si>
    <t>„Šilas“</t>
  </si>
  <si>
    <t>9.40</t>
  </si>
  <si>
    <t>„Pušelė“</t>
  </si>
  <si>
    <t>9.58</t>
  </si>
  <si>
    <t>9.56</t>
  </si>
  <si>
    <t>17.06</t>
  </si>
  <si>
    <t>9.52</t>
  </si>
  <si>
    <t>9.50</t>
  </si>
  <si>
    <t>9.47</t>
  </si>
  <si>
    <t>9.43</t>
  </si>
  <si>
    <t xml:space="preserve">      I  š  v  y  k  i  m  a  s   </t>
  </si>
  <si>
    <t>A  K</t>
  </si>
  <si>
    <t>A K</t>
  </si>
  <si>
    <t>SB „Šaltinėlis“</t>
  </si>
  <si>
    <t>M10 Alytus – Vosbūčiai per Miroslavą,  (mokslo metais)</t>
  </si>
  <si>
    <t xml:space="preserve">M10 Alytus –Vosbūčiai per Miroslavą, (vasaros grafikas)                </t>
  </si>
  <si>
    <t>Keleivių vežimo vietinio (priemiestinio) reguliaraus susisiekimo maršrutais eismo tvarkaraščiai</t>
  </si>
  <si>
    <t>vasara nuo 04.15, dabo dienomis</t>
  </si>
  <si>
    <t xml:space="preserve"> vasara nuo 04.15, šeštadieniais</t>
  </si>
  <si>
    <r>
      <rPr>
        <b/>
        <sz val="12"/>
        <color theme="1"/>
        <rFont val="Times New Roman"/>
        <family val="1"/>
        <charset val="186"/>
      </rPr>
      <t xml:space="preserve">Maršruto trasa: </t>
    </r>
    <r>
      <rPr>
        <sz val="12"/>
        <color theme="1"/>
        <rFont val="Times New Roman"/>
        <family val="1"/>
        <charset val="186"/>
      </rPr>
      <t>Putinų g.– Naujoji g.– Jotvingių g.– Vilniaus g.– A. Juozapavičiaus g.– Jiezno g.–Sakų g.– Normandijos-Nemuno g.– Punios g.– į SB „Vyturėlis“ Draugystės g. iki sankryžos su Vyšnių g. (apsisuka) – atgal Draugystės g.– į SB „Dzūkija“ Dzūkijos g.– Medžiotojų g.– į dešinę Strielčių g. (apsisuka prie šiukšliadėžių), atgal Strielčių gatve į Punios g. ir toliau į Alytų ta pačia trasa iki „Gulbynės“ stotelės.</t>
    </r>
  </si>
  <si>
    <t>dd</t>
  </si>
  <si>
    <t>ddŠ</t>
  </si>
  <si>
    <t>Š</t>
  </si>
  <si>
    <t xml:space="preserve">ddŠ </t>
  </si>
  <si>
    <t>10.22</t>
  </si>
  <si>
    <t>11.39</t>
  </si>
  <si>
    <t>10.24</t>
  </si>
  <si>
    <t>11.37</t>
  </si>
  <si>
    <t>10.25</t>
  </si>
  <si>
    <t>10.27</t>
  </si>
  <si>
    <t>11.33</t>
  </si>
  <si>
    <t>10.28</t>
  </si>
  <si>
    <t>11.31</t>
  </si>
  <si>
    <t>11.29</t>
  </si>
  <si>
    <t>10.32</t>
  </si>
  <si>
    <t>10.34</t>
  </si>
  <si>
    <t>11.25</t>
  </si>
  <si>
    <t>10.37</t>
  </si>
  <si>
    <t>10.41</t>
  </si>
  <si>
    <t>10.43</t>
  </si>
  <si>
    <t>11.14</t>
  </si>
  <si>
    <t>11.11</t>
  </si>
  <si>
    <t>10.54</t>
  </si>
  <si>
    <t>10.56</t>
  </si>
  <si>
    <t>11.02</t>
  </si>
  <si>
    <t>nuo 04.15</t>
  </si>
  <si>
    <r>
      <t xml:space="preserve">M21 Alytus („Gulbynė“) – </t>
    </r>
    <r>
      <rPr>
        <b/>
        <sz val="12"/>
        <color rgb="FF00B050"/>
        <rFont val="Times New Roman"/>
        <family val="1"/>
        <charset val="186"/>
      </rPr>
      <t>Medukšta</t>
    </r>
    <r>
      <rPr>
        <b/>
        <sz val="12"/>
        <color theme="1"/>
        <rFont val="Times New Roman"/>
        <family val="1"/>
        <charset val="186"/>
      </rPr>
      <t>/ Alytus („Gulbynė“) – Vidzgiris –</t>
    </r>
    <r>
      <rPr>
        <b/>
        <sz val="12"/>
        <color rgb="FF00B050"/>
        <rFont val="Times New Roman"/>
        <family val="1"/>
        <charset val="186"/>
      </rPr>
      <t xml:space="preserve"> Medukšta</t>
    </r>
  </si>
  <si>
    <t>vasara nuo 06.03, darbo dienomis</t>
  </si>
  <si>
    <t xml:space="preserve"> vasara nuo 06.03, šeštadieniais</t>
  </si>
  <si>
    <t>Turgus</t>
  </si>
  <si>
    <t>Volungė</t>
  </si>
  <si>
    <t>Sudvajų g.</t>
  </si>
  <si>
    <t>Jotvingių gimnazija</t>
  </si>
  <si>
    <t>Rida, Km</t>
  </si>
  <si>
    <t>pro Vidzgirį, km</t>
  </si>
  <si>
    <t>pro Sodra, km</t>
  </si>
  <si>
    <t>Ramunių g.</t>
  </si>
  <si>
    <t>Rožių g.</t>
  </si>
  <si>
    <t>Slyvų g.</t>
  </si>
  <si>
    <t>Nemuno g.</t>
  </si>
  <si>
    <t>*Ramunių g.</t>
  </si>
  <si>
    <t>*Rožių g.</t>
  </si>
  <si>
    <t>*Slyvų g.</t>
  </si>
  <si>
    <t>*Nemuno g.</t>
  </si>
  <si>
    <r>
      <t>*</t>
    </r>
    <r>
      <rPr>
        <b/>
        <sz val="12"/>
        <color theme="1"/>
        <rFont val="Times New Roman"/>
        <family val="1"/>
        <charset val="186"/>
      </rPr>
      <t>Pastaba</t>
    </r>
    <r>
      <rPr>
        <sz val="12"/>
        <color theme="1"/>
        <rFont val="Times New Roman"/>
        <family val="1"/>
        <charset val="186"/>
      </rPr>
      <t xml:space="preserve">: </t>
    </r>
  </si>
  <si>
    <r>
      <t xml:space="preserve">iš </t>
    </r>
    <r>
      <rPr>
        <b/>
        <sz val="12"/>
        <color rgb="FF222222"/>
        <rFont val="Times New Roman"/>
        <family val="1"/>
        <charset val="186"/>
      </rPr>
      <t xml:space="preserve">„Gulbynė“ stotelės į </t>
    </r>
    <r>
      <rPr>
        <b/>
        <sz val="12"/>
        <color rgb="FF7030A0"/>
        <rFont val="Times New Roman"/>
        <family val="1"/>
        <charset val="186"/>
      </rPr>
      <t xml:space="preserve">SB „Versmė“ išvyks 08:50 val. ir 16:29 val. </t>
    </r>
  </si>
  <si>
    <t>į SB „Versmė“, Ramunių g. atvyks  09:18 val. ir 17:01 val.</t>
  </si>
  <si>
    <r>
      <t>Maršruto trasa:</t>
    </r>
    <r>
      <rPr>
        <sz val="12"/>
        <color theme="1"/>
        <rFont val="Times New Roman"/>
        <family val="1"/>
        <charset val="186"/>
      </rPr>
      <t xml:space="preserve"> Putinų g.– Naujoji g.– Jotvingių g.– Vilniaus g.– A. Juozapavičiaus g.– Jiezno g.–Sakų g.– Normandijos – Nemuno g.– Punios g.– į SB „Vyturėlis“ Draugystės g. iki sankryžos su Vyšnių g. (apsisuka) – atgal Draugystės g.– į SB „Dzūkija“ Dzūkijos g.– Medžiotojų g.– į dešinę Strielčių g. (apsisuka prie šiukšliadėžių), atgal Strielčių gatve į Punios g. ir toliau į Alytų ta pačia trasa iki „Gulbynės“ stotelės.</t>
    </r>
  </si>
  <si>
    <r>
      <t xml:space="preserve">iš </t>
    </r>
    <r>
      <rPr>
        <b/>
        <sz val="12"/>
        <color rgb="FF222222"/>
        <rFont val="Times New Roman"/>
        <family val="1"/>
        <charset val="186"/>
      </rPr>
      <t xml:space="preserve">„Gulbynė“ stotelės į </t>
    </r>
    <r>
      <rPr>
        <b/>
        <sz val="12"/>
        <color rgb="FF7030A0"/>
        <rFont val="Times New Roman"/>
        <family val="1"/>
        <charset val="186"/>
      </rPr>
      <t xml:space="preserve">SB „Versmė“ išvyks 07:30 val. ir 17:20 val. </t>
    </r>
  </si>
  <si>
    <t>į SB „Versmė“, Ramunių g. atvyks  07:58 val. ir 17:50 val.</t>
  </si>
  <si>
    <t>Stotelės</t>
  </si>
  <si>
    <t>pavadinimas</t>
  </si>
  <si>
    <t xml:space="preserve">Š </t>
  </si>
  <si>
    <t>9.19</t>
  </si>
  <si>
    <t>10.59</t>
  </si>
  <si>
    <t>10.57</t>
  </si>
  <si>
    <t>10.53</t>
  </si>
  <si>
    <t>10.51</t>
  </si>
  <si>
    <t>A. Ramanausko-Vanago g-ja</t>
  </si>
  <si>
    <t>10.48</t>
  </si>
  <si>
    <t>10.01</t>
  </si>
  <si>
    <t>10.40</t>
  </si>
  <si>
    <t>10.31</t>
  </si>
  <si>
    <t>10.12</t>
  </si>
  <si>
    <t>8.48</t>
  </si>
  <si>
    <t>10.14</t>
  </si>
  <si>
    <t>10.26</t>
  </si>
  <si>
    <t>10.16</t>
  </si>
  <si>
    <t>10.18</t>
  </si>
  <si>
    <t>TP</t>
  </si>
  <si>
    <t>nuo 09.01</t>
  </si>
  <si>
    <t>(Vasaros grafikas)</t>
  </si>
  <si>
    <r>
      <t xml:space="preserve">M1  ALYTUS - GENIAI </t>
    </r>
    <r>
      <rPr>
        <u/>
        <sz val="12"/>
        <rFont val="Times New Roman"/>
        <family val="1"/>
        <charset val="186"/>
      </rPr>
      <t>(darbo dienomis)</t>
    </r>
  </si>
  <si>
    <t>Informacija atnaujinta 2024-09-01.</t>
  </si>
  <si>
    <t xml:space="preserve">6.25 </t>
  </si>
  <si>
    <r>
      <t xml:space="preserve">M3 ALYTUS-PUNIOS GIRININKIJA </t>
    </r>
    <r>
      <rPr>
        <sz val="12"/>
        <rFont val="Calibri"/>
        <family val="2"/>
        <charset val="186"/>
        <scheme val="minor"/>
      </rPr>
      <t>(darbo dienomis)</t>
    </r>
  </si>
  <si>
    <t xml:space="preserve">M2 ALYTUS – ŪDRIJA - KROKIALAUKIS (darbo dienomis)              </t>
  </si>
  <si>
    <t>(darbo dienomis)</t>
  </si>
  <si>
    <t xml:space="preserve"> </t>
  </si>
  <si>
    <t>Pastaba*: 15.20 val. autobusas važiuoja mokinių mokymosi mokykloje metu.</t>
  </si>
  <si>
    <t>13.20*</t>
  </si>
  <si>
    <t xml:space="preserve">15.20*  </t>
  </si>
  <si>
    <t>Pastaba*: 13.20 val. autobusas važiuoja mokinių atostogų metu.</t>
  </si>
  <si>
    <t xml:space="preserve">M7 ALYTUS – SB „BERŽELIS“ – NEMUNAITIS  </t>
  </si>
  <si>
    <t>Alytaus rajono savivaldybės priemiestinių autobusų maršrutų tvarkaraščiai patalpinti internete https://www.stops.lt/alytausrajonas ir mobiliesiems telefonams nuoroda https://m.stops.lt/alytausrajonas.</t>
  </si>
  <si>
    <t>7.04 AK</t>
  </si>
  <si>
    <t>15.35 AK</t>
  </si>
  <si>
    <t xml:space="preserve">2. Į SB ,,Šaltinėlis“ važiuoja antradieniais ir ketvirtadieniais nuo gegužės 1 d. iki rugsėjo 30 d. </t>
  </si>
  <si>
    <t>(Mokslo metais)</t>
  </si>
  <si>
    <t>nuo rugsėjo 1 d.</t>
  </si>
  <si>
    <t>nuo liepos 1 d.</t>
  </si>
  <si>
    <t>1. Mokinių vasaros atostogų metu važiuoja 6.35 val. ir 14.15 val. antradieniais ir ketvirtadieniais.</t>
  </si>
  <si>
    <t xml:space="preserve"> 17.20</t>
  </si>
  <si>
    <t>Atvykimas</t>
  </si>
  <si>
    <t xml:space="preserve">10.45 </t>
  </si>
  <si>
    <t>žiemos grafikas nuo 11.01 iki 04.14</t>
  </si>
  <si>
    <t>lapkričio 1 d.</t>
  </si>
  <si>
    <t>Pastaba. Autobuso maršrutas važiuoja mokinių mokymosi mokykloje metu.</t>
  </si>
  <si>
    <t>Alytaus rajono savivaldybės priemiestinių autobusų maršrutų tvarkaraščiai pateikiami internete https://www.stops.lt/alytausrajonas ir mobiliesiems telefonams skirtoje nuorodoje https://m.stops.lt/alytausrajonas.</t>
  </si>
  <si>
    <r>
      <t>14.50</t>
    </r>
    <r>
      <rPr>
        <b/>
        <sz val="12"/>
        <color rgb="FF7030A0"/>
        <rFont val="Times New Roman"/>
        <family val="1"/>
        <charset val="186"/>
      </rPr>
      <t>*</t>
    </r>
  </si>
  <si>
    <t>Mokslo metais, darbo dienomis nuo rugsėjo 1 d.</t>
  </si>
  <si>
    <t>Vasarą, darbo dienomis nuo liepos 1 d.</t>
  </si>
  <si>
    <t>iki 2025-03-31</t>
  </si>
  <si>
    <t>Nuo 2025-04-01</t>
  </si>
  <si>
    <t>PrAKP</t>
  </si>
  <si>
    <t>M6 ALYTUS–PIVAŠIŪNAI per DAUGUS,  SKABEIKIUS, nuo 2025-04-01</t>
  </si>
  <si>
    <t xml:space="preserve"> žiemos grafikas nuo 11.01 iki 03.31</t>
  </si>
  <si>
    <t>Vasaros grafikas nuo 04.01 iki 10.31</t>
  </si>
  <si>
    <t>3. Į SB „PAPARTIS“ nuo gegužės 3 d. užsuka trečiadienį 6.30 val. važiuojant iš Alytaus, ir 18.15 val. grįžtant iš Nemunaičio.</t>
  </si>
  <si>
    <t>2. Nuo 11.01 iki 04.14 d. į SB „Berželis“ autobusas važiuoja pirmadienį, antradienį ir penktadienį 8.50 ir 15.15 val. , iš SB "Berželis" grįžta 9.18 ir 15.39 val.</t>
  </si>
  <si>
    <t>1. Nuo 04.15 iki 10.31 d. į SB „Berželis“ autobusas važiuoja šeštadieniais 7.50 ir 15.15 val. , iš SB "Berželis" grįžta 8.20 ir 15.39 val.</t>
  </si>
  <si>
    <t>Nuo 2024-04-15</t>
  </si>
  <si>
    <t>SANTAIKOS G.</t>
  </si>
  <si>
    <t>`16:37</t>
  </si>
  <si>
    <t>`16:42</t>
  </si>
  <si>
    <t>Darbo dienomis, nuo 04.14</t>
  </si>
  <si>
    <t>Šeštadieniais, nuo 04.14</t>
  </si>
  <si>
    <t>vasaros grafikas nuo 04.14 iki 10.31</t>
  </si>
  <si>
    <r>
      <t xml:space="preserve">Alytaus rajono savivaldybės priemiestinių autobusų maršrutų tvarkaraščiai patalpinti internete https://www.stops.lt/alytausrajonas </t>
    </r>
    <r>
      <rPr>
        <i/>
        <sz val="12"/>
        <color theme="1"/>
        <rFont val="TimesLT"/>
      </rPr>
      <t xml:space="preserve">ir </t>
    </r>
    <r>
      <rPr>
        <sz val="12"/>
        <color theme="1"/>
        <rFont val="TimesLT"/>
      </rPr>
      <t>mobiliesiems telefonams nuorodoje https://m.stops.lt/alytausrajonas. Bilietų kainos ir tvarkaraščiai pateikiami https://www.autobusubilietai.lt/. Vienkartinio važiavimo bilietai įsigyjami iš autobusų vairuotojo.</t>
    </r>
  </si>
  <si>
    <t>*Nuo gegužės 2 d. iki rugsėjo 30 d., važiuojant iš Alytaus į SB „Rugelis“  pirmadieniais ir penktadieniais užsuka 9.40 ir 17.00;
šeštadieniais:  10.20 ir 17.00.</t>
  </si>
  <si>
    <t>Alytaus rajono savivaldybės priemiestinių autobusų maršrutų tvarkaraščiai pateikiami internete: https://www.stops.lt/alytausrajonas ir mobiliesiems telefonams skirtoje nuorodoje: https://m.stops.lt/alytausrajonas. Išsamesnė informacija suteikiama mob. tel. +370 602 21 200 savivaldybės darbo laiku arba elektroniniu paštu transportas@arsa.lt.</t>
  </si>
  <si>
    <r>
      <t xml:space="preserve">*Bandomasis tiesioginis važiavimo reisas į SB „Varsa“. Iki birželio mėnesio, ketinama vykdyti keleivių srautų monitoringą, kurių pagrindu bus nustatomas maršruto reiso tikslingumas. </t>
    </r>
    <r>
      <rPr>
        <sz val="12"/>
        <color rgb="FF7030A0"/>
        <rFont val="Times New Roman"/>
        <family val="1"/>
        <charset val="186"/>
      </rPr>
      <t xml:space="preserve"> Jeigu papildomas T P išvykimo nuo Autobusų stoties 8.00 val. laikas  į SB „Varsa“  bus paklausūs, maršruto tvarkaraštis galiotų vasaros laiku, t. y. iki 2025-10-31</t>
    </r>
    <r>
      <rPr>
        <sz val="12"/>
        <color rgb="FF121415"/>
        <rFont val="Times New Roman"/>
        <family val="1"/>
        <charset val="186"/>
      </rPr>
      <t>.</t>
    </r>
  </si>
  <si>
    <r>
      <t xml:space="preserve">M21 Alytus („Gulbynė“) – </t>
    </r>
    <r>
      <rPr>
        <b/>
        <u/>
        <sz val="18"/>
        <color rgb="FF00B050"/>
        <rFont val="Calibri"/>
        <family val="2"/>
        <charset val="186"/>
        <scheme val="minor"/>
      </rPr>
      <t xml:space="preserve">Vidzgiris </t>
    </r>
    <r>
      <rPr>
        <u/>
        <sz val="18"/>
        <color theme="10"/>
        <rFont val="Calibri"/>
        <family val="2"/>
        <scheme val="minor"/>
      </rPr>
      <t>– Medukšta</t>
    </r>
  </si>
  <si>
    <r>
      <t xml:space="preserve">M21 Alytus („Gulbynė“) – </t>
    </r>
    <r>
      <rPr>
        <u/>
        <sz val="14"/>
        <color rgb="FF7030A0"/>
        <rFont val="Calibri"/>
        <family val="2"/>
        <charset val="186"/>
        <scheme val="minor"/>
      </rPr>
      <t>SB „Versmė“</t>
    </r>
    <r>
      <rPr>
        <u/>
        <sz val="14"/>
        <color theme="10"/>
        <rFont val="Calibri"/>
        <family val="2"/>
        <scheme val="minor"/>
      </rPr>
      <t xml:space="preserve"> – Medukšta</t>
    </r>
  </si>
  <si>
    <t>Medukšta</t>
  </si>
  <si>
    <r>
      <t xml:space="preserve">M21 „Gulbynė“ – Medukšta </t>
    </r>
    <r>
      <rPr>
        <sz val="12"/>
        <color theme="1"/>
        <rFont val="Times New Roman"/>
        <family val="1"/>
        <charset val="186"/>
      </rPr>
      <t>(šeštadieniais)</t>
    </r>
  </si>
  <si>
    <r>
      <t xml:space="preserve">M21 „Gulbynė“ – Medukšta </t>
    </r>
    <r>
      <rPr>
        <sz val="12"/>
        <color theme="1"/>
        <rFont val="Times New Roman"/>
        <family val="1"/>
        <charset val="186"/>
      </rPr>
      <t>(darbo dienos)</t>
    </r>
  </si>
  <si>
    <t>nuo 11.01</t>
  </si>
  <si>
    <t>Paslaugų 202____  - _____-_____ Sutarties Nr.  SUT_____, Priedas Nr. 3</t>
  </si>
  <si>
    <t>Iš viso rida, km:</t>
  </si>
  <si>
    <t>TP 100 % ekologiškos (elektrinės, [K2]), km:</t>
  </si>
  <si>
    <t>Autobusų maršrutų sąrašas</t>
  </si>
  <si>
    <t xml:space="preserve">Preliminari 1 mėn. rida, km </t>
  </si>
  <si>
    <t>Preliminari 1 m. rida, km</t>
  </si>
  <si>
    <t>Preliminari 7 m. rida, km</t>
  </si>
  <si>
    <t>Preliminari 10 m. rida, km</t>
  </si>
  <si>
    <t>Metinis ridos padidėjimas, 15 proc.</t>
  </si>
  <si>
    <t>Kai galimas, metinis ridos padidėjimas, 15 proc.</t>
  </si>
  <si>
    <t>Bendra, preliminari rida (įskaitytas 15 proc. metinis ridos padidėjimas), km</t>
  </si>
  <si>
    <r>
      <t xml:space="preserve">TP 100 % ekologiškos (elektrinės, [K2]), km </t>
    </r>
    <r>
      <rPr>
        <sz val="12"/>
        <rFont val="Times New Roman"/>
        <family val="1"/>
        <charset val="186"/>
      </rPr>
      <t>(galimas, metinis ridos padidėjimas, 15 proc. įskaičiuotas)</t>
    </r>
    <r>
      <rPr>
        <b/>
        <sz val="12"/>
        <color theme="5" tint="-0.499984740745262"/>
        <rFont val="Times New Roman"/>
        <family val="1"/>
        <charset val="186"/>
      </rPr>
      <t>:</t>
    </r>
  </si>
  <si>
    <r>
      <t xml:space="preserve">TP su vidaus degimo varikliais (dyzelis, benzinas, dujos ir pan., [K1]) rida, km </t>
    </r>
    <r>
      <rPr>
        <sz val="12"/>
        <color theme="8" tint="-0.499984740745262"/>
        <rFont val="Times New Roman"/>
        <family val="1"/>
        <charset val="186"/>
      </rPr>
      <t>(</t>
    </r>
    <r>
      <rPr>
        <sz val="12"/>
        <rFont val="Times New Roman"/>
        <family val="1"/>
        <charset val="186"/>
      </rPr>
      <t>galimas, metinis ridos padidėjimas, 15 proc. įskaičiuotas)</t>
    </r>
    <r>
      <rPr>
        <sz val="12"/>
        <color theme="8" tint="-0.499984740745262"/>
        <rFont val="Times New Roman"/>
        <family val="1"/>
        <charset val="186"/>
      </rPr>
      <t>:</t>
    </r>
  </si>
  <si>
    <t>TP 100 % ekologiškos (elektrinės, [K2]), metinis ridos padidėjimas, 15 proc.</t>
  </si>
  <si>
    <t>24.1</t>
  </si>
  <si>
    <t>24.2</t>
  </si>
  <si>
    <t>24.3</t>
  </si>
  <si>
    <r>
      <t xml:space="preserve">M12 Alytus–Verebiejai per Simną, Žuvintus/ M13 Alytus–Žuvintai per Simną, Verebiejus. </t>
    </r>
    <r>
      <rPr>
        <i/>
        <sz val="12"/>
        <color theme="5" tint="-0.499984740745262"/>
        <rFont val="Times New Roman"/>
        <family val="1"/>
        <charset val="186"/>
      </rPr>
      <t>(</t>
    </r>
    <r>
      <rPr>
        <b/>
        <i/>
        <sz val="12"/>
        <color theme="5" tint="-0.499984740745262"/>
        <rFont val="Times New Roman"/>
        <family val="1"/>
        <charset val="186"/>
      </rPr>
      <t>Pastaba</t>
    </r>
    <r>
      <rPr>
        <i/>
        <sz val="12"/>
        <color theme="5" tint="-0.499984740745262"/>
        <rFont val="Times New Roman"/>
        <family val="1"/>
        <charset val="186"/>
      </rPr>
      <t>: maršrutą gali aptarnauti 100 % ekologiška transporto priemonė (pvz. elektrinė), jeigu Tiekėjas nuspręs pasiūlyti, ir už pravažiuotus kilometrus bus apmokama Tiekėjo Pasiūlyme nurodytą įkainį „K2“)</t>
    </r>
  </si>
  <si>
    <r>
      <t>M21 Alytus („Gulbynė“)–Medukšta.</t>
    </r>
    <r>
      <rPr>
        <i/>
        <sz val="12"/>
        <color theme="5" tint="-0.499984740745262"/>
        <rFont val="Times New Roman"/>
        <family val="1"/>
        <charset val="186"/>
      </rPr>
      <t xml:space="preserve"> (</t>
    </r>
    <r>
      <rPr>
        <b/>
        <i/>
        <sz val="12"/>
        <color theme="5" tint="-0.499984740745262"/>
        <rFont val="Times New Roman"/>
        <family val="1"/>
        <charset val="186"/>
      </rPr>
      <t>Pastaba</t>
    </r>
    <r>
      <rPr>
        <i/>
        <sz val="12"/>
        <color theme="5" tint="-0.499984740745262"/>
        <rFont val="Times New Roman"/>
        <family val="1"/>
        <charset val="186"/>
      </rPr>
      <t>: maršrutą gali aptarnauti 100 % ekologiška transporto priemonė (pvz. elektrinė), jeigu Tiekėjas nuspręs pasiūlyti, ir už pravažiuotus kilometrus bus apmokama Tiekėjo Pasiūlyme nurodytą įkainį „K2“)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</si>
</sst>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u/>
      <sz val="11"/>
      <color theme="10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color rgb="FF222222"/>
      <name val="Times New Roman"/>
      <family val="1"/>
      <charset val="186"/>
    </font>
    <font>
      <b/>
      <sz val="12"/>
      <color rgb="FF222222"/>
      <name val="Times New Roman"/>
      <family val="1"/>
      <charset val="186"/>
    </font>
    <font>
      <sz val="11"/>
      <color rgb="FF222222"/>
      <name val="Times New Roman"/>
      <family val="1"/>
      <charset val="186"/>
    </font>
    <font>
      <b/>
      <sz val="11"/>
      <color rgb="FF222222"/>
      <name val="Times New Roman"/>
      <family val="1"/>
      <charset val="186"/>
    </font>
    <font>
      <b/>
      <sz val="11"/>
      <color rgb="FF626262"/>
      <name val="Times New Roman"/>
      <family val="1"/>
      <charset val="186"/>
    </font>
    <font>
      <sz val="11"/>
      <color rgb="FF626262"/>
      <name val="Times New Roman"/>
      <family val="1"/>
      <charset val="186"/>
    </font>
    <font>
      <b/>
      <sz val="11"/>
      <color rgb="FF323232"/>
      <name val="Times New Roman"/>
      <family val="1"/>
      <charset val="186"/>
    </font>
    <font>
      <sz val="11"/>
      <color rgb="FF323232"/>
      <name val="Times New Roman"/>
      <family val="1"/>
      <charset val="186"/>
    </font>
    <font>
      <b/>
      <sz val="12"/>
      <color rgb="FF222222"/>
      <name val="Calibri"/>
      <family val="2"/>
      <charset val="186"/>
    </font>
    <font>
      <sz val="12"/>
      <color rgb="FF000000"/>
      <name val="Calibri"/>
      <family val="2"/>
      <charset val="186"/>
    </font>
    <font>
      <sz val="12"/>
      <color theme="1"/>
      <name val="Calibri"/>
      <family val="2"/>
      <charset val="186"/>
    </font>
    <font>
      <sz val="12"/>
      <color rgb="FF222222"/>
      <name val="Calibri"/>
      <family val="2"/>
      <charset val="186"/>
    </font>
    <font>
      <b/>
      <sz val="12"/>
      <color theme="1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rgb="FF000000"/>
      <name val="Calibri"/>
      <family val="2"/>
      <charset val="186"/>
      <scheme val="minor"/>
    </font>
    <font>
      <b/>
      <sz val="12"/>
      <color rgb="FF222222"/>
      <name val="Calibri"/>
      <family val="2"/>
      <charset val="186"/>
      <scheme val="minor"/>
    </font>
    <font>
      <b/>
      <sz val="12"/>
      <color rgb="FF00B050"/>
      <name val="Times New Roman"/>
      <family val="1"/>
      <charset val="186"/>
    </font>
    <font>
      <sz val="12"/>
      <color rgb="FF00B050"/>
      <name val="Times New Roman"/>
      <family val="1"/>
      <charset val="186"/>
    </font>
    <font>
      <sz val="12"/>
      <color rgb="FF7030A0"/>
      <name val="Times New Roman"/>
      <family val="1"/>
      <charset val="186"/>
    </font>
    <font>
      <sz val="12"/>
      <color rgb="FF00B050"/>
      <name val="Calibri"/>
      <family val="2"/>
      <scheme val="minor"/>
    </font>
    <font>
      <b/>
      <sz val="12"/>
      <color rgb="FF7030A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u/>
      <sz val="14"/>
      <color theme="10"/>
      <name val="Times New Roman"/>
      <family val="1"/>
      <charset val="186"/>
    </font>
    <font>
      <b/>
      <u/>
      <sz val="11"/>
      <color theme="10"/>
      <name val="Calibri"/>
      <family val="2"/>
      <charset val="186"/>
      <scheme val="minor"/>
    </font>
    <font>
      <b/>
      <u/>
      <sz val="12"/>
      <color theme="10"/>
      <name val="Times New Roman"/>
      <family val="1"/>
      <charset val="186"/>
    </font>
    <font>
      <u/>
      <sz val="12"/>
      <name val="Times New Roman"/>
      <family val="1"/>
      <charset val="186"/>
    </font>
    <font>
      <b/>
      <u/>
      <sz val="12"/>
      <color theme="10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u/>
      <sz val="14"/>
      <color theme="1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1"/>
      <color theme="10"/>
      <name val="Times New Roman"/>
      <family val="1"/>
      <charset val="186"/>
    </font>
    <font>
      <b/>
      <sz val="11"/>
      <name val="Times New Roman"/>
      <family val="1"/>
      <charset val="186"/>
    </font>
    <font>
      <u/>
      <sz val="14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b/>
      <u/>
      <sz val="18"/>
      <color rgb="FF00B050"/>
      <name val="Calibri"/>
      <family val="2"/>
      <charset val="186"/>
      <scheme val="minor"/>
    </font>
    <font>
      <u/>
      <sz val="14"/>
      <color rgb="FF7030A0"/>
      <name val="Calibri"/>
      <family val="2"/>
      <charset val="186"/>
      <scheme val="minor"/>
    </font>
    <font>
      <i/>
      <sz val="12"/>
      <color rgb="FF7030A0"/>
      <name val="Times New Roman"/>
      <family val="1"/>
      <charset val="186"/>
    </font>
    <font>
      <sz val="11"/>
      <color rgb="FF7030A0"/>
      <name val="Calibri"/>
      <family val="2"/>
      <scheme val="minor"/>
    </font>
    <font>
      <sz val="11"/>
      <color rgb="FF7030A0"/>
      <name val="Calibri"/>
      <family val="2"/>
      <charset val="186"/>
      <scheme val="minor"/>
    </font>
    <font>
      <sz val="12"/>
      <color rgb="FF121415"/>
      <name val="Times New Roman"/>
      <family val="1"/>
      <charset val="186"/>
    </font>
    <font>
      <sz val="12"/>
      <color theme="1"/>
      <name val="TimesLT"/>
    </font>
    <font>
      <i/>
      <sz val="12"/>
      <color theme="1"/>
      <name val="TimesLT"/>
    </font>
    <font>
      <b/>
      <sz val="14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color theme="5" tint="-0.499984740745262"/>
      <name val="Times New Roman"/>
      <family val="1"/>
      <charset val="186"/>
    </font>
    <font>
      <b/>
      <sz val="12"/>
      <color theme="5" tint="-0.499984740745262"/>
      <name val="Times New Roman"/>
      <family val="1"/>
      <charset val="186"/>
    </font>
    <font>
      <b/>
      <sz val="12"/>
      <color theme="8" tint="-0.499984740745262"/>
      <name val="Times New Roman"/>
      <family val="1"/>
      <charset val="186"/>
    </font>
    <font>
      <sz val="12"/>
      <color theme="8" tint="-0.499984740745262"/>
      <name val="Times New Roman"/>
      <family val="1"/>
      <charset val="186"/>
    </font>
    <font>
      <sz val="14"/>
      <color theme="5" tint="-0.499984740745262"/>
      <name val="Times New Roman"/>
      <family val="1"/>
      <charset val="186"/>
    </font>
    <font>
      <b/>
      <i/>
      <sz val="12"/>
      <color theme="5" tint="-0.499984740745262"/>
      <name val="Times New Roman"/>
      <family val="1"/>
      <charset val="186"/>
    </font>
    <font>
      <i/>
      <sz val="12"/>
      <color theme="5" tint="-0.499984740745262"/>
      <name val="Times New Roman"/>
      <family val="1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F2F2F2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0" borderId="0"/>
  </cellStyleXfs>
  <cellXfs count="507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3" fillId="0" borderId="0" xfId="0" applyFont="1"/>
    <xf numFmtId="0" fontId="3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6" fillId="0" borderId="0" xfId="1"/>
    <xf numFmtId="0" fontId="11" fillId="0" borderId="4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3" fontId="9" fillId="0" borderId="4" xfId="0" applyNumberFormat="1" applyFont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8" fillId="0" borderId="0" xfId="0" applyFont="1"/>
    <xf numFmtId="0" fontId="3" fillId="0" borderId="0" xfId="0" applyFont="1" applyAlignment="1">
      <alignment horizontal="left" vertical="center"/>
    </xf>
    <xf numFmtId="0" fontId="19" fillId="0" borderId="0" xfId="0" applyFont="1"/>
    <xf numFmtId="0" fontId="13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4" xfId="0" applyFont="1" applyFill="1" applyBorder="1" applyAlignment="1">
      <alignment horizontal="center" vertical="center"/>
    </xf>
    <xf numFmtId="0" fontId="20" fillId="0" borderId="0" xfId="0" applyFont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1" fillId="0" borderId="0" xfId="0" applyFont="1"/>
    <xf numFmtId="0" fontId="3" fillId="2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vertical="center" wrapText="1"/>
    </xf>
    <xf numFmtId="0" fontId="24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6" fillId="0" borderId="4" xfId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6" fillId="2" borderId="4" xfId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2" fillId="0" borderId="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4" xfId="0" applyFont="1" applyBorder="1" applyAlignment="1">
      <alignment wrapText="1"/>
    </xf>
    <xf numFmtId="0" fontId="23" fillId="0" borderId="4" xfId="0" applyFont="1" applyBorder="1" applyAlignment="1">
      <alignment horizontal="right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top"/>
    </xf>
    <xf numFmtId="0" fontId="24" fillId="0" borderId="4" xfId="0" applyFont="1" applyBorder="1" applyAlignment="1">
      <alignment horizontal="right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right" wrapText="1"/>
    </xf>
    <xf numFmtId="0" fontId="27" fillId="0" borderId="4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right" wrapText="1"/>
    </xf>
    <xf numFmtId="0" fontId="27" fillId="2" borderId="4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wrapText="1"/>
    </xf>
    <xf numFmtId="0" fontId="24" fillId="2" borderId="4" xfId="0" applyFont="1" applyFill="1" applyBorder="1" applyAlignment="1">
      <alignment horizontal="center" wrapText="1"/>
    </xf>
    <xf numFmtId="0" fontId="6" fillId="0" borderId="0" xfId="1" applyAlignment="1">
      <alignment vertical="top"/>
    </xf>
    <xf numFmtId="0" fontId="3" fillId="0" borderId="8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30" fillId="0" borderId="0" xfId="0" applyFont="1" applyAlignment="1">
      <alignment horizontal="left" vertical="center" wrapText="1" indent="2"/>
    </xf>
    <xf numFmtId="0" fontId="16" fillId="2" borderId="5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 indent="2"/>
    </xf>
    <xf numFmtId="0" fontId="4" fillId="0" borderId="10" xfId="0" applyFont="1" applyBorder="1" applyAlignment="1">
      <alignment vertical="center" wrapText="1"/>
    </xf>
    <xf numFmtId="20" fontId="32" fillId="0" borderId="11" xfId="0" applyNumberFormat="1" applyFont="1" applyBorder="1" applyAlignment="1">
      <alignment horizontal="right" vertical="center" wrapText="1" indent="2"/>
    </xf>
    <xf numFmtId="0" fontId="33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20" fontId="34" fillId="0" borderId="11" xfId="0" applyNumberFormat="1" applyFont="1" applyBorder="1" applyAlignment="1">
      <alignment horizontal="right" vertical="center" wrapText="1" indent="2"/>
    </xf>
    <xf numFmtId="0" fontId="35" fillId="0" borderId="0" xfId="0" applyFont="1" applyAlignment="1">
      <alignment horizontal="left" vertical="center" wrapText="1" indent="1"/>
    </xf>
    <xf numFmtId="0" fontId="23" fillId="2" borderId="4" xfId="0" applyFont="1" applyFill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7" fillId="4" borderId="4" xfId="0" applyFont="1" applyFill="1" applyBorder="1" applyAlignment="1">
      <alignment vertical="center" wrapText="1"/>
    </xf>
    <xf numFmtId="0" fontId="39" fillId="4" borderId="4" xfId="0" applyFont="1" applyFill="1" applyBorder="1" applyAlignment="1">
      <alignment horizontal="center" vertical="center" wrapText="1"/>
    </xf>
    <xf numFmtId="0" fontId="39" fillId="4" borderId="4" xfId="0" applyFont="1" applyFill="1" applyBorder="1" applyAlignment="1">
      <alignment vertical="center" wrapText="1"/>
    </xf>
    <xf numFmtId="20" fontId="39" fillId="4" borderId="4" xfId="0" applyNumberFormat="1" applyFont="1" applyFill="1" applyBorder="1" applyAlignment="1">
      <alignment horizontal="center" vertical="center" wrapText="1"/>
    </xf>
    <xf numFmtId="20" fontId="37" fillId="4" borderId="4" xfId="0" applyNumberFormat="1" applyFont="1" applyFill="1" applyBorder="1" applyAlignment="1">
      <alignment horizontal="center" vertical="center" wrapText="1"/>
    </xf>
    <xf numFmtId="0" fontId="38" fillId="4" borderId="4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vertical="center" wrapText="1"/>
    </xf>
    <xf numFmtId="20" fontId="36" fillId="2" borderId="4" xfId="0" applyNumberFormat="1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40" fillId="2" borderId="4" xfId="0" applyFont="1" applyFill="1" applyBorder="1" applyAlignment="1">
      <alignment vertical="center" wrapText="1"/>
    </xf>
    <xf numFmtId="0" fontId="42" fillId="5" borderId="4" xfId="0" applyFont="1" applyFill="1" applyBorder="1" applyAlignment="1">
      <alignment horizontal="center" vertical="center" wrapText="1"/>
    </xf>
    <xf numFmtId="0" fontId="43" fillId="5" borderId="7" xfId="0" applyFont="1" applyFill="1" applyBorder="1" applyAlignment="1">
      <alignment horizontal="center" vertical="center" wrapText="1"/>
    </xf>
    <xf numFmtId="0" fontId="42" fillId="5" borderId="7" xfId="0" applyFont="1" applyFill="1" applyBorder="1" applyAlignment="1">
      <alignment vertical="center" wrapText="1"/>
    </xf>
    <xf numFmtId="0" fontId="42" fillId="5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9" fillId="2" borderId="4" xfId="0" applyFont="1" applyFill="1" applyBorder="1" applyAlignment="1">
      <alignment vertical="center" wrapText="1"/>
    </xf>
    <xf numFmtId="20" fontId="29" fillId="2" borderId="4" xfId="0" applyNumberFormat="1" applyFont="1" applyFill="1" applyBorder="1" applyAlignment="1">
      <alignment horizontal="center" vertical="center" wrapText="1"/>
    </xf>
    <xf numFmtId="0" fontId="28" fillId="0" borderId="4" xfId="0" applyFont="1" applyBorder="1" applyAlignment="1">
      <alignment vertical="center" wrapText="1"/>
    </xf>
    <xf numFmtId="0" fontId="28" fillId="0" borderId="4" xfId="0" applyFont="1" applyBorder="1" applyAlignment="1">
      <alignment horizontal="center" vertical="center" wrapText="1"/>
    </xf>
    <xf numFmtId="20" fontId="28" fillId="0" borderId="4" xfId="0" applyNumberFormat="1" applyFont="1" applyBorder="1" applyAlignment="1">
      <alignment horizontal="center" vertical="center" wrapText="1"/>
    </xf>
    <xf numFmtId="20" fontId="9" fillId="0" borderId="4" xfId="0" applyNumberFormat="1" applyFont="1" applyBorder="1" applyAlignment="1">
      <alignment horizontal="center" vertical="center" wrapText="1"/>
    </xf>
    <xf numFmtId="20" fontId="3" fillId="0" borderId="4" xfId="0" applyNumberFormat="1" applyFont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vertical="center" wrapText="1"/>
    </xf>
    <xf numFmtId="20" fontId="29" fillId="0" borderId="4" xfId="0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20" fontId="44" fillId="2" borderId="4" xfId="0" applyNumberFormat="1" applyFont="1" applyFill="1" applyBorder="1" applyAlignment="1">
      <alignment horizontal="center" vertical="center" wrapText="1"/>
    </xf>
    <xf numFmtId="20" fontId="45" fillId="0" borderId="4" xfId="0" applyNumberFormat="1" applyFont="1" applyBorder="1" applyAlignment="1">
      <alignment horizontal="center" vertical="center" wrapText="1"/>
    </xf>
    <xf numFmtId="0" fontId="45" fillId="0" borderId="4" xfId="0" applyFont="1" applyBorder="1" applyAlignment="1">
      <alignment vertical="center" wrapText="1"/>
    </xf>
    <xf numFmtId="20" fontId="28" fillId="2" borderId="4" xfId="0" applyNumberFormat="1" applyFont="1" applyFill="1" applyBorder="1" applyAlignment="1">
      <alignment horizontal="center" vertical="center" wrapText="1"/>
    </xf>
    <xf numFmtId="20" fontId="44" fillId="0" borderId="4" xfId="0" applyNumberFormat="1" applyFont="1" applyBorder="1" applyAlignment="1">
      <alignment horizontal="center" vertical="center" wrapText="1"/>
    </xf>
    <xf numFmtId="20" fontId="9" fillId="2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20" fontId="11" fillId="0" borderId="4" xfId="0" applyNumberFormat="1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20" fontId="11" fillId="2" borderId="4" xfId="0" applyNumberFormat="1" applyFont="1" applyFill="1" applyBorder="1" applyAlignment="1">
      <alignment horizontal="center" vertical="center" wrapText="1"/>
    </xf>
    <xf numFmtId="0" fontId="46" fillId="0" borderId="0" xfId="0" applyFont="1"/>
    <xf numFmtId="0" fontId="44" fillId="0" borderId="4" xfId="0" applyFont="1" applyBorder="1" applyAlignment="1">
      <alignment horizontal="center" vertical="center" wrapText="1"/>
    </xf>
    <xf numFmtId="20" fontId="28" fillId="6" borderId="4" xfId="0" applyNumberFormat="1" applyFont="1" applyFill="1" applyBorder="1" applyAlignment="1">
      <alignment horizontal="center" vertical="center" wrapText="1"/>
    </xf>
    <xf numFmtId="20" fontId="45" fillId="6" borderId="4" xfId="0" applyNumberFormat="1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3" fillId="6" borderId="4" xfId="0" applyFont="1" applyFill="1" applyBorder="1"/>
    <xf numFmtId="0" fontId="9" fillId="2" borderId="5" xfId="0" applyFont="1" applyFill="1" applyBorder="1"/>
    <xf numFmtId="0" fontId="11" fillId="0" borderId="4" xfId="0" applyFont="1" applyBorder="1"/>
    <xf numFmtId="0" fontId="45" fillId="0" borderId="4" xfId="0" applyFont="1" applyBorder="1"/>
    <xf numFmtId="0" fontId="9" fillId="2" borderId="4" xfId="0" applyFont="1" applyFill="1" applyBorder="1"/>
    <xf numFmtId="0" fontId="47" fillId="0" borderId="4" xfId="0" applyFont="1" applyBorder="1"/>
    <xf numFmtId="0" fontId="9" fillId="0" borderId="4" xfId="0" applyFont="1" applyBorder="1"/>
    <xf numFmtId="164" fontId="11" fillId="0" borderId="4" xfId="0" applyNumberFormat="1" applyFont="1" applyBorder="1"/>
    <xf numFmtId="0" fontId="3" fillId="6" borderId="4" xfId="0" applyFont="1" applyFill="1" applyBorder="1" applyAlignment="1">
      <alignment vertical="center"/>
    </xf>
    <xf numFmtId="0" fontId="9" fillId="6" borderId="4" xfId="0" applyFont="1" applyFill="1" applyBorder="1" applyAlignment="1">
      <alignment vertical="center"/>
    </xf>
    <xf numFmtId="0" fontId="11" fillId="2" borderId="4" xfId="0" applyFont="1" applyFill="1" applyBorder="1"/>
    <xf numFmtId="0" fontId="11" fillId="6" borderId="6" xfId="0" applyFont="1" applyFill="1" applyBorder="1"/>
    <xf numFmtId="0" fontId="3" fillId="0" borderId="12" xfId="0" applyFont="1" applyBorder="1"/>
    <xf numFmtId="0" fontId="3" fillId="0" borderId="13" xfId="0" applyFont="1" applyBorder="1"/>
    <xf numFmtId="20" fontId="48" fillId="0" borderId="4" xfId="0" applyNumberFormat="1" applyFont="1" applyBorder="1" applyAlignment="1">
      <alignment horizontal="center" vertical="center" wrapText="1"/>
    </xf>
    <xf numFmtId="0" fontId="48" fillId="0" borderId="4" xfId="0" applyFont="1" applyBorder="1" applyAlignment="1">
      <alignment vertical="center" wrapText="1"/>
    </xf>
    <xf numFmtId="0" fontId="44" fillId="0" borderId="4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29" fillId="7" borderId="4" xfId="0" applyFont="1" applyFill="1" applyBorder="1" applyAlignment="1">
      <alignment vertical="center" wrapText="1"/>
    </xf>
    <xf numFmtId="20" fontId="13" fillId="7" borderId="4" xfId="0" applyNumberFormat="1" applyFont="1" applyFill="1" applyBorder="1" applyAlignment="1">
      <alignment horizontal="center" vertical="center" wrapText="1"/>
    </xf>
    <xf numFmtId="20" fontId="29" fillId="7" borderId="4" xfId="0" applyNumberFormat="1" applyFont="1" applyFill="1" applyBorder="1" applyAlignment="1">
      <alignment horizontal="center" vertical="center" wrapText="1"/>
    </xf>
    <xf numFmtId="0" fontId="29" fillId="7" borderId="4" xfId="0" applyFont="1" applyFill="1" applyBorder="1" applyAlignment="1">
      <alignment horizontal="center" vertical="center" wrapText="1"/>
    </xf>
    <xf numFmtId="0" fontId="28" fillId="7" borderId="4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20" fontId="13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20" fontId="14" fillId="0" borderId="4" xfId="0" applyNumberFormat="1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28" fillId="8" borderId="4" xfId="0" applyFont="1" applyFill="1" applyBorder="1" applyAlignment="1">
      <alignment horizontal="center" vertical="center" wrapText="1"/>
    </xf>
    <xf numFmtId="0" fontId="46" fillId="0" borderId="0" xfId="0" applyFont="1" applyAlignment="1">
      <alignment vertical="center"/>
    </xf>
    <xf numFmtId="0" fontId="29" fillId="8" borderId="4" xfId="0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49" fillId="8" borderId="4" xfId="0" applyFont="1" applyFill="1" applyBorder="1" applyAlignment="1">
      <alignment horizontal="center" vertical="center" wrapText="1"/>
    </xf>
    <xf numFmtId="0" fontId="49" fillId="7" borderId="4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52" fillId="0" borderId="0" xfId="1" applyFont="1"/>
    <xf numFmtId="0" fontId="6" fillId="0" borderId="4" xfId="1" applyBorder="1" applyAlignment="1">
      <alignment horizontal="center" vertical="center"/>
    </xf>
    <xf numFmtId="0" fontId="51" fillId="0" borderId="14" xfId="1" applyFont="1" applyBorder="1" applyAlignment="1">
      <alignment horizontal="center" vertical="center"/>
    </xf>
    <xf numFmtId="0" fontId="54" fillId="0" borderId="4" xfId="1" applyFont="1" applyBorder="1" applyAlignment="1">
      <alignment horizontal="center" vertical="center"/>
    </xf>
    <xf numFmtId="0" fontId="51" fillId="0" borderId="4" xfId="1" applyFont="1" applyBorder="1"/>
    <xf numFmtId="0" fontId="51" fillId="0" borderId="4" xfId="1" applyFont="1" applyBorder="1" applyAlignment="1">
      <alignment horizontal="center"/>
    </xf>
    <xf numFmtId="0" fontId="55" fillId="2" borderId="4" xfId="1" applyFont="1" applyFill="1" applyBorder="1" applyAlignment="1">
      <alignment horizontal="center" vertical="center"/>
    </xf>
    <xf numFmtId="0" fontId="13" fillId="0" borderId="0" xfId="0" applyFont="1"/>
    <xf numFmtId="0" fontId="6" fillId="0" borderId="4" xfId="1" applyBorder="1" applyAlignment="1">
      <alignment horizontal="center" vertical="center" wrapText="1"/>
    </xf>
    <xf numFmtId="0" fontId="58" fillId="0" borderId="1" xfId="0" applyFont="1" applyBorder="1"/>
    <xf numFmtId="0" fontId="58" fillId="0" borderId="7" xfId="0" applyFont="1" applyBorder="1"/>
    <xf numFmtId="0" fontId="51" fillId="0" borderId="4" xfId="1" applyFont="1" applyBorder="1" applyAlignment="1">
      <alignment horizontal="center" vertical="center" wrapText="1"/>
    </xf>
    <xf numFmtId="0" fontId="51" fillId="0" borderId="0" xfId="1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1" fillId="0" borderId="4" xfId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6" fillId="0" borderId="4" xfId="1" applyBorder="1" applyAlignment="1">
      <alignment horizontal="center" wrapText="1"/>
    </xf>
    <xf numFmtId="0" fontId="51" fillId="0" borderId="0" xfId="1" applyFont="1" applyAlignment="1">
      <alignment horizontal="left" vertical="center"/>
    </xf>
    <xf numFmtId="0" fontId="6" fillId="0" borderId="0" xfId="1" applyAlignment="1">
      <alignment horizontal="center"/>
    </xf>
    <xf numFmtId="0" fontId="23" fillId="2" borderId="6" xfId="0" applyFont="1" applyFill="1" applyBorder="1" applyAlignment="1">
      <alignment horizontal="center" vertical="center" wrapText="1"/>
    </xf>
    <xf numFmtId="0" fontId="6" fillId="0" borderId="9" xfId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6" fillId="0" borderId="15" xfId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20" fontId="6" fillId="2" borderId="4" xfId="1" applyNumberFormat="1" applyFill="1" applyBorder="1" applyAlignment="1">
      <alignment horizontal="center" vertical="center" wrapText="1"/>
    </xf>
    <xf numFmtId="20" fontId="6" fillId="7" borderId="15" xfId="1" applyNumberFormat="1" applyFill="1" applyBorder="1" applyAlignment="1">
      <alignment horizontal="center" vertical="center" wrapText="1"/>
    </xf>
    <xf numFmtId="20" fontId="9" fillId="0" borderId="7" xfId="0" applyNumberFormat="1" applyFont="1" applyBorder="1" applyAlignment="1">
      <alignment horizontal="center" vertical="center" wrapText="1"/>
    </xf>
    <xf numFmtId="20" fontId="3" fillId="0" borderId="7" xfId="0" applyNumberFormat="1" applyFont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20" fontId="13" fillId="7" borderId="7" xfId="0" applyNumberFormat="1" applyFont="1" applyFill="1" applyBorder="1" applyAlignment="1">
      <alignment horizontal="center" vertical="center" wrapText="1"/>
    </xf>
    <xf numFmtId="20" fontId="6" fillId="7" borderId="4" xfId="1" applyNumberFormat="1" applyFill="1" applyBorder="1" applyAlignment="1">
      <alignment horizontal="center" vertical="center" wrapText="1"/>
    </xf>
    <xf numFmtId="20" fontId="54" fillId="7" borderId="4" xfId="1" applyNumberFormat="1" applyFont="1" applyFill="1" applyBorder="1" applyAlignment="1">
      <alignment horizontal="center" vertical="center" wrapText="1"/>
    </xf>
    <xf numFmtId="20" fontId="10" fillId="7" borderId="4" xfId="0" applyNumberFormat="1" applyFont="1" applyFill="1" applyBorder="1" applyAlignment="1">
      <alignment horizontal="center" vertical="center" wrapText="1"/>
    </xf>
    <xf numFmtId="20" fontId="10" fillId="0" borderId="4" xfId="0" applyNumberFormat="1" applyFont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20" fontId="51" fillId="7" borderId="4" xfId="1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9" fillId="7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9" fillId="7" borderId="6" xfId="0" applyFont="1" applyFill="1" applyBorder="1" applyAlignment="1">
      <alignment horizontal="center" vertical="center" wrapText="1"/>
    </xf>
    <xf numFmtId="20" fontId="9" fillId="0" borderId="0" xfId="0" applyNumberFormat="1" applyFont="1"/>
    <xf numFmtId="20" fontId="29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0" fontId="29" fillId="2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9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8" fillId="3" borderId="4" xfId="0" applyFont="1" applyFill="1" applyBorder="1" applyAlignment="1">
      <alignment horizontal="center" vertical="center"/>
    </xf>
    <xf numFmtId="0" fontId="66" fillId="2" borderId="0" xfId="0" applyFont="1" applyFill="1" applyAlignment="1">
      <alignment vertical="center"/>
    </xf>
    <xf numFmtId="0" fontId="67" fillId="0" borderId="0" xfId="0" applyFont="1"/>
    <xf numFmtId="0" fontId="6" fillId="0" borderId="0" xfId="1" applyAlignment="1">
      <alignment horizontal="left" vertical="center"/>
    </xf>
    <xf numFmtId="0" fontId="48" fillId="2" borderId="4" xfId="0" applyFont="1" applyFill="1" applyBorder="1" applyAlignment="1">
      <alignment horizontal="center" vertical="center"/>
    </xf>
    <xf numFmtId="0" fontId="68" fillId="0" borderId="4" xfId="0" applyFont="1" applyBorder="1" applyAlignment="1">
      <alignment horizontal="center"/>
    </xf>
    <xf numFmtId="0" fontId="46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46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wrapText="1"/>
    </xf>
    <xf numFmtId="0" fontId="24" fillId="0" borderId="0" xfId="0" applyFont="1" applyAlignment="1">
      <alignment vertical="center"/>
    </xf>
    <xf numFmtId="0" fontId="6" fillId="0" borderId="4" xfId="1" applyBorder="1" applyAlignment="1">
      <alignment horizontal="center"/>
    </xf>
    <xf numFmtId="20" fontId="9" fillId="0" borderId="4" xfId="0" applyNumberFormat="1" applyFont="1" applyBorder="1"/>
    <xf numFmtId="20" fontId="9" fillId="0" borderId="4" xfId="0" applyNumberFormat="1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20" fontId="3" fillId="0" borderId="4" xfId="0" applyNumberFormat="1" applyFont="1" applyBorder="1"/>
    <xf numFmtId="0" fontId="70" fillId="0" borderId="0" xfId="0" applyFont="1" applyAlignment="1">
      <alignment horizontal="left" vertical="center"/>
    </xf>
    <xf numFmtId="0" fontId="20" fillId="0" borderId="2" xfId="0" applyFont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9" fillId="10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11" borderId="4" xfId="0" applyFont="1" applyFill="1" applyBorder="1" applyAlignment="1">
      <alignment vertical="center" wrapText="1"/>
    </xf>
    <xf numFmtId="0" fontId="48" fillId="11" borderId="6" xfId="0" applyFont="1" applyFill="1" applyBorder="1" applyAlignment="1">
      <alignment horizontal="center" vertical="center" wrapText="1"/>
    </xf>
    <xf numFmtId="0" fontId="9" fillId="11" borderId="0" xfId="0" applyFont="1" applyFill="1" applyAlignment="1">
      <alignment vertical="center"/>
    </xf>
    <xf numFmtId="0" fontId="22" fillId="11" borderId="4" xfId="0" applyFont="1" applyFill="1" applyBorder="1" applyAlignment="1">
      <alignment horizontal="center" vertical="center" wrapText="1"/>
    </xf>
    <xf numFmtId="0" fontId="22" fillId="11" borderId="4" xfId="0" applyFont="1" applyFill="1" applyBorder="1" applyAlignment="1">
      <alignment vertical="center" wrapText="1"/>
    </xf>
    <xf numFmtId="0" fontId="0" fillId="11" borderId="0" xfId="0" applyFill="1"/>
    <xf numFmtId="0" fontId="4" fillId="0" borderId="0" xfId="0" applyFont="1" applyAlignment="1">
      <alignment horizontal="left"/>
    </xf>
    <xf numFmtId="0" fontId="20" fillId="0" borderId="2" xfId="0" applyFont="1" applyBorder="1" applyAlignment="1">
      <alignment horizontal="left" vertical="center"/>
    </xf>
    <xf numFmtId="0" fontId="70" fillId="0" borderId="0" xfId="0" applyFont="1" applyAlignment="1">
      <alignment vertical="top" wrapText="1"/>
    </xf>
    <xf numFmtId="0" fontId="17" fillId="0" borderId="0" xfId="0" applyFont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73" fillId="2" borderId="4" xfId="0" applyFont="1" applyFill="1" applyBorder="1" applyAlignment="1">
      <alignment horizontal="center" vertical="center" wrapText="1"/>
    </xf>
    <xf numFmtId="0" fontId="73" fillId="2" borderId="4" xfId="0" applyFont="1" applyFill="1" applyBorder="1" applyAlignment="1">
      <alignment horizontal="right" vertical="center" wrapText="1"/>
    </xf>
    <xf numFmtId="3" fontId="73" fillId="2" borderId="4" xfId="0" applyNumberFormat="1" applyFont="1" applyFill="1" applyBorder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75" fillId="0" borderId="4" xfId="0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center" vertical="center"/>
    </xf>
    <xf numFmtId="0" fontId="77" fillId="0" borderId="4" xfId="0" applyFont="1" applyBorder="1" applyAlignment="1">
      <alignment horizontal="center" vertical="center"/>
    </xf>
    <xf numFmtId="0" fontId="77" fillId="0" borderId="4" xfId="0" applyFont="1" applyBorder="1" applyAlignment="1">
      <alignment horizontal="left" vertical="center" wrapText="1"/>
    </xf>
    <xf numFmtId="3" fontId="77" fillId="0" borderId="4" xfId="0" applyNumberFormat="1" applyFont="1" applyBorder="1" applyAlignment="1">
      <alignment horizontal="center" vertical="center"/>
    </xf>
    <xf numFmtId="0" fontId="78" fillId="0" borderId="4" xfId="0" applyFont="1" applyBorder="1" applyAlignment="1">
      <alignment horizontal="center" vertical="center"/>
    </xf>
    <xf numFmtId="3" fontId="78" fillId="0" borderId="4" xfId="0" applyNumberFormat="1" applyFont="1" applyBorder="1" applyAlignment="1">
      <alignment horizontal="center" vertical="center"/>
    </xf>
    <xf numFmtId="0" fontId="79" fillId="0" borderId="4" xfId="0" applyFont="1" applyBorder="1" applyAlignment="1">
      <alignment horizontal="center" vertical="center"/>
    </xf>
    <xf numFmtId="3" fontId="79" fillId="0" borderId="4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79" fillId="0" borderId="4" xfId="0" applyFont="1" applyBorder="1" applyAlignment="1">
      <alignment horizontal="right" vertical="center" wrapText="1"/>
    </xf>
    <xf numFmtId="0" fontId="78" fillId="0" borderId="4" xfId="0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3" fontId="78" fillId="12" borderId="28" xfId="0" applyNumberFormat="1" applyFont="1" applyFill="1" applyBorder="1" applyAlignment="1">
      <alignment horizontal="center" vertical="center"/>
    </xf>
    <xf numFmtId="3" fontId="78" fillId="12" borderId="29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right" vertical="center"/>
    </xf>
    <xf numFmtId="0" fontId="78" fillId="12" borderId="31" xfId="0" applyFont="1" applyFill="1" applyBorder="1" applyAlignment="1">
      <alignment horizontal="right" vertical="center" wrapText="1"/>
    </xf>
    <xf numFmtId="0" fontId="78" fillId="12" borderId="30" xfId="0" applyFont="1" applyFill="1" applyBorder="1" applyAlignment="1">
      <alignment horizontal="right" vertical="center" wrapText="1"/>
    </xf>
    <xf numFmtId="3" fontId="78" fillId="12" borderId="23" xfId="0" applyNumberFormat="1" applyFont="1" applyFill="1" applyBorder="1" applyAlignment="1">
      <alignment horizontal="center" vertical="center"/>
    </xf>
    <xf numFmtId="3" fontId="78" fillId="12" borderId="24" xfId="0" applyNumberFormat="1" applyFont="1" applyFill="1" applyBorder="1" applyAlignment="1">
      <alignment horizontal="center" vertical="center"/>
    </xf>
    <xf numFmtId="0" fontId="77" fillId="12" borderId="22" xfId="0" applyFont="1" applyFill="1" applyBorder="1" applyAlignment="1">
      <alignment horizontal="center" vertical="center"/>
    </xf>
    <xf numFmtId="0" fontId="77" fillId="0" borderId="25" xfId="0" applyFont="1" applyBorder="1" applyAlignment="1">
      <alignment horizontal="center" vertical="center"/>
    </xf>
    <xf numFmtId="0" fontId="77" fillId="12" borderId="27" xfId="0" applyFont="1" applyFill="1" applyBorder="1" applyAlignment="1">
      <alignment horizontal="center" vertical="center"/>
    </xf>
    <xf numFmtId="9" fontId="73" fillId="13" borderId="4" xfId="0" applyNumberFormat="1" applyFont="1" applyFill="1" applyBorder="1" applyAlignment="1">
      <alignment horizontal="center" vertical="center" wrapText="1"/>
    </xf>
    <xf numFmtId="3" fontId="73" fillId="13" borderId="4" xfId="0" applyNumberFormat="1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right" vertical="center" wrapText="1"/>
    </xf>
    <xf numFmtId="0" fontId="77" fillId="0" borderId="0" xfId="0" applyFont="1" applyAlignment="1">
      <alignment horizontal="center" vertical="center"/>
    </xf>
    <xf numFmtId="1" fontId="77" fillId="0" borderId="0" xfId="0" applyNumberFormat="1" applyFont="1" applyAlignment="1">
      <alignment horizontal="center" vertical="center"/>
    </xf>
    <xf numFmtId="1" fontId="81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72" fillId="0" borderId="0" xfId="0" applyFont="1" applyAlignment="1">
      <alignment horizontal="center" vertical="center" wrapText="1"/>
    </xf>
    <xf numFmtId="0" fontId="6" fillId="0" borderId="2" xfId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6" fillId="0" borderId="9" xfId="0" applyFont="1" applyBorder="1" applyAlignment="1">
      <alignment horizontal="left"/>
    </xf>
    <xf numFmtId="0" fontId="46" fillId="0" borderId="1" xfId="0" applyFont="1" applyBorder="1" applyAlignment="1">
      <alignment horizontal="left"/>
    </xf>
    <xf numFmtId="0" fontId="46" fillId="0" borderId="7" xfId="0" applyFont="1" applyBorder="1" applyAlignment="1">
      <alignment horizontal="left"/>
    </xf>
    <xf numFmtId="0" fontId="9" fillId="0" borderId="0" xfId="0" applyFont="1" applyAlignment="1">
      <alignment horizontal="left" vertical="center" wrapText="1"/>
    </xf>
    <xf numFmtId="0" fontId="54" fillId="0" borderId="4" xfId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4" fillId="0" borderId="4" xfId="1" applyFont="1" applyBorder="1" applyAlignment="1">
      <alignment horizontal="center"/>
    </xf>
    <xf numFmtId="0" fontId="57" fillId="0" borderId="9" xfId="1" applyFont="1" applyBorder="1" applyAlignment="1">
      <alignment horizontal="center" vertical="center"/>
    </xf>
    <xf numFmtId="0" fontId="57" fillId="0" borderId="1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right"/>
    </xf>
    <xf numFmtId="0" fontId="57" fillId="0" borderId="0" xfId="1" applyFont="1" applyAlignment="1">
      <alignment horizontal="center" vertical="center"/>
    </xf>
    <xf numFmtId="0" fontId="20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6" fillId="2" borderId="4" xfId="0" applyFont="1" applyFill="1" applyBorder="1" applyAlignment="1">
      <alignment horizontal="left" vertical="center"/>
    </xf>
    <xf numFmtId="0" fontId="66" fillId="2" borderId="9" xfId="0" applyFont="1" applyFill="1" applyBorder="1" applyAlignment="1">
      <alignment horizontal="left" vertical="center"/>
    </xf>
    <xf numFmtId="0" fontId="66" fillId="2" borderId="1" xfId="0" applyFont="1" applyFill="1" applyBorder="1" applyAlignment="1">
      <alignment horizontal="left" vertical="center"/>
    </xf>
    <xf numFmtId="0" fontId="66" fillId="2" borderId="7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6" fillId="11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wrapText="1"/>
    </xf>
    <xf numFmtId="0" fontId="3" fillId="6" borderId="17" xfId="0" applyFont="1" applyFill="1" applyBorder="1" applyAlignment="1">
      <alignment horizontal="center" wrapText="1"/>
    </xf>
    <xf numFmtId="0" fontId="3" fillId="6" borderId="18" xfId="0" applyFont="1" applyFill="1" applyBorder="1" applyAlignment="1">
      <alignment horizontal="center" wrapText="1"/>
    </xf>
    <xf numFmtId="0" fontId="3" fillId="6" borderId="19" xfId="0" applyFont="1" applyFill="1" applyBorder="1" applyAlignment="1">
      <alignment horizontal="center" wrapText="1"/>
    </xf>
    <xf numFmtId="0" fontId="50" fillId="2" borderId="6" xfId="1" applyFont="1" applyFill="1" applyBorder="1" applyAlignment="1">
      <alignment horizontal="center" vertical="center" wrapText="1"/>
    </xf>
    <xf numFmtId="0" fontId="50" fillId="2" borderId="5" xfId="1" applyFont="1" applyFill="1" applyBorder="1" applyAlignment="1">
      <alignment horizontal="center" vertical="center" wrapText="1"/>
    </xf>
    <xf numFmtId="0" fontId="6" fillId="2" borderId="4" xfId="1" applyFill="1" applyBorder="1" applyAlignment="1">
      <alignment horizontal="center" vertical="center" wrapText="1"/>
    </xf>
    <xf numFmtId="0" fontId="52" fillId="0" borderId="0" xfId="1" applyFont="1" applyBorder="1" applyAlignment="1">
      <alignment horizontal="center" vertical="center"/>
    </xf>
    <xf numFmtId="0" fontId="22" fillId="2" borderId="4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60" fillId="0" borderId="2" xfId="1" applyFont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61" fillId="2" borderId="6" xfId="1" applyFont="1" applyFill="1" applyBorder="1" applyAlignment="1">
      <alignment horizontal="center" vertical="center"/>
    </xf>
    <xf numFmtId="0" fontId="61" fillId="2" borderId="5" xfId="1" applyFont="1" applyFill="1" applyBorder="1" applyAlignment="1">
      <alignment horizontal="center" vertical="center"/>
    </xf>
    <xf numFmtId="0" fontId="22" fillId="0" borderId="4" xfId="0" applyFont="1" applyBorder="1" applyAlignment="1">
      <alignment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0" fillId="0" borderId="0" xfId="1" applyFont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right" inden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6" fillId="2" borderId="6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6" fillId="0" borderId="0" xfId="1" applyAlignment="1">
      <alignment horizontal="center" vertical="center"/>
    </xf>
    <xf numFmtId="0" fontId="6" fillId="0" borderId="0" xfId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2" borderId="4" xfId="1" applyFill="1" applyBorder="1" applyAlignment="1">
      <alignment vertical="center" wrapText="1"/>
    </xf>
    <xf numFmtId="0" fontId="59" fillId="2" borderId="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top" wrapText="1"/>
    </xf>
    <xf numFmtId="0" fontId="29" fillId="2" borderId="4" xfId="0" applyFont="1" applyFill="1" applyBorder="1" applyAlignment="1">
      <alignment vertical="center" wrapText="1"/>
    </xf>
    <xf numFmtId="0" fontId="29" fillId="2" borderId="4" xfId="0" applyFont="1" applyFill="1" applyBorder="1" applyAlignment="1">
      <alignment horizontal="center" vertical="center" wrapText="1"/>
    </xf>
    <xf numFmtId="20" fontId="29" fillId="2" borderId="4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/>
    </xf>
    <xf numFmtId="0" fontId="44" fillId="2" borderId="4" xfId="0" applyFont="1" applyFill="1" applyBorder="1" applyAlignment="1">
      <alignment horizontal="center" vertical="center" wrapText="1"/>
    </xf>
    <xf numFmtId="20" fontId="44" fillId="2" borderId="4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right"/>
    </xf>
    <xf numFmtId="0" fontId="36" fillId="2" borderId="6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63" fillId="0" borderId="0" xfId="1" applyFont="1" applyAlignment="1">
      <alignment horizontal="center" vertical="center"/>
    </xf>
    <xf numFmtId="0" fontId="62" fillId="0" borderId="0" xfId="1" applyFont="1" applyAlignment="1">
      <alignment horizontal="center" vertical="center"/>
    </xf>
    <xf numFmtId="20" fontId="13" fillId="7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20" fontId="29" fillId="7" borderId="4" xfId="0" applyNumberFormat="1" applyFont="1" applyFill="1" applyBorder="1" applyAlignment="1">
      <alignment horizontal="center" vertical="center" wrapText="1"/>
    </xf>
    <xf numFmtId="0" fontId="29" fillId="7" borderId="4" xfId="0" applyFont="1" applyFill="1" applyBorder="1" applyAlignment="1">
      <alignment vertical="center" wrapText="1"/>
    </xf>
    <xf numFmtId="20" fontId="54" fillId="7" borderId="4" xfId="1" applyNumberFormat="1" applyFont="1" applyFill="1" applyBorder="1" applyAlignment="1">
      <alignment horizontal="center" vertical="center" wrapText="1"/>
    </xf>
    <xf numFmtId="0" fontId="54" fillId="7" borderId="4" xfId="1" applyFont="1" applyFill="1" applyBorder="1" applyAlignment="1">
      <alignment horizontal="center" vertical="center" wrapText="1"/>
    </xf>
    <xf numFmtId="20" fontId="10" fillId="7" borderId="4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0" borderId="0" xfId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1" fillId="0" borderId="0" xfId="1" applyFont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20" fillId="0" borderId="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70" fillId="0" borderId="3" xfId="0" applyFont="1" applyBorder="1" applyAlignment="1">
      <alignment horizontal="left" vertical="top" wrapText="1"/>
    </xf>
    <xf numFmtId="0" fontId="21" fillId="0" borderId="0" xfId="0" applyFont="1" applyAlignment="1">
      <alignment horizontal="center"/>
    </xf>
    <xf numFmtId="0" fontId="49" fillId="8" borderId="4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left" vertical="center" wrapText="1"/>
    </xf>
    <xf numFmtId="0" fontId="70" fillId="0" borderId="0" xfId="0" applyFont="1" applyAlignment="1">
      <alignment horizontal="left" vertical="top" wrapText="1"/>
    </xf>
  </cellXfs>
  <cellStyles count="3">
    <cellStyle name="Hipersaitas" xfId="1" builtinId="8"/>
    <cellStyle name="Įprastas" xfId="0" builtinId="0"/>
    <cellStyle name="Paprastas_Lapas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iana Klimenkienė" id="{34C3A352-5B8E-4227-9B23-408DD9ECAA9C}" userId="S::diana.klimenkiene@arsa.lt::bf5ff8e6-5a00-4497-b1b9-9554682fc73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3" dT="2025-05-28T10:57:23.50" personId="{34C3A352-5B8E-4227-9B23-408DD9ECAA9C}" id="{483E967D-052F-4166-9A81-ABEAE6CA88D8}">
    <text>Maršrutą gali aptarnauti ekologiška Transporto priemonė (elektrinė ir pan.), tuo atveju jeigu Tiekėjas pasiūlys.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ops.lt/alytausrajonas/" TargetMode="External"/><Relationship Id="rId2" Type="http://schemas.openxmlformats.org/officeDocument/2006/relationships/hyperlink" Target="https://www.stops.lt/alytausrajonas/" TargetMode="External"/><Relationship Id="rId1" Type="http://schemas.openxmlformats.org/officeDocument/2006/relationships/hyperlink" Target="https://www.stops.lt/alytausrajonas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ops.lt/alytausrajonas/" TargetMode="External"/><Relationship Id="rId2" Type="http://schemas.openxmlformats.org/officeDocument/2006/relationships/hyperlink" Target="https://www.stops.lt/alytausrajonas/" TargetMode="External"/><Relationship Id="rId1" Type="http://schemas.openxmlformats.org/officeDocument/2006/relationships/hyperlink" Target="https://www.autobusubilietai.lt/search?departureTime=00:00&amp;departureDate=2024-03-12&amp;returnTime=null&amp;returnDate=null&amp;isForward=true&amp;onlyDirect=false&amp;onlyInternet=false&amp;onlyBikes=false&amp;from=125-1&amp;fromStop=Alytus&amp;to=4226-1&amp;toStop=Vosb%C5%AB%C4%8Diai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https://www.stops.lt/alytausrajonas/" TargetMode="External"/><Relationship Id="rId4" Type="http://schemas.openxmlformats.org/officeDocument/2006/relationships/hyperlink" Target="https://www.stops.lt/alytausrajonas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ops.lt/alytausrajonas/" TargetMode="External"/><Relationship Id="rId2" Type="http://schemas.openxmlformats.org/officeDocument/2006/relationships/hyperlink" Target="https://www.stops.lt/alytausrajonas/" TargetMode="External"/><Relationship Id="rId1" Type="http://schemas.openxmlformats.org/officeDocument/2006/relationships/hyperlink" Target="https://www.autobusubilietai.lt/search?departureTime=00:00&amp;departureDate=2024-03-19&amp;returnTime=null&amp;returnDate=null&amp;isForward=true&amp;onlyDirect=false&amp;onlyInternet=false&amp;onlyBikes=false&amp;from=125-1&amp;fromStop=Alytus&amp;to=202-1&amp;toStop=Simnas" TargetMode="External"/><Relationship Id="rId6" Type="http://schemas.openxmlformats.org/officeDocument/2006/relationships/printerSettings" Target="../printerSettings/printerSettings10.bin"/><Relationship Id="rId5" Type="http://schemas.openxmlformats.org/officeDocument/2006/relationships/hyperlink" Target="https://www.stops.lt/alytausrajonas/" TargetMode="External"/><Relationship Id="rId4" Type="http://schemas.openxmlformats.org/officeDocument/2006/relationships/hyperlink" Target="https://www.stops.lt/alytausrajonas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ops.lt/alytausrajonas/" TargetMode="External"/><Relationship Id="rId2" Type="http://schemas.openxmlformats.org/officeDocument/2006/relationships/hyperlink" Target="https://www.stops.lt/alytausrajonas/" TargetMode="External"/><Relationship Id="rId1" Type="http://schemas.openxmlformats.org/officeDocument/2006/relationships/hyperlink" Target="https://www.autobusubilietai.lt/search?departureTime=00:00&amp;departureDate=2024-03-19&amp;returnTime=null&amp;returnDate=null&amp;isForward=true&amp;onlyDirect=false&amp;onlyInternet=false&amp;onlyBikes=false&amp;from=125-1&amp;fromStop=Alytus&amp;to=202-1&amp;toStop=Simnas" TargetMode="External"/><Relationship Id="rId4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hyperlink" Target="https://www.stops.lt/alytausrajonas/" TargetMode="External"/><Relationship Id="rId7" Type="http://schemas.openxmlformats.org/officeDocument/2006/relationships/hyperlink" Target="https://www.stops.lt/alytausrajonas/" TargetMode="External"/><Relationship Id="rId2" Type="http://schemas.openxmlformats.org/officeDocument/2006/relationships/hyperlink" Target="https://www.arsa.lt/get_file.php?file=bU1hVzA1NmpaNUp0WTJ5bVlaVm1uNTNEYTUzSnk1eWtjTXVicTU5Z2xkcG95MlRLbXB4c2xteW5tV2hwekdxYmE5QnZuTWViWjJoc21wbHhhbDlueDJ6VWE4VE1xSmRzYlhtYW9tYlptNSUyQmQwNXBYeXNscXFuSEh5cDZjbXBYT1pjWm4xTXhRbFg1c1pXOXJZcE5xZjJxVmJtcVlnbXVPbTh1VnFuQ1daTVZzem1uR2w1cHBrcHVkbDFsa2s1djNjU0Z0ck1qWWJLR2IxSjZzbTVKcHpHcUZiTSUyQmNwV3lnbTFTYWE1V1daV1NmbDJ0a3lwS1phMm1UbVdpZlltZVJtY2xwMEphVG1xbVdiMnAwbGclM0QlM0Q=" TargetMode="External"/><Relationship Id="rId1" Type="http://schemas.openxmlformats.org/officeDocument/2006/relationships/hyperlink" Target="https://www.autobusubilietai.lt/search?departureTime=00:00&amp;departureDate=2024-03-18&amp;returnTime=null&amp;returnDate=null&amp;isForward=true&amp;onlyDirect=false&amp;onlyInternet=false&amp;onlyBikes=false&amp;from=125-1&amp;fromStop=Alytus&amp;to=4154-1,4154-2&amp;toStop=%C5%BDuvintai" TargetMode="External"/><Relationship Id="rId6" Type="http://schemas.openxmlformats.org/officeDocument/2006/relationships/hyperlink" Target="https://www.stops.lt/alytausrajonas/" TargetMode="External"/><Relationship Id="rId5" Type="http://schemas.openxmlformats.org/officeDocument/2006/relationships/hyperlink" Target="https://www.stops.lt/alytausrajonas/" TargetMode="External"/><Relationship Id="rId4" Type="http://schemas.openxmlformats.org/officeDocument/2006/relationships/hyperlink" Target="https://www.stops.lt/alytausrajonas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ops.lt/alytausrajonas/" TargetMode="External"/><Relationship Id="rId2" Type="http://schemas.openxmlformats.org/officeDocument/2006/relationships/hyperlink" Target="https://www.stops.lt/alytausrajonas/" TargetMode="External"/><Relationship Id="rId1" Type="http://schemas.openxmlformats.org/officeDocument/2006/relationships/hyperlink" Target="https://www.stops.lt/alytausrajonas/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s://www.stops.lt/alytausrajonas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ops.lt/alytausrajonas/" TargetMode="External"/><Relationship Id="rId2" Type="http://schemas.openxmlformats.org/officeDocument/2006/relationships/hyperlink" Target="https://www.stops.lt/alytausrajonas/" TargetMode="External"/><Relationship Id="rId1" Type="http://schemas.openxmlformats.org/officeDocument/2006/relationships/hyperlink" Target="https://www.stops.lt/alytausrajonas/" TargetMode="External"/><Relationship Id="rId4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ops.lt/alytausrajonas/" TargetMode="External"/><Relationship Id="rId3" Type="http://schemas.openxmlformats.org/officeDocument/2006/relationships/hyperlink" Target="https://www.stops.lt/alytausrajonas/" TargetMode="External"/><Relationship Id="rId7" Type="http://schemas.openxmlformats.org/officeDocument/2006/relationships/hyperlink" Target="https://www.stops.lt/alytausrajonas/" TargetMode="External"/><Relationship Id="rId2" Type="http://schemas.openxmlformats.org/officeDocument/2006/relationships/hyperlink" Target="https://www.autobusubilietai.lt/search?departureTime=00:00&amp;departureDate=2024-03-20&amp;returnTime=null&amp;returnDate=null&amp;isForward=true&amp;onlyDirect=false&amp;onlyInternet=false&amp;onlyBikes=false&amp;from=125-1&amp;fromStop=Alytus&amp;to=4155-1,4155-2&amp;toStop=%C5%BDuvinto%20rezervatas" TargetMode="External"/><Relationship Id="rId1" Type="http://schemas.openxmlformats.org/officeDocument/2006/relationships/hyperlink" Target="https://www.autobusubilietai.lt/search?departureTime=00:00&amp;departureDate=2024-03-20&amp;returnTime=null&amp;returnDate=null&amp;isForward=true&amp;onlyDirect=false&amp;onlyInternet=false&amp;onlyBikes=false&amp;from=125-1&amp;fromStop=Alytus&amp;to=3842-1&amp;toStop=Krokialaukis" TargetMode="External"/><Relationship Id="rId6" Type="http://schemas.openxmlformats.org/officeDocument/2006/relationships/hyperlink" Target="https://www.stops.lt/alytausrajonas/" TargetMode="External"/><Relationship Id="rId5" Type="http://schemas.openxmlformats.org/officeDocument/2006/relationships/hyperlink" Target="https://www.stops.lt/alytausrajonas/" TargetMode="External"/><Relationship Id="rId4" Type="http://schemas.openxmlformats.org/officeDocument/2006/relationships/hyperlink" Target="https://www.stops.lt/alytausrajonas/" TargetMode="External"/><Relationship Id="rId9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ops.lt/alytausrajonas/" TargetMode="External"/><Relationship Id="rId2" Type="http://schemas.openxmlformats.org/officeDocument/2006/relationships/hyperlink" Target="https://www.stops.lt/alytausrajonas/" TargetMode="External"/><Relationship Id="rId1" Type="http://schemas.openxmlformats.org/officeDocument/2006/relationships/hyperlink" Target="https://www.stops.lt/alytausrajonas/" TargetMode="External"/><Relationship Id="rId4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ops.lt/alytausrajonas/" TargetMode="External"/><Relationship Id="rId3" Type="http://schemas.openxmlformats.org/officeDocument/2006/relationships/hyperlink" Target="https://www.stops.lt/alytausrajonas/" TargetMode="External"/><Relationship Id="rId7" Type="http://schemas.openxmlformats.org/officeDocument/2006/relationships/hyperlink" Target="https://www.stops.lt/alytausrajonas/" TargetMode="External"/><Relationship Id="rId2" Type="http://schemas.openxmlformats.org/officeDocument/2006/relationships/hyperlink" Target="https://www.stops.lt/alytausrajonas/" TargetMode="External"/><Relationship Id="rId1" Type="http://schemas.openxmlformats.org/officeDocument/2006/relationships/hyperlink" Target="https://www.stops.lt/alytausrajonas/" TargetMode="External"/><Relationship Id="rId6" Type="http://schemas.openxmlformats.org/officeDocument/2006/relationships/hyperlink" Target="https://www.stops.lt/alytausrajonas/" TargetMode="External"/><Relationship Id="rId5" Type="http://schemas.openxmlformats.org/officeDocument/2006/relationships/hyperlink" Target="https://www.stops.lt/alytausrajonas/" TargetMode="External"/><Relationship Id="rId4" Type="http://schemas.openxmlformats.org/officeDocument/2006/relationships/hyperlink" Target="https://www.stops.lt/alytausrajonas/" TargetMode="External"/><Relationship Id="rId9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ops.lt/alytausrajonas/" TargetMode="External"/><Relationship Id="rId2" Type="http://schemas.openxmlformats.org/officeDocument/2006/relationships/hyperlink" Target="https://www.stops.lt/alytausrajonas/" TargetMode="External"/><Relationship Id="rId1" Type="http://schemas.openxmlformats.org/officeDocument/2006/relationships/hyperlink" Target="https://www.stops.lt/alytausrajonas/" TargetMode="External"/><Relationship Id="rId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ops.lt/alytausrajonas/" TargetMode="External"/><Relationship Id="rId3" Type="http://schemas.openxmlformats.org/officeDocument/2006/relationships/hyperlink" Target="https://www.stops.lt/alytausrajonas/" TargetMode="External"/><Relationship Id="rId7" Type="http://schemas.openxmlformats.org/officeDocument/2006/relationships/hyperlink" Target="https://www.stops.lt/alytausrajonas/" TargetMode="External"/><Relationship Id="rId2" Type="http://schemas.openxmlformats.org/officeDocument/2006/relationships/hyperlink" Target="https://www.stops.lt/alytausrajonas/" TargetMode="External"/><Relationship Id="rId1" Type="http://schemas.openxmlformats.org/officeDocument/2006/relationships/hyperlink" Target="https://www.stops.lt/alytausrajonas/" TargetMode="External"/><Relationship Id="rId6" Type="http://schemas.openxmlformats.org/officeDocument/2006/relationships/hyperlink" Target="https://www.stops.lt/alytausrajonas/" TargetMode="External"/><Relationship Id="rId5" Type="http://schemas.openxmlformats.org/officeDocument/2006/relationships/hyperlink" Target="https://www.stops.lt/alytausrajonas/" TargetMode="External"/><Relationship Id="rId4" Type="http://schemas.openxmlformats.org/officeDocument/2006/relationships/hyperlink" Target="https://www.stops.lt/alytausrajonas/" TargetMode="External"/><Relationship Id="rId9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ops.lt/alytausrajonas/" TargetMode="External"/><Relationship Id="rId7" Type="http://schemas.openxmlformats.org/officeDocument/2006/relationships/hyperlink" Target="https://www.stops.lt/alytausrajonas/" TargetMode="External"/><Relationship Id="rId2" Type="http://schemas.openxmlformats.org/officeDocument/2006/relationships/hyperlink" Target="https://www.stops.lt/alytausrajonas/" TargetMode="External"/><Relationship Id="rId1" Type="http://schemas.openxmlformats.org/officeDocument/2006/relationships/hyperlink" Target="https://www.stops.lt/alytausrajonas/" TargetMode="External"/><Relationship Id="rId6" Type="http://schemas.openxmlformats.org/officeDocument/2006/relationships/hyperlink" Target="https://www.stops.lt/alytausrajonas/" TargetMode="External"/><Relationship Id="rId5" Type="http://schemas.openxmlformats.org/officeDocument/2006/relationships/hyperlink" Target="https://www.stops.lt/alytausrajonas/" TargetMode="External"/><Relationship Id="rId4" Type="http://schemas.openxmlformats.org/officeDocument/2006/relationships/hyperlink" Target="https://www.stops.lt/alytausrajonas/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ops.lt/alytausrajonas/" TargetMode="External"/><Relationship Id="rId2" Type="http://schemas.openxmlformats.org/officeDocument/2006/relationships/hyperlink" Target="https://www.stops.lt/alytausrajonas/" TargetMode="External"/><Relationship Id="rId1" Type="http://schemas.openxmlformats.org/officeDocument/2006/relationships/hyperlink" Target="https://www.stops.lt/alytausrajonas/" TargetMode="External"/><Relationship Id="rId4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3" Type="http://schemas.openxmlformats.org/officeDocument/2006/relationships/hyperlink" Target="https://www.stops.lt/alytausrajonas/" TargetMode="External"/><Relationship Id="rId7" Type="http://schemas.openxmlformats.org/officeDocument/2006/relationships/hyperlink" Target="https://www.stops.lt/alytausrajonas/" TargetMode="External"/><Relationship Id="rId2" Type="http://schemas.openxmlformats.org/officeDocument/2006/relationships/hyperlink" Target="https://www.stops.lt/alytausrajonas/" TargetMode="External"/><Relationship Id="rId1" Type="http://schemas.openxmlformats.org/officeDocument/2006/relationships/hyperlink" Target="https://www.stops.lt/alytausrajonas/" TargetMode="External"/><Relationship Id="rId6" Type="http://schemas.openxmlformats.org/officeDocument/2006/relationships/hyperlink" Target="https://www.stops.lt/alytausrajonas/" TargetMode="External"/><Relationship Id="rId5" Type="http://schemas.openxmlformats.org/officeDocument/2006/relationships/hyperlink" Target="https://www.stops.lt/alytausrajonas/" TargetMode="External"/><Relationship Id="rId4" Type="http://schemas.openxmlformats.org/officeDocument/2006/relationships/hyperlink" Target="https://www.stops.lt/alytausrajonas/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s://www.stops.lt/alytausrajonas/" TargetMode="External"/><Relationship Id="rId1" Type="http://schemas.openxmlformats.org/officeDocument/2006/relationships/hyperlink" Target="https://www.stops.lt/alytausrajonas/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ops.lt/alytausrajonas/" TargetMode="External"/><Relationship Id="rId3" Type="http://schemas.openxmlformats.org/officeDocument/2006/relationships/hyperlink" Target="https://www.stops.lt/alytausrajonas/" TargetMode="External"/><Relationship Id="rId7" Type="http://schemas.openxmlformats.org/officeDocument/2006/relationships/hyperlink" Target="https://www.stops.lt/alytausrajonas/" TargetMode="External"/><Relationship Id="rId2" Type="http://schemas.openxmlformats.org/officeDocument/2006/relationships/hyperlink" Target="https://www.stops.lt/alytausrajonas/" TargetMode="External"/><Relationship Id="rId1" Type="http://schemas.openxmlformats.org/officeDocument/2006/relationships/hyperlink" Target="https://www.stops.lt/alytausrajonas/" TargetMode="External"/><Relationship Id="rId6" Type="http://schemas.openxmlformats.org/officeDocument/2006/relationships/hyperlink" Target="https://www.stops.lt/alytausrajonas/" TargetMode="External"/><Relationship Id="rId11" Type="http://schemas.openxmlformats.org/officeDocument/2006/relationships/hyperlink" Target="https://www.stops.lt/alytausrajonas/" TargetMode="External"/><Relationship Id="rId5" Type="http://schemas.openxmlformats.org/officeDocument/2006/relationships/hyperlink" Target="https://www.stops.lt/alytausrajonas/" TargetMode="External"/><Relationship Id="rId10" Type="http://schemas.openxmlformats.org/officeDocument/2006/relationships/hyperlink" Target="https://www.stops.lt/alytausrajonas/" TargetMode="External"/><Relationship Id="rId4" Type="http://schemas.openxmlformats.org/officeDocument/2006/relationships/hyperlink" Target="https://www.stops.lt/alytausrajonas/" TargetMode="External"/><Relationship Id="rId9" Type="http://schemas.openxmlformats.org/officeDocument/2006/relationships/hyperlink" Target="https://www.stops.lt/alytausrajona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ops.lt/alytausrajonas/" TargetMode="External"/><Relationship Id="rId2" Type="http://schemas.openxmlformats.org/officeDocument/2006/relationships/hyperlink" Target="https://www.stops.lt/alytausrajonas/" TargetMode="External"/><Relationship Id="rId1" Type="http://schemas.openxmlformats.org/officeDocument/2006/relationships/hyperlink" Target="https://www.autobusubilietai.lt/search?departureTime=00:00&amp;departureDate=2024-03-18&amp;returnTime=null&amp;returnDate=null&amp;isForward=true&amp;onlyDirect=false&amp;onlyInternet=false&amp;onlyBikes=false&amp;from=125-1&amp;fromStop=Alytus&amp;to=3838-1,3838-2,4149-1,4149-2&amp;toStop=Kalesninkai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stops.lt/alytausrajona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tops.lt/alytausrajonas/" TargetMode="External"/><Relationship Id="rId1" Type="http://schemas.openxmlformats.org/officeDocument/2006/relationships/hyperlink" Target="https://www.stops.lt/alytausrajonas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ops.lt/alytausrajonas/" TargetMode="External"/><Relationship Id="rId2" Type="http://schemas.openxmlformats.org/officeDocument/2006/relationships/hyperlink" Target="https://www.stops.lt/alytausrajonas/" TargetMode="External"/><Relationship Id="rId1" Type="http://schemas.openxmlformats.org/officeDocument/2006/relationships/hyperlink" Target="https://www.stops.lt/alytausrajonas/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stops.lt/alytausrajonas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ops.lt/alytausrajonas/" TargetMode="External"/><Relationship Id="rId2" Type="http://schemas.openxmlformats.org/officeDocument/2006/relationships/hyperlink" Target="https://www.stops.lt/alytausrajonas/" TargetMode="External"/><Relationship Id="rId1" Type="http://schemas.openxmlformats.org/officeDocument/2006/relationships/hyperlink" Target="https://www.stops.lt/alytausrajonas/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www.stops.lt/alytausrajonas/" TargetMode="External"/><Relationship Id="rId4" Type="http://schemas.openxmlformats.org/officeDocument/2006/relationships/hyperlink" Target="https://www.stops.lt/alytausrajonas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ops.lt/alytausrajonas/" TargetMode="External"/><Relationship Id="rId3" Type="http://schemas.openxmlformats.org/officeDocument/2006/relationships/hyperlink" Target="https://www.stops.lt/alytausrajonas/" TargetMode="External"/><Relationship Id="rId7" Type="http://schemas.openxmlformats.org/officeDocument/2006/relationships/hyperlink" Target="https://www.stops.lt/alytausrajonas/" TargetMode="External"/><Relationship Id="rId2" Type="http://schemas.openxmlformats.org/officeDocument/2006/relationships/hyperlink" Target="https://www.stops.lt/alytausrajonas/" TargetMode="External"/><Relationship Id="rId1" Type="http://schemas.openxmlformats.org/officeDocument/2006/relationships/hyperlink" Target="https://www.stops.lt/alytausrajonas/" TargetMode="External"/><Relationship Id="rId6" Type="http://schemas.openxmlformats.org/officeDocument/2006/relationships/hyperlink" Target="https://www.stops.lt/alytausrajonas/" TargetMode="External"/><Relationship Id="rId11" Type="http://schemas.openxmlformats.org/officeDocument/2006/relationships/printerSettings" Target="../printerSettings/printerSettings7.bin"/><Relationship Id="rId5" Type="http://schemas.openxmlformats.org/officeDocument/2006/relationships/hyperlink" Target="https://www.stops.lt/alytausrajonas/" TargetMode="External"/><Relationship Id="rId10" Type="http://schemas.openxmlformats.org/officeDocument/2006/relationships/hyperlink" Target="https://www.stops.lt/alytausrajonas/" TargetMode="External"/><Relationship Id="rId4" Type="http://schemas.openxmlformats.org/officeDocument/2006/relationships/hyperlink" Target="https://www.stops.lt/alytausrajonas/" TargetMode="External"/><Relationship Id="rId9" Type="http://schemas.openxmlformats.org/officeDocument/2006/relationships/hyperlink" Target="https://www.stops.lt/alytausrajonas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ops.lt/alytausrajonas/" TargetMode="External"/><Relationship Id="rId3" Type="http://schemas.openxmlformats.org/officeDocument/2006/relationships/hyperlink" Target="https://www.stops.lt/alytausrajonas/" TargetMode="External"/><Relationship Id="rId7" Type="http://schemas.openxmlformats.org/officeDocument/2006/relationships/hyperlink" Target="https://www.stops.lt/alytausrajonas/" TargetMode="External"/><Relationship Id="rId2" Type="http://schemas.openxmlformats.org/officeDocument/2006/relationships/hyperlink" Target="https://www.stops.lt/alytausrajonas/" TargetMode="External"/><Relationship Id="rId1" Type="http://schemas.openxmlformats.org/officeDocument/2006/relationships/hyperlink" Target="https://www.autobusubilietai.lt/search?departureTime=00:00&amp;departureDate=2024-03-12&amp;returnTime=null&amp;returnDate=null&amp;isForward=true&amp;onlyDirect=false&amp;onlyInternet=false&amp;onlyBikes=false&amp;from=125-1&amp;fromStop=Alytus&amp;to=4185-1&amp;toStop=Nemunaitis" TargetMode="External"/><Relationship Id="rId6" Type="http://schemas.openxmlformats.org/officeDocument/2006/relationships/hyperlink" Target="https://www.stops.lt/alytausrajonas/" TargetMode="External"/><Relationship Id="rId5" Type="http://schemas.openxmlformats.org/officeDocument/2006/relationships/hyperlink" Target="https://www.stops.lt/alytausrajonas/" TargetMode="External"/><Relationship Id="rId4" Type="http://schemas.openxmlformats.org/officeDocument/2006/relationships/hyperlink" Target="https://www.stops.lt/alytausrajonas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ops.lt/alytausrajonas/" TargetMode="External"/><Relationship Id="rId2" Type="http://schemas.openxmlformats.org/officeDocument/2006/relationships/hyperlink" Target="https://www.stops.lt/alytausrajonas/" TargetMode="External"/><Relationship Id="rId1" Type="http://schemas.openxmlformats.org/officeDocument/2006/relationships/hyperlink" Target="https://www.autobusubilietai.lt/search?departureTime=00:00&amp;departureDate=2024-03-12&amp;returnTime=null&amp;returnDate=null&amp;isForward=true&amp;onlyDirect=false&amp;onlyInternet=false&amp;onlyBikes=false&amp;from=125-1&amp;fromStop=Alytus&amp;to=3010-1&amp;toStop=Klepo%C4%8Diai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s://www.stops.lt/alytausrajonas/" TargetMode="External"/><Relationship Id="rId4" Type="http://schemas.openxmlformats.org/officeDocument/2006/relationships/hyperlink" Target="https://www.stops.lt/alytausrajon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1">
    <tabColor rgb="FF00B050"/>
    <pageSetUpPr fitToPage="1"/>
  </sheetPr>
  <dimension ref="B1:AC43"/>
  <sheetViews>
    <sheetView tabSelected="1" zoomScaleNormal="100" workbookViewId="0">
      <pane ySplit="5" topLeftCell="A29" activePane="bottomLeft" state="frozen"/>
      <selection activeCell="B5" sqref="B5"/>
      <selection pane="bottomLeft" activeCell="AD32" sqref="AD32"/>
    </sheetView>
  </sheetViews>
  <sheetFormatPr defaultColWidth="8.88671875" defaultRowHeight="15.6"/>
  <cols>
    <col min="1" max="1" width="4.109375" style="4" customWidth="1"/>
    <col min="2" max="2" width="8.109375" style="4" customWidth="1"/>
    <col min="3" max="3" width="64.6640625" style="4" customWidth="1"/>
    <col min="4" max="4" width="14" style="4" hidden="1" customWidth="1"/>
    <col min="5" max="6" width="14" style="4" customWidth="1"/>
    <col min="7" max="7" width="15.88671875" style="4" customWidth="1"/>
    <col min="8" max="8" width="2.5546875" style="4" customWidth="1"/>
    <col min="9" max="10" width="13.6640625" style="4" hidden="1" customWidth="1"/>
    <col min="11" max="11" width="12.6640625" style="4" hidden="1" customWidth="1"/>
    <col min="12" max="12" width="10.109375" style="4" hidden="1" customWidth="1"/>
    <col min="13" max="27" width="0" style="4" hidden="1" customWidth="1"/>
    <col min="28" max="16384" width="8.88671875" style="4"/>
  </cols>
  <sheetData>
    <row r="1" spans="2:12">
      <c r="B1" s="364" t="s">
        <v>1294</v>
      </c>
      <c r="C1" s="364"/>
      <c r="D1" s="364"/>
      <c r="E1" s="364"/>
      <c r="F1" s="364"/>
      <c r="G1" s="364"/>
    </row>
    <row r="2" spans="2:12" ht="3" customHeight="1">
      <c r="D2" s="127"/>
      <c r="E2" s="127"/>
      <c r="F2" s="127"/>
      <c r="G2" s="127"/>
    </row>
    <row r="3" spans="2:12" ht="21.6" customHeight="1">
      <c r="B3" s="365" t="s">
        <v>1162</v>
      </c>
      <c r="C3" s="365"/>
      <c r="D3" s="365"/>
      <c r="E3" s="365"/>
      <c r="F3" s="365"/>
      <c r="G3" s="365"/>
    </row>
    <row r="4" spans="2:12" ht="9" customHeight="1">
      <c r="B4" s="26"/>
      <c r="C4" s="366"/>
      <c r="D4" s="366"/>
      <c r="E4" s="367"/>
      <c r="F4" s="270"/>
      <c r="G4" s="320"/>
    </row>
    <row r="5" spans="2:12" ht="63.6" customHeight="1">
      <c r="B5" s="17" t="s">
        <v>0</v>
      </c>
      <c r="C5" s="6" t="s">
        <v>1297</v>
      </c>
      <c r="D5" s="17" t="s">
        <v>1298</v>
      </c>
      <c r="E5" s="17" t="s">
        <v>1299</v>
      </c>
      <c r="F5" s="17" t="s">
        <v>1300</v>
      </c>
      <c r="G5" s="17" t="s">
        <v>1301</v>
      </c>
    </row>
    <row r="6" spans="2:12" ht="16.95" customHeight="1">
      <c r="B6" s="8">
        <v>1</v>
      </c>
      <c r="C6" s="328" t="s">
        <v>7</v>
      </c>
      <c r="D6" s="8">
        <v>496</v>
      </c>
      <c r="E6" s="25">
        <f>D6*12</f>
        <v>5952</v>
      </c>
      <c r="F6" s="330">
        <f>E6*7</f>
        <v>41664</v>
      </c>
      <c r="G6" s="25">
        <f>E6*10</f>
        <v>59520</v>
      </c>
    </row>
    <row r="7" spans="2:12" ht="16.95" customHeight="1">
      <c r="B7" s="8">
        <v>2</v>
      </c>
      <c r="C7" s="23" t="s">
        <v>8</v>
      </c>
      <c r="D7" s="25">
        <v>1035.1666666666667</v>
      </c>
      <c r="E7" s="25">
        <f t="shared" ref="E7:E26" si="0">D7*12</f>
        <v>12422</v>
      </c>
      <c r="F7" s="330">
        <f t="shared" ref="F7:F26" si="1">E7*7</f>
        <v>86954</v>
      </c>
      <c r="G7" s="25">
        <f t="shared" ref="G7:G26" si="2">E7*10</f>
        <v>124220</v>
      </c>
    </row>
    <row r="8" spans="2:12" ht="18" customHeight="1">
      <c r="B8" s="8">
        <v>3</v>
      </c>
      <c r="C8" s="321" t="s">
        <v>9</v>
      </c>
      <c r="D8" s="25">
        <v>1496</v>
      </c>
      <c r="E8" s="25">
        <f t="shared" si="0"/>
        <v>17952</v>
      </c>
      <c r="F8" s="330">
        <f t="shared" si="1"/>
        <v>125664</v>
      </c>
      <c r="G8" s="25">
        <f t="shared" si="2"/>
        <v>179520</v>
      </c>
    </row>
    <row r="9" spans="2:12" ht="18" customHeight="1">
      <c r="B9" s="8">
        <v>4</v>
      </c>
      <c r="C9" s="23" t="s">
        <v>10</v>
      </c>
      <c r="D9" s="25">
        <v>3480</v>
      </c>
      <c r="E9" s="25">
        <f t="shared" si="0"/>
        <v>41760</v>
      </c>
      <c r="F9" s="330">
        <f t="shared" si="1"/>
        <v>292320</v>
      </c>
      <c r="G9" s="25">
        <f t="shared" si="2"/>
        <v>417600</v>
      </c>
    </row>
    <row r="10" spans="2:12">
      <c r="B10" s="8">
        <v>5</v>
      </c>
      <c r="C10" s="19" t="s">
        <v>1</v>
      </c>
      <c r="D10" s="25">
        <v>4099.166666666667</v>
      </c>
      <c r="E10" s="25">
        <f t="shared" si="0"/>
        <v>49190</v>
      </c>
      <c r="F10" s="330">
        <f t="shared" si="1"/>
        <v>344330</v>
      </c>
      <c r="G10" s="25">
        <f t="shared" si="2"/>
        <v>491900</v>
      </c>
    </row>
    <row r="11" spans="2:12">
      <c r="B11" s="8">
        <v>6</v>
      </c>
      <c r="C11" s="23" t="s">
        <v>111</v>
      </c>
      <c r="D11" s="25">
        <v>4574.166666666667</v>
      </c>
      <c r="E11" s="25">
        <f t="shared" si="0"/>
        <v>54890</v>
      </c>
      <c r="F11" s="330">
        <f t="shared" si="1"/>
        <v>384230</v>
      </c>
      <c r="G11" s="25">
        <f t="shared" si="2"/>
        <v>548900</v>
      </c>
    </row>
    <row r="12" spans="2:12">
      <c r="B12" s="8">
        <v>7</v>
      </c>
      <c r="C12" s="19" t="s">
        <v>2</v>
      </c>
      <c r="D12" s="25">
        <v>3629.8333333333335</v>
      </c>
      <c r="E12" s="25">
        <f t="shared" si="0"/>
        <v>43558</v>
      </c>
      <c r="F12" s="330">
        <f t="shared" si="1"/>
        <v>304906</v>
      </c>
      <c r="G12" s="25">
        <f t="shared" si="2"/>
        <v>435580</v>
      </c>
    </row>
    <row r="13" spans="2:12">
      <c r="B13" s="8">
        <v>8</v>
      </c>
      <c r="C13" s="19" t="s">
        <v>3</v>
      </c>
      <c r="D13" s="25">
        <v>3676.9166666666665</v>
      </c>
      <c r="E13" s="25">
        <f t="shared" si="0"/>
        <v>44123</v>
      </c>
      <c r="F13" s="330">
        <f t="shared" si="1"/>
        <v>308861</v>
      </c>
      <c r="G13" s="25">
        <f t="shared" si="2"/>
        <v>441230</v>
      </c>
    </row>
    <row r="14" spans="2:12" ht="16.95" customHeight="1">
      <c r="B14" s="8">
        <v>9</v>
      </c>
      <c r="C14" s="24" t="s">
        <v>4</v>
      </c>
      <c r="D14" s="25">
        <v>2518.6666666666665</v>
      </c>
      <c r="E14" s="25">
        <f t="shared" si="0"/>
        <v>30224</v>
      </c>
      <c r="F14" s="330">
        <f t="shared" si="1"/>
        <v>211568</v>
      </c>
      <c r="G14" s="25">
        <f t="shared" si="2"/>
        <v>302240</v>
      </c>
    </row>
    <row r="15" spans="2:12" ht="16.95" customHeight="1">
      <c r="B15" s="8">
        <v>10</v>
      </c>
      <c r="C15" s="23" t="s">
        <v>11</v>
      </c>
      <c r="D15" s="25">
        <v>5156.909090909091</v>
      </c>
      <c r="E15" s="25">
        <f t="shared" si="0"/>
        <v>61882.909090909088</v>
      </c>
      <c r="F15" s="330">
        <f t="shared" si="1"/>
        <v>433180.36363636365</v>
      </c>
      <c r="G15" s="25">
        <f t="shared" si="2"/>
        <v>618829.09090909082</v>
      </c>
      <c r="L15" s="4">
        <f>E16/21</f>
        <v>2117.1428571428573</v>
      </c>
    </row>
    <row r="16" spans="2:12" ht="78.75" customHeight="1">
      <c r="B16" s="331">
        <v>11</v>
      </c>
      <c r="C16" s="332" t="s">
        <v>1311</v>
      </c>
      <c r="D16" s="333">
        <v>3705</v>
      </c>
      <c r="E16" s="333">
        <f t="shared" si="0"/>
        <v>44460</v>
      </c>
      <c r="F16" s="333">
        <f t="shared" si="1"/>
        <v>311220</v>
      </c>
      <c r="G16" s="333">
        <f t="shared" si="2"/>
        <v>444600</v>
      </c>
      <c r="H16" s="359"/>
      <c r="I16" s="359">
        <f>E16*1.15</f>
        <v>51128.999999999993</v>
      </c>
      <c r="J16" s="359">
        <f>I16*7</f>
        <v>357902.99999999994</v>
      </c>
      <c r="K16" s="359">
        <f>I16*10</f>
        <v>511289.99999999994</v>
      </c>
      <c r="L16" s="4">
        <f>E17/21</f>
        <v>1712.4285714285713</v>
      </c>
    </row>
    <row r="17" spans="2:29" ht="16.95" customHeight="1">
      <c r="B17" s="8">
        <v>12</v>
      </c>
      <c r="C17" s="23" t="s">
        <v>12</v>
      </c>
      <c r="D17" s="25">
        <v>2996.75</v>
      </c>
      <c r="E17" s="25">
        <f t="shared" si="0"/>
        <v>35961</v>
      </c>
      <c r="F17" s="330">
        <f t="shared" si="1"/>
        <v>251727</v>
      </c>
      <c r="G17" s="25">
        <f t="shared" si="2"/>
        <v>359610</v>
      </c>
      <c r="L17" s="4">
        <f>L15*1.05</f>
        <v>2223.0000000000005</v>
      </c>
    </row>
    <row r="18" spans="2:29" ht="18" customHeight="1">
      <c r="B18" s="8">
        <v>13</v>
      </c>
      <c r="C18" s="321" t="s">
        <v>6</v>
      </c>
      <c r="D18" s="25">
        <v>1699</v>
      </c>
      <c r="E18" s="25">
        <f t="shared" si="0"/>
        <v>20388</v>
      </c>
      <c r="F18" s="330">
        <f t="shared" si="1"/>
        <v>142716</v>
      </c>
      <c r="G18" s="25">
        <f t="shared" si="2"/>
        <v>203880</v>
      </c>
    </row>
    <row r="19" spans="2:29" ht="31.5" customHeight="1">
      <c r="B19" s="8">
        <v>14</v>
      </c>
      <c r="C19" s="19" t="s">
        <v>112</v>
      </c>
      <c r="D19" s="25">
        <v>4089.5</v>
      </c>
      <c r="E19" s="25">
        <f t="shared" si="0"/>
        <v>49074</v>
      </c>
      <c r="F19" s="330">
        <f t="shared" si="1"/>
        <v>343518</v>
      </c>
      <c r="G19" s="25">
        <f t="shared" si="2"/>
        <v>490740</v>
      </c>
      <c r="L19" s="4">
        <f>0.5%*L17</f>
        <v>11.115000000000002</v>
      </c>
    </row>
    <row r="20" spans="2:29" ht="16.95" customHeight="1">
      <c r="B20" s="8">
        <v>15</v>
      </c>
      <c r="C20" s="19" t="s">
        <v>5</v>
      </c>
      <c r="D20" s="95">
        <v>2166</v>
      </c>
      <c r="E20" s="25">
        <f t="shared" si="0"/>
        <v>25992</v>
      </c>
      <c r="F20" s="330">
        <f t="shared" si="1"/>
        <v>181944</v>
      </c>
      <c r="G20" s="25">
        <f t="shared" si="2"/>
        <v>259920</v>
      </c>
    </row>
    <row r="21" spans="2:29" ht="18" customHeight="1">
      <c r="B21" s="8">
        <v>16</v>
      </c>
      <c r="C21" s="321" t="s">
        <v>13</v>
      </c>
      <c r="D21" s="25">
        <v>3868</v>
      </c>
      <c r="E21" s="25">
        <f t="shared" si="0"/>
        <v>46416</v>
      </c>
      <c r="F21" s="330">
        <f t="shared" si="1"/>
        <v>324912</v>
      </c>
      <c r="G21" s="25">
        <f t="shared" si="2"/>
        <v>464160</v>
      </c>
    </row>
    <row r="22" spans="2:29" ht="18" customHeight="1">
      <c r="B22" s="8">
        <v>17</v>
      </c>
      <c r="C22" s="321" t="s">
        <v>14</v>
      </c>
      <c r="D22" s="25">
        <v>2289</v>
      </c>
      <c r="E22" s="25">
        <f t="shared" si="0"/>
        <v>27468</v>
      </c>
      <c r="F22" s="330">
        <f t="shared" si="1"/>
        <v>192276</v>
      </c>
      <c r="G22" s="25">
        <f t="shared" si="2"/>
        <v>274680</v>
      </c>
    </row>
    <row r="23" spans="2:29" ht="81" customHeight="1">
      <c r="B23" s="331">
        <v>18</v>
      </c>
      <c r="C23" s="332" t="s">
        <v>1312</v>
      </c>
      <c r="D23" s="333">
        <v>4564</v>
      </c>
      <c r="E23" s="333">
        <f t="shared" si="0"/>
        <v>54768</v>
      </c>
      <c r="F23" s="333">
        <f t="shared" si="1"/>
        <v>383376</v>
      </c>
      <c r="G23" s="333">
        <f t="shared" si="2"/>
        <v>547680</v>
      </c>
      <c r="I23" s="360">
        <f>E23*1.15</f>
        <v>62983.199999999997</v>
      </c>
      <c r="J23" s="360">
        <f>I23*7</f>
        <v>440882.39999999997</v>
      </c>
      <c r="K23" s="360">
        <f>I23*10</f>
        <v>629832</v>
      </c>
    </row>
    <row r="24" spans="2:29" ht="16.95" customHeight="1">
      <c r="B24" s="8">
        <v>19</v>
      </c>
      <c r="C24" s="329" t="s">
        <v>16</v>
      </c>
      <c r="D24" s="25">
        <v>2843.0833333333335</v>
      </c>
      <c r="E24" s="25">
        <f t="shared" si="0"/>
        <v>34117</v>
      </c>
      <c r="F24" s="330">
        <f t="shared" si="1"/>
        <v>238819</v>
      </c>
      <c r="G24" s="25">
        <f t="shared" si="2"/>
        <v>341170</v>
      </c>
    </row>
    <row r="25" spans="2:29" ht="16.95" customHeight="1">
      <c r="B25" s="8">
        <v>20</v>
      </c>
      <c r="C25" s="321" t="s">
        <v>17</v>
      </c>
      <c r="D25" s="25">
        <v>5397</v>
      </c>
      <c r="E25" s="25">
        <f t="shared" si="0"/>
        <v>64764</v>
      </c>
      <c r="F25" s="330">
        <f>E25*7</f>
        <v>453348</v>
      </c>
      <c r="G25" s="25">
        <f t="shared" si="2"/>
        <v>647640</v>
      </c>
    </row>
    <row r="26" spans="2:29" ht="16.95" customHeight="1">
      <c r="B26" s="8">
        <v>21</v>
      </c>
      <c r="C26" s="24" t="s">
        <v>113</v>
      </c>
      <c r="D26" s="95">
        <v>3180</v>
      </c>
      <c r="E26" s="25">
        <f t="shared" si="0"/>
        <v>38160</v>
      </c>
      <c r="F26" s="330">
        <f t="shared" si="1"/>
        <v>267120</v>
      </c>
      <c r="G26" s="25">
        <f t="shared" si="2"/>
        <v>381600</v>
      </c>
      <c r="I26" s="341">
        <f>AVERAGE(E6:E26)</f>
        <v>38262.948051948049</v>
      </c>
      <c r="J26" s="338">
        <f>I26*1.15</f>
        <v>44002.390259740256</v>
      </c>
    </row>
    <row r="27" spans="2:29" s="325" customFormat="1" ht="22.95" customHeight="1">
      <c r="B27" s="322">
        <v>22</v>
      </c>
      <c r="C27" s="323" t="s">
        <v>1295</v>
      </c>
      <c r="D27" s="324">
        <f>SUM(D6:D26)</f>
        <v>66960.159090909088</v>
      </c>
      <c r="E27" s="324">
        <f>SUM(E6:E26)</f>
        <v>803521.90909090906</v>
      </c>
      <c r="F27" s="324">
        <f>SUM(F6:F26)</f>
        <v>5624653.3636363633</v>
      </c>
      <c r="G27" s="324">
        <f>SUM(G6:G26)</f>
        <v>8035219.0909090908</v>
      </c>
      <c r="I27" s="361">
        <f>I16+I23</f>
        <v>114112.19999999998</v>
      </c>
      <c r="J27" s="361">
        <f>J16+J23</f>
        <v>798785.39999999991</v>
      </c>
      <c r="K27" s="361">
        <f>K16+K23</f>
        <v>1141122</v>
      </c>
      <c r="AB27" s="4"/>
      <c r="AC27" s="4"/>
    </row>
    <row r="28" spans="2:29" ht="10.199999999999999" customHeight="1">
      <c r="B28" s="279"/>
      <c r="C28" s="326"/>
      <c r="D28" s="327"/>
      <c r="E28" s="327"/>
      <c r="F28" s="327"/>
      <c r="G28" s="327"/>
    </row>
    <row r="29" spans="2:29" ht="46.8">
      <c r="B29" s="336">
        <v>23</v>
      </c>
      <c r="C29" s="339" t="s">
        <v>1306</v>
      </c>
      <c r="D29" s="337">
        <f>D34-D38</f>
        <v>67494.832954545447</v>
      </c>
      <c r="E29" s="337">
        <f>D29*12</f>
        <v>809937.99545454537</v>
      </c>
      <c r="F29" s="337">
        <f>E29*7</f>
        <v>5669565.9681818178</v>
      </c>
      <c r="G29" s="337">
        <f>E29*10</f>
        <v>8099379.9545454532</v>
      </c>
      <c r="I29" s="4">
        <f>E27/255</f>
        <v>3151.0663101604277</v>
      </c>
      <c r="J29" s="4">
        <f>I29*1.05</f>
        <v>3308.6196256684493</v>
      </c>
      <c r="K29" s="4">
        <f>J29*0.5%</f>
        <v>16.543098128342248</v>
      </c>
    </row>
    <row r="30" spans="2:29" ht="33.75" customHeight="1">
      <c r="B30" s="334">
        <v>24</v>
      </c>
      <c r="C30" s="340" t="s">
        <v>1305</v>
      </c>
      <c r="D30" s="335">
        <f>D38</f>
        <v>9509.35</v>
      </c>
      <c r="E30" s="335">
        <f>D30*12</f>
        <v>114112.20000000001</v>
      </c>
      <c r="F30" s="335">
        <f>E30*7</f>
        <v>798785.40000000014</v>
      </c>
      <c r="G30" s="335">
        <f>E30*10</f>
        <v>1141122</v>
      </c>
      <c r="I30" s="4">
        <f>D27*1.05</f>
        <v>70308.167045454553</v>
      </c>
      <c r="J30" s="4">
        <f>I30*0.5%</f>
        <v>351.54083522727279</v>
      </c>
    </row>
    <row r="32" spans="2:29" s="357" customFormat="1" ht="17.399999999999999">
      <c r="B32" s="355">
        <v>26</v>
      </c>
      <c r="C32" s="356" t="s">
        <v>1303</v>
      </c>
      <c r="D32" s="353">
        <v>0.15</v>
      </c>
      <c r="E32" s="353">
        <v>0.15</v>
      </c>
      <c r="F32" s="353">
        <v>0.15</v>
      </c>
      <c r="G32" s="353">
        <v>0.15</v>
      </c>
      <c r="AB32" s="4"/>
      <c r="AC32" s="4"/>
    </row>
    <row r="33" spans="2:29" s="357" customFormat="1" ht="17.399999999999999">
      <c r="B33" s="7">
        <v>25</v>
      </c>
      <c r="C33" s="358" t="s">
        <v>1302</v>
      </c>
      <c r="D33" s="324">
        <f>D27*D32</f>
        <v>10044.023863636363</v>
      </c>
      <c r="E33" s="324">
        <f>E27*E32</f>
        <v>120528.28636363635</v>
      </c>
      <c r="F33" s="324">
        <f>F27*F32</f>
        <v>843698.00454545452</v>
      </c>
      <c r="G33" s="324">
        <f>G27*G32</f>
        <v>1205282.8636363635</v>
      </c>
      <c r="AB33" s="4"/>
      <c r="AC33" s="4"/>
    </row>
    <row r="34" spans="2:29" s="357" customFormat="1" ht="31.2">
      <c r="B34" s="355">
        <v>26</v>
      </c>
      <c r="C34" s="356" t="s">
        <v>1304</v>
      </c>
      <c r="D34" s="354">
        <f>D27+D33</f>
        <v>77004.182954545453</v>
      </c>
      <c r="E34" s="354">
        <f>E27+E33</f>
        <v>924050.19545454544</v>
      </c>
      <c r="F34" s="354">
        <f>F27+F33</f>
        <v>6468351.3681818182</v>
      </c>
      <c r="G34" s="354">
        <f>G27+G33</f>
        <v>9240501.9545454551</v>
      </c>
      <c r="I34" s="362">
        <f>E34-E38</f>
        <v>809937.99545454537</v>
      </c>
      <c r="AB34" s="4"/>
      <c r="AC34" s="4"/>
    </row>
    <row r="35" spans="2:29" ht="16.2" thickBot="1">
      <c r="E35" s="338"/>
      <c r="F35" s="338"/>
      <c r="G35" s="338"/>
    </row>
    <row r="36" spans="2:29">
      <c r="B36" s="350" t="s">
        <v>1308</v>
      </c>
      <c r="C36" s="347" t="s">
        <v>1296</v>
      </c>
      <c r="D36" s="348">
        <f>(D16+D23)</f>
        <v>8269</v>
      </c>
      <c r="E36" s="348">
        <f>D36*12</f>
        <v>99228</v>
      </c>
      <c r="F36" s="348">
        <f>E36*7</f>
        <v>694596</v>
      </c>
      <c r="G36" s="349">
        <f>E36*10</f>
        <v>992280</v>
      </c>
    </row>
    <row r="37" spans="2:29" ht="25.5" customHeight="1">
      <c r="B37" s="351" t="s">
        <v>1309</v>
      </c>
      <c r="C37" s="345" t="s">
        <v>1307</v>
      </c>
      <c r="D37" s="25">
        <f>D36*15%</f>
        <v>1240.3499999999999</v>
      </c>
      <c r="E37" s="8">
        <f>D37*12</f>
        <v>14884.199999999999</v>
      </c>
      <c r="F37" s="8">
        <f>E37*7</f>
        <v>104189.4</v>
      </c>
      <c r="G37" s="342">
        <f>E37*10</f>
        <v>148842</v>
      </c>
    </row>
    <row r="38" spans="2:29" ht="31.8" thickBot="1">
      <c r="B38" s="352" t="s">
        <v>1310</v>
      </c>
      <c r="C38" s="346" t="s">
        <v>1305</v>
      </c>
      <c r="D38" s="343">
        <f>D36+D37</f>
        <v>9509.35</v>
      </c>
      <c r="E38" s="343">
        <f>D38*12</f>
        <v>114112.20000000001</v>
      </c>
      <c r="F38" s="343">
        <f>E38*7</f>
        <v>798785.40000000014</v>
      </c>
      <c r="G38" s="344">
        <f>E38*10</f>
        <v>1141122</v>
      </c>
    </row>
    <row r="41" spans="2:29">
      <c r="E41" s="363"/>
      <c r="F41" s="363"/>
      <c r="G41" s="363"/>
    </row>
    <row r="42" spans="2:29">
      <c r="E42" s="363"/>
      <c r="G42" s="363"/>
    </row>
    <row r="43" spans="2:29">
      <c r="E43" s="363"/>
      <c r="G43" s="363"/>
    </row>
  </sheetData>
  <mergeCells count="3">
    <mergeCell ref="B1:G1"/>
    <mergeCell ref="B3:G3"/>
    <mergeCell ref="C4:E4"/>
  </mergeCells>
  <pageMargins left="0.43307086614173229" right="0.15748031496062992" top="0.74803149606299213" bottom="0.43307086614173229" header="0.31496062992125984" footer="0.31496062992125984"/>
  <pageSetup paperSize="9" scale="7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DF350-DFB2-4504-90AB-2A0D4BBC45EE}">
  <sheetPr codeName="Lapas29">
    <tabColor rgb="FF92D050"/>
  </sheetPr>
  <dimension ref="B2:O107"/>
  <sheetViews>
    <sheetView topLeftCell="A18" workbookViewId="0">
      <selection activeCell="P48" sqref="P48"/>
    </sheetView>
  </sheetViews>
  <sheetFormatPr defaultRowHeight="14.4"/>
  <cols>
    <col min="2" max="2" width="7.44140625" customWidth="1"/>
    <col min="3" max="3" width="1.33203125" customWidth="1"/>
    <col min="4" max="4" width="7.6640625" customWidth="1"/>
    <col min="5" max="5" width="1.33203125" customWidth="1"/>
    <col min="6" max="11" width="3.6640625" style="2" customWidth="1"/>
    <col min="12" max="12" width="14.6640625" customWidth="1"/>
    <col min="13" max="13" width="7.44140625" customWidth="1"/>
    <col min="14" max="14" width="2.44140625" customWidth="1"/>
  </cols>
  <sheetData>
    <row r="2" spans="2:15" ht="15.6">
      <c r="B2" s="416" t="s">
        <v>1161</v>
      </c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</row>
    <row r="3" spans="2:15">
      <c r="M3" s="419" t="s">
        <v>1256</v>
      </c>
      <c r="N3" s="419"/>
      <c r="O3" s="419"/>
    </row>
    <row r="4" spans="2:15" ht="13.2" customHeight="1">
      <c r="B4" s="417" t="s">
        <v>1156</v>
      </c>
      <c r="C4" s="417"/>
      <c r="D4" s="417"/>
      <c r="E4" s="417"/>
      <c r="F4" s="418"/>
      <c r="G4" s="418"/>
      <c r="H4" s="418"/>
      <c r="I4" s="418"/>
      <c r="J4" s="418"/>
      <c r="K4" s="418"/>
      <c r="L4" s="44" t="s">
        <v>662</v>
      </c>
      <c r="M4" s="417" t="s">
        <v>664</v>
      </c>
      <c r="N4" s="417"/>
      <c r="O4" s="417"/>
    </row>
    <row r="5" spans="2:15" ht="13.2" customHeight="1">
      <c r="B5" s="43" t="s">
        <v>1157</v>
      </c>
      <c r="C5" s="43"/>
      <c r="D5" s="43" t="s">
        <v>1157</v>
      </c>
      <c r="E5" s="43"/>
      <c r="F5" s="418" t="s">
        <v>625</v>
      </c>
      <c r="G5" s="418"/>
      <c r="H5" s="418"/>
      <c r="I5" s="418"/>
      <c r="J5" s="418"/>
      <c r="K5" s="418"/>
      <c r="L5" s="44" t="s">
        <v>663</v>
      </c>
      <c r="M5" s="43" t="s">
        <v>1157</v>
      </c>
      <c r="N5" s="43"/>
      <c r="O5" s="43" t="s">
        <v>1158</v>
      </c>
    </row>
    <row r="6" spans="2:15" ht="13.2" customHeight="1">
      <c r="B6" s="202" t="s">
        <v>80</v>
      </c>
      <c r="C6" s="94"/>
      <c r="D6" s="202" t="s">
        <v>198</v>
      </c>
      <c r="E6" s="94"/>
      <c r="F6" s="45">
        <v>0</v>
      </c>
      <c r="G6" s="45"/>
      <c r="H6" s="45"/>
      <c r="I6" s="45"/>
      <c r="J6" s="45"/>
      <c r="K6" s="45"/>
      <c r="L6" s="41" t="s">
        <v>30</v>
      </c>
      <c r="M6" s="45" t="s">
        <v>559</v>
      </c>
      <c r="N6" s="94"/>
      <c r="O6" s="45" t="s">
        <v>667</v>
      </c>
    </row>
    <row r="7" spans="2:15" ht="13.2" customHeight="1">
      <c r="B7" s="45" t="s">
        <v>96</v>
      </c>
      <c r="C7" s="94"/>
      <c r="D7" s="45" t="s">
        <v>222</v>
      </c>
      <c r="E7" s="94"/>
      <c r="F7" s="45">
        <v>3</v>
      </c>
      <c r="G7" s="45"/>
      <c r="H7" s="45"/>
      <c r="I7" s="45"/>
      <c r="J7" s="45"/>
      <c r="K7" s="45"/>
      <c r="L7" s="41" t="s">
        <v>29</v>
      </c>
      <c r="M7" s="45" t="s">
        <v>536</v>
      </c>
      <c r="N7" s="94"/>
      <c r="O7" s="45" t="s">
        <v>72</v>
      </c>
    </row>
    <row r="8" spans="2:15" ht="13.2" customHeight="1">
      <c r="B8" s="45" t="s">
        <v>99</v>
      </c>
      <c r="C8" s="94"/>
      <c r="D8" s="45" t="s">
        <v>233</v>
      </c>
      <c r="E8" s="94"/>
      <c r="F8" s="45">
        <v>5</v>
      </c>
      <c r="G8" s="45"/>
      <c r="H8" s="45"/>
      <c r="I8" s="45"/>
      <c r="J8" s="45"/>
      <c r="K8" s="45"/>
      <c r="L8" s="41" t="s">
        <v>668</v>
      </c>
      <c r="M8" s="45" t="s">
        <v>530</v>
      </c>
      <c r="N8" s="94"/>
      <c r="O8" s="45" t="s">
        <v>66</v>
      </c>
    </row>
    <row r="9" spans="2:15" ht="13.2" customHeight="1">
      <c r="B9" s="45" t="s">
        <v>103</v>
      </c>
      <c r="C9" s="94"/>
      <c r="D9" s="45" t="s">
        <v>238</v>
      </c>
      <c r="E9" s="94"/>
      <c r="F9" s="45">
        <v>7</v>
      </c>
      <c r="G9" s="45"/>
      <c r="H9" s="45"/>
      <c r="I9" s="45"/>
      <c r="J9" s="45"/>
      <c r="K9" s="45"/>
      <c r="L9" s="41" t="s">
        <v>669</v>
      </c>
      <c r="M9" s="45" t="s">
        <v>523</v>
      </c>
      <c r="N9" s="94"/>
      <c r="O9" s="45" t="s">
        <v>332</v>
      </c>
    </row>
    <row r="10" spans="2:15" ht="13.2" customHeight="1">
      <c r="B10" s="45" t="s">
        <v>157</v>
      </c>
      <c r="C10" s="94"/>
      <c r="D10" s="45" t="s">
        <v>246</v>
      </c>
      <c r="E10" s="94"/>
      <c r="F10" s="45">
        <v>8</v>
      </c>
      <c r="G10" s="45"/>
      <c r="H10" s="45"/>
      <c r="I10" s="45"/>
      <c r="J10" s="45"/>
      <c r="K10" s="45"/>
      <c r="L10" s="41" t="s">
        <v>670</v>
      </c>
      <c r="M10" s="45" t="s">
        <v>515</v>
      </c>
      <c r="N10" s="94"/>
      <c r="O10" s="45" t="s">
        <v>529</v>
      </c>
    </row>
    <row r="11" spans="2:15" ht="13.2" customHeight="1">
      <c r="B11" s="45" t="s">
        <v>336</v>
      </c>
      <c r="C11" s="94"/>
      <c r="D11" s="45" t="s">
        <v>252</v>
      </c>
      <c r="E11" s="94"/>
      <c r="F11" s="45">
        <v>10</v>
      </c>
      <c r="G11" s="45"/>
      <c r="H11" s="45"/>
      <c r="I11" s="45"/>
      <c r="J11" s="45"/>
      <c r="K11" s="45"/>
      <c r="L11" s="41" t="s">
        <v>671</v>
      </c>
      <c r="M11" s="45" t="s">
        <v>508</v>
      </c>
      <c r="N11" s="94"/>
      <c r="O11" s="45" t="s">
        <v>332</v>
      </c>
    </row>
    <row r="12" spans="2:15" ht="13.2" customHeight="1">
      <c r="B12" s="45" t="s">
        <v>163</v>
      </c>
      <c r="C12" s="94"/>
      <c r="D12" s="45" t="s">
        <v>257</v>
      </c>
      <c r="E12" s="94"/>
      <c r="F12" s="45">
        <v>11</v>
      </c>
      <c r="G12" s="45"/>
      <c r="H12" s="45"/>
      <c r="I12" s="45"/>
      <c r="J12" s="45"/>
      <c r="K12" s="45"/>
      <c r="L12" s="41" t="s">
        <v>672</v>
      </c>
      <c r="M12" s="45" t="s">
        <v>734</v>
      </c>
      <c r="N12" s="94"/>
      <c r="O12" s="45" t="s">
        <v>328</v>
      </c>
    </row>
    <row r="13" spans="2:15" ht="13.2" customHeight="1">
      <c r="B13" s="45" t="s">
        <v>109</v>
      </c>
      <c r="C13" s="94"/>
      <c r="D13" s="45" t="s">
        <v>616</v>
      </c>
      <c r="E13" s="94"/>
      <c r="F13" s="45">
        <v>12</v>
      </c>
      <c r="G13" s="45"/>
      <c r="H13" s="45"/>
      <c r="I13" s="45"/>
      <c r="J13" s="45"/>
      <c r="K13" s="45"/>
      <c r="L13" s="41" t="s">
        <v>673</v>
      </c>
      <c r="M13" s="45" t="s">
        <v>359</v>
      </c>
      <c r="N13" s="94"/>
      <c r="O13" s="45" t="s">
        <v>349</v>
      </c>
    </row>
    <row r="14" spans="2:15" ht="13.2" customHeight="1"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44"/>
      <c r="M14" s="94"/>
      <c r="N14" s="94"/>
      <c r="O14" s="94"/>
    </row>
    <row r="15" spans="2:15" ht="13.2" customHeight="1">
      <c r="B15" s="45"/>
      <c r="C15" s="94"/>
      <c r="D15" s="45" t="s">
        <v>271</v>
      </c>
      <c r="E15" s="94"/>
      <c r="F15" s="45"/>
      <c r="G15" s="45"/>
      <c r="H15" s="45">
        <v>15</v>
      </c>
      <c r="I15" s="45"/>
      <c r="J15" s="45">
        <v>15</v>
      </c>
      <c r="K15" s="45"/>
      <c r="L15" s="41" t="s">
        <v>674</v>
      </c>
      <c r="M15" s="45" t="s">
        <v>843</v>
      </c>
      <c r="N15" s="94"/>
      <c r="O15" s="45"/>
    </row>
    <row r="16" spans="2:15" ht="13.2" customHeight="1">
      <c r="B16" s="46"/>
      <c r="C16" s="94"/>
      <c r="D16" s="45" t="s">
        <v>675</v>
      </c>
      <c r="E16" s="94"/>
      <c r="F16" s="45"/>
      <c r="G16" s="45"/>
      <c r="H16" s="45"/>
      <c r="I16" s="45"/>
      <c r="J16" s="45">
        <v>16</v>
      </c>
      <c r="K16" s="45"/>
      <c r="L16" s="41" t="s">
        <v>676</v>
      </c>
      <c r="M16" s="45" t="s">
        <v>368</v>
      </c>
      <c r="N16" s="94"/>
      <c r="O16" s="45"/>
    </row>
    <row r="17" spans="2:15" ht="13.2" customHeight="1">
      <c r="B17" s="45"/>
      <c r="C17" s="94"/>
      <c r="D17" s="45" t="s">
        <v>677</v>
      </c>
      <c r="E17" s="94"/>
      <c r="F17" s="45"/>
      <c r="G17" s="45"/>
      <c r="H17" s="45"/>
      <c r="I17" s="45"/>
      <c r="J17" s="45"/>
      <c r="K17" s="45">
        <v>17</v>
      </c>
      <c r="L17" s="41" t="s">
        <v>678</v>
      </c>
      <c r="M17" s="45" t="s">
        <v>660</v>
      </c>
      <c r="N17" s="94"/>
      <c r="O17" s="45"/>
    </row>
    <row r="18" spans="2:15" ht="13.2" customHeight="1">
      <c r="B18" s="45"/>
      <c r="C18" s="94"/>
      <c r="D18" s="45" t="s">
        <v>646</v>
      </c>
      <c r="E18" s="94"/>
      <c r="F18" s="45"/>
      <c r="G18" s="45"/>
      <c r="H18" s="45"/>
      <c r="I18" s="45"/>
      <c r="J18" s="45"/>
      <c r="K18" s="45">
        <v>19</v>
      </c>
      <c r="L18" s="41" t="s">
        <v>680</v>
      </c>
      <c r="M18" s="45" t="s">
        <v>783</v>
      </c>
      <c r="N18" s="94"/>
      <c r="O18" s="45"/>
    </row>
    <row r="19" spans="2:15" ht="13.2" customHeight="1">
      <c r="B19" s="45"/>
      <c r="C19" s="94"/>
      <c r="D19" s="45" t="s">
        <v>606</v>
      </c>
      <c r="E19" s="94"/>
      <c r="F19" s="45"/>
      <c r="G19" s="45"/>
      <c r="H19" s="45"/>
      <c r="I19" s="45"/>
      <c r="J19" s="45"/>
      <c r="K19" s="45">
        <v>20</v>
      </c>
      <c r="L19" s="41" t="s">
        <v>678</v>
      </c>
      <c r="M19" s="45" t="s">
        <v>379</v>
      </c>
      <c r="N19" s="94"/>
      <c r="O19" s="45"/>
    </row>
    <row r="20" spans="2:15" ht="13.2" customHeight="1">
      <c r="B20" s="45"/>
      <c r="C20" s="94"/>
      <c r="D20" s="45" t="s">
        <v>131</v>
      </c>
      <c r="E20" s="94"/>
      <c r="F20" s="45"/>
      <c r="G20" s="45"/>
      <c r="H20" s="45"/>
      <c r="I20" s="45"/>
      <c r="J20" s="45">
        <v>18</v>
      </c>
      <c r="K20" s="45">
        <v>24</v>
      </c>
      <c r="L20" s="41" t="s">
        <v>681</v>
      </c>
      <c r="M20" s="45" t="s">
        <v>378</v>
      </c>
      <c r="N20" s="94"/>
      <c r="O20" s="46"/>
    </row>
    <row r="21" spans="2:15" ht="13.2" customHeight="1">
      <c r="B21" s="45"/>
      <c r="C21" s="94"/>
      <c r="D21" s="45" t="s">
        <v>142</v>
      </c>
      <c r="E21" s="94"/>
      <c r="F21" s="45"/>
      <c r="G21" s="45"/>
      <c r="H21" s="45"/>
      <c r="I21" s="45"/>
      <c r="J21" s="45"/>
      <c r="K21" s="45">
        <v>25</v>
      </c>
      <c r="L21" s="41" t="s">
        <v>682</v>
      </c>
      <c r="M21" s="45" t="s">
        <v>391</v>
      </c>
      <c r="N21" s="94"/>
      <c r="O21" s="46"/>
    </row>
    <row r="22" spans="2:15" ht="13.2" customHeight="1">
      <c r="B22" s="45"/>
      <c r="C22" s="94"/>
      <c r="D22" s="45" t="s">
        <v>231</v>
      </c>
      <c r="E22" s="94"/>
      <c r="F22" s="45"/>
      <c r="G22" s="45"/>
      <c r="H22" s="45"/>
      <c r="I22" s="45"/>
      <c r="J22" s="45"/>
      <c r="K22" s="45">
        <v>27</v>
      </c>
      <c r="L22" s="41" t="s">
        <v>681</v>
      </c>
      <c r="M22" s="45" t="s">
        <v>274</v>
      </c>
      <c r="N22" s="94"/>
      <c r="O22" s="46"/>
    </row>
    <row r="23" spans="2:15" ht="13.2" customHeight="1">
      <c r="B23" s="45"/>
      <c r="C23" s="94"/>
      <c r="D23" s="45" t="s">
        <v>224</v>
      </c>
      <c r="E23" s="94"/>
      <c r="F23" s="45"/>
      <c r="G23" s="45"/>
      <c r="H23" s="45"/>
      <c r="I23" s="45"/>
      <c r="J23" s="45"/>
      <c r="K23" s="45">
        <v>30</v>
      </c>
      <c r="L23" s="41" t="s">
        <v>676</v>
      </c>
      <c r="M23" s="45" t="s">
        <v>277</v>
      </c>
      <c r="N23" s="94"/>
      <c r="O23" s="45"/>
    </row>
    <row r="24" spans="2:15" ht="13.2" customHeight="1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44"/>
      <c r="M24" s="94"/>
      <c r="N24" s="94"/>
      <c r="O24" s="94"/>
    </row>
    <row r="25" spans="2:15" ht="13.2" customHeight="1">
      <c r="B25" s="46"/>
      <c r="C25" s="94"/>
      <c r="D25" s="45" t="s">
        <v>219</v>
      </c>
      <c r="E25" s="94"/>
      <c r="F25" s="45"/>
      <c r="G25" s="45"/>
      <c r="H25" s="45">
        <v>15</v>
      </c>
      <c r="I25" s="45"/>
      <c r="J25" s="45"/>
      <c r="K25" s="45">
        <v>31</v>
      </c>
      <c r="L25" s="41" t="s">
        <v>674</v>
      </c>
      <c r="M25" s="45" t="s">
        <v>279</v>
      </c>
      <c r="N25" s="94"/>
      <c r="O25" s="45"/>
    </row>
    <row r="26" spans="2:15" ht="13.2" customHeight="1"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44"/>
      <c r="M26" s="94"/>
      <c r="N26" s="94"/>
      <c r="O26" s="94"/>
    </row>
    <row r="27" spans="2:15" ht="13.2" customHeight="1">
      <c r="B27" s="45" t="s">
        <v>109</v>
      </c>
      <c r="C27" s="94"/>
      <c r="D27" s="45" t="s">
        <v>208</v>
      </c>
      <c r="E27" s="94"/>
      <c r="F27" s="45">
        <v>12</v>
      </c>
      <c r="G27" s="45"/>
      <c r="H27" s="45">
        <v>17</v>
      </c>
      <c r="I27" s="45"/>
      <c r="J27" s="45"/>
      <c r="K27" s="45">
        <v>33</v>
      </c>
      <c r="L27" s="41" t="s">
        <v>687</v>
      </c>
      <c r="M27" s="45" t="s">
        <v>433</v>
      </c>
      <c r="N27" s="94"/>
      <c r="O27" s="45" t="s">
        <v>349</v>
      </c>
    </row>
    <row r="28" spans="2:15" ht="13.2" customHeight="1">
      <c r="B28" s="45" t="s">
        <v>330</v>
      </c>
      <c r="C28" s="94"/>
      <c r="D28" s="45" t="s">
        <v>54</v>
      </c>
      <c r="E28" s="94"/>
      <c r="F28" s="45">
        <v>14</v>
      </c>
      <c r="G28" s="45"/>
      <c r="H28" s="45">
        <v>18</v>
      </c>
      <c r="I28" s="45"/>
      <c r="J28" s="45"/>
      <c r="K28" s="45">
        <v>35</v>
      </c>
      <c r="L28" s="41" t="s">
        <v>688</v>
      </c>
      <c r="M28" s="45" t="s">
        <v>145</v>
      </c>
      <c r="N28" s="94"/>
      <c r="O28" s="45" t="s">
        <v>566</v>
      </c>
    </row>
    <row r="29" spans="2:15" ht="13.2" customHeight="1">
      <c r="B29" s="45"/>
      <c r="C29" s="94"/>
      <c r="D29" s="45" t="s">
        <v>57</v>
      </c>
      <c r="E29" s="94"/>
      <c r="F29" s="45">
        <v>15</v>
      </c>
      <c r="G29" s="45"/>
      <c r="H29" s="45">
        <v>19</v>
      </c>
      <c r="I29" s="45"/>
      <c r="J29" s="45"/>
      <c r="K29" s="45">
        <v>36</v>
      </c>
      <c r="L29" s="41" t="s">
        <v>689</v>
      </c>
      <c r="M29" s="45" t="s">
        <v>347</v>
      </c>
      <c r="N29" s="94"/>
      <c r="O29" s="45" t="s">
        <v>580</v>
      </c>
    </row>
    <row r="30" spans="2:15" ht="13.2" customHeight="1">
      <c r="B30" s="45"/>
      <c r="C30" s="94"/>
      <c r="D30" s="45" t="s">
        <v>60</v>
      </c>
      <c r="E30" s="94"/>
      <c r="F30" s="45">
        <v>16</v>
      </c>
      <c r="G30" s="45"/>
      <c r="H30" s="45">
        <v>21</v>
      </c>
      <c r="I30" s="45"/>
      <c r="J30" s="45"/>
      <c r="K30" s="45">
        <v>37</v>
      </c>
      <c r="L30" s="41" t="s">
        <v>690</v>
      </c>
      <c r="M30" s="45" t="s">
        <v>295</v>
      </c>
      <c r="N30" s="94"/>
      <c r="O30" s="45" t="s">
        <v>97</v>
      </c>
    </row>
    <row r="31" spans="2:15" ht="13.2" customHeight="1">
      <c r="B31" s="45"/>
      <c r="C31" s="94"/>
      <c r="D31" s="45" t="s">
        <v>173</v>
      </c>
      <c r="E31" s="94"/>
      <c r="F31" s="45">
        <v>19</v>
      </c>
      <c r="G31" s="45"/>
      <c r="H31" s="45">
        <v>23</v>
      </c>
      <c r="I31" s="45"/>
      <c r="J31" s="45"/>
      <c r="K31" s="45">
        <v>40</v>
      </c>
      <c r="L31" s="41" t="s">
        <v>691</v>
      </c>
      <c r="M31" s="45" t="s">
        <v>75</v>
      </c>
      <c r="N31" s="94"/>
      <c r="O31" s="45" t="s">
        <v>85</v>
      </c>
    </row>
    <row r="32" spans="2:15" ht="13.2" customHeight="1">
      <c r="B32" s="45" t="s">
        <v>321</v>
      </c>
      <c r="C32" s="94"/>
      <c r="D32" s="45" t="s">
        <v>167</v>
      </c>
      <c r="E32" s="94"/>
      <c r="F32" s="45">
        <v>20</v>
      </c>
      <c r="G32" s="45"/>
      <c r="H32" s="45">
        <v>25</v>
      </c>
      <c r="I32" s="45"/>
      <c r="J32" s="45">
        <v>41</v>
      </c>
      <c r="K32" s="45">
        <v>41</v>
      </c>
      <c r="L32" s="41" t="s">
        <v>692</v>
      </c>
      <c r="M32" s="45" t="s">
        <v>82</v>
      </c>
      <c r="N32" s="94"/>
      <c r="O32" s="45" t="s">
        <v>304</v>
      </c>
    </row>
    <row r="33" spans="2:15" ht="13.2" customHeight="1">
      <c r="B33" s="314" t="s">
        <v>1251</v>
      </c>
      <c r="C33" s="94"/>
      <c r="D33" s="45"/>
      <c r="E33" s="94"/>
      <c r="F33" s="45"/>
      <c r="G33" s="45">
        <v>23</v>
      </c>
      <c r="H33" s="45"/>
      <c r="I33" s="45">
        <v>27</v>
      </c>
      <c r="J33" s="45"/>
      <c r="K33" s="45">
        <v>44</v>
      </c>
      <c r="L33" s="315" t="s">
        <v>1159</v>
      </c>
      <c r="M33" s="45"/>
      <c r="N33" s="94"/>
      <c r="O33" s="314" t="s">
        <v>1252</v>
      </c>
    </row>
    <row r="34" spans="2:15" ht="13.2" customHeight="1">
      <c r="B34" s="45" t="s">
        <v>161</v>
      </c>
      <c r="C34" s="94"/>
      <c r="D34" s="45" t="s">
        <v>187</v>
      </c>
      <c r="E34" s="94"/>
      <c r="F34" s="45">
        <v>24</v>
      </c>
      <c r="G34" s="45">
        <v>26</v>
      </c>
      <c r="H34" s="45">
        <v>28</v>
      </c>
      <c r="I34" s="45">
        <v>30</v>
      </c>
      <c r="J34" s="45">
        <v>44</v>
      </c>
      <c r="K34" s="45">
        <v>47</v>
      </c>
      <c r="L34" s="41" t="s">
        <v>694</v>
      </c>
      <c r="M34" s="45" t="s">
        <v>161</v>
      </c>
      <c r="N34" s="94"/>
      <c r="O34" s="45" t="s">
        <v>74</v>
      </c>
    </row>
    <row r="35" spans="2:15" ht="25.2" customHeight="1">
      <c r="B35" s="38" t="s">
        <v>697</v>
      </c>
    </row>
    <row r="36" spans="2:15" ht="13.2" customHeight="1">
      <c r="B36" s="3" t="s">
        <v>1257</v>
      </c>
    </row>
    <row r="37" spans="2:15" ht="13.2" customHeight="1">
      <c r="B37" s="313" t="s">
        <v>1253</v>
      </c>
    </row>
    <row r="38" spans="2:15" s="3" customFormat="1" ht="15.6"/>
    <row r="39" spans="2:15" s="3" customFormat="1" ht="15.6">
      <c r="B39" s="55" t="s">
        <v>1264</v>
      </c>
    </row>
    <row r="107" spans="2:3">
      <c r="B107" s="46"/>
      <c r="C107" s="46"/>
    </row>
  </sheetData>
  <mergeCells count="6">
    <mergeCell ref="B2:O2"/>
    <mergeCell ref="B4:E4"/>
    <mergeCell ref="F4:K4"/>
    <mergeCell ref="M4:O4"/>
    <mergeCell ref="F5:K5"/>
    <mergeCell ref="M3:O3"/>
  </mergeCells>
  <hyperlinks>
    <hyperlink ref="B6" r:id="rId1" location="bus/m10/a-c1-b/110001/1/map" xr:uid="{24843482-A563-4726-8827-B60B1832C251}"/>
    <hyperlink ref="D6" r:id="rId2" location="bus/m10/a-c-b/110001/1/map" xr:uid="{C730B09F-DEE6-4E33-A5A6-02AEAC0B9CFC}"/>
    <hyperlink ref="B2:L2" r:id="rId3" location="bus/m10/a-c-b/map" display="M10 Alytus –Vosbūčiai per Miroslavą, (vasaros grafikas)                " xr:uid="{B9314B95-0B0E-421D-BE9F-39E5B2A41B52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apas111">
    <tabColor rgb="FF00B0F0"/>
    <pageSetUpPr fitToPage="1"/>
  </sheetPr>
  <dimension ref="B1:P108"/>
  <sheetViews>
    <sheetView zoomScaleNormal="100" workbookViewId="0">
      <selection activeCell="P32" sqref="P32"/>
    </sheetView>
  </sheetViews>
  <sheetFormatPr defaultRowHeight="14.4"/>
  <cols>
    <col min="2" max="3" width="7.6640625" customWidth="1"/>
    <col min="4" max="4" width="4.33203125" style="33" customWidth="1"/>
    <col min="5" max="5" width="4.109375" style="33" customWidth="1"/>
    <col min="6" max="6" width="4.6640625" style="33" customWidth="1"/>
    <col min="7" max="7" width="4" style="33" customWidth="1"/>
    <col min="8" max="9" width="3.88671875" style="33" customWidth="1"/>
    <col min="10" max="10" width="4.6640625" style="33" customWidth="1"/>
    <col min="11" max="11" width="20.109375" customWidth="1"/>
    <col min="12" max="13" width="7.6640625" customWidth="1"/>
  </cols>
  <sheetData>
    <row r="1" spans="2:13">
      <c r="B1" s="15"/>
    </row>
    <row r="2" spans="2:13">
      <c r="B2" s="420" t="s">
        <v>1160</v>
      </c>
      <c r="C2" s="420"/>
      <c r="D2" s="420"/>
      <c r="E2" s="420"/>
      <c r="F2" s="420"/>
      <c r="G2" s="420"/>
      <c r="H2" s="420"/>
      <c r="I2" s="420"/>
      <c r="J2" s="420"/>
      <c r="K2" s="420"/>
      <c r="L2" s="82" t="s">
        <v>1236</v>
      </c>
      <c r="M2" s="82"/>
    </row>
    <row r="3" spans="2:13" ht="13.2" customHeight="1">
      <c r="B3" s="429" t="s">
        <v>794</v>
      </c>
      <c r="C3" s="429"/>
      <c r="D3" s="421" t="s">
        <v>625</v>
      </c>
      <c r="E3" s="422"/>
      <c r="F3" s="422"/>
      <c r="G3" s="422"/>
      <c r="H3" s="422"/>
      <c r="I3" s="422"/>
      <c r="J3" s="423"/>
      <c r="K3" s="427" t="s">
        <v>182</v>
      </c>
      <c r="L3" s="429" t="s">
        <v>49</v>
      </c>
      <c r="M3" s="429"/>
    </row>
    <row r="4" spans="2:13" ht="13.2" customHeight="1">
      <c r="B4" s="43" t="s">
        <v>129</v>
      </c>
      <c r="C4" s="43" t="s">
        <v>665</v>
      </c>
      <c r="D4" s="424"/>
      <c r="E4" s="425"/>
      <c r="F4" s="425"/>
      <c r="G4" s="425"/>
      <c r="H4" s="425"/>
      <c r="I4" s="425"/>
      <c r="J4" s="426"/>
      <c r="K4" s="428"/>
      <c r="L4" s="43" t="s">
        <v>129</v>
      </c>
      <c r="M4" s="43" t="s">
        <v>129</v>
      </c>
    </row>
    <row r="5" spans="2:13" ht="13.2" customHeight="1">
      <c r="B5" s="202" t="s">
        <v>80</v>
      </c>
      <c r="C5" s="202" t="s">
        <v>198</v>
      </c>
      <c r="D5" s="430">
        <v>0</v>
      </c>
      <c r="E5" s="430"/>
      <c r="F5" s="430"/>
      <c r="G5" s="430"/>
      <c r="H5" s="430"/>
      <c r="I5" s="430"/>
      <c r="J5" s="430"/>
      <c r="K5" s="49" t="s">
        <v>30</v>
      </c>
      <c r="L5" s="45" t="s">
        <v>666</v>
      </c>
      <c r="M5" s="45" t="s">
        <v>667</v>
      </c>
    </row>
    <row r="6" spans="2:13" ht="13.2" customHeight="1">
      <c r="B6" s="45" t="s">
        <v>96</v>
      </c>
      <c r="C6" s="45" t="s">
        <v>222</v>
      </c>
      <c r="D6" s="430">
        <v>3</v>
      </c>
      <c r="E6" s="430"/>
      <c r="F6" s="430"/>
      <c r="G6" s="430"/>
      <c r="H6" s="430"/>
      <c r="I6" s="430"/>
      <c r="J6" s="430"/>
      <c r="K6" s="41" t="s">
        <v>29</v>
      </c>
      <c r="L6" s="45" t="s">
        <v>581</v>
      </c>
      <c r="M6" s="45" t="s">
        <v>513</v>
      </c>
    </row>
    <row r="7" spans="2:13" ht="13.2" customHeight="1">
      <c r="B7" s="45" t="s">
        <v>99</v>
      </c>
      <c r="C7" s="45" t="s">
        <v>233</v>
      </c>
      <c r="D7" s="430">
        <v>5</v>
      </c>
      <c r="E7" s="430"/>
      <c r="F7" s="430"/>
      <c r="G7" s="430"/>
      <c r="H7" s="430"/>
      <c r="I7" s="430"/>
      <c r="J7" s="430"/>
      <c r="K7" s="41" t="s">
        <v>668</v>
      </c>
      <c r="L7" s="45" t="s">
        <v>574</v>
      </c>
      <c r="M7" s="45" t="s">
        <v>72</v>
      </c>
    </row>
    <row r="8" spans="2:13" ht="13.2" customHeight="1">
      <c r="B8" s="45" t="s">
        <v>103</v>
      </c>
      <c r="C8" s="45" t="s">
        <v>238</v>
      </c>
      <c r="D8" s="430">
        <v>7</v>
      </c>
      <c r="E8" s="430"/>
      <c r="F8" s="430"/>
      <c r="G8" s="430"/>
      <c r="H8" s="430"/>
      <c r="I8" s="430"/>
      <c r="J8" s="430"/>
      <c r="K8" s="41" t="s">
        <v>669</v>
      </c>
      <c r="L8" s="45" t="s">
        <v>567</v>
      </c>
      <c r="M8" s="45" t="s">
        <v>522</v>
      </c>
    </row>
    <row r="9" spans="2:13" ht="13.2" customHeight="1">
      <c r="B9" s="45" t="s">
        <v>157</v>
      </c>
      <c r="C9" s="45" t="s">
        <v>246</v>
      </c>
      <c r="D9" s="430">
        <v>8</v>
      </c>
      <c r="E9" s="430"/>
      <c r="F9" s="430"/>
      <c r="G9" s="430"/>
      <c r="H9" s="430"/>
      <c r="I9" s="430"/>
      <c r="J9" s="430"/>
      <c r="K9" s="41" t="s">
        <v>670</v>
      </c>
      <c r="L9" s="45" t="s">
        <v>554</v>
      </c>
      <c r="M9" s="45" t="s">
        <v>529</v>
      </c>
    </row>
    <row r="10" spans="2:13" ht="13.2" customHeight="1">
      <c r="B10" s="45" t="s">
        <v>336</v>
      </c>
      <c r="C10" s="45" t="s">
        <v>252</v>
      </c>
      <c r="D10" s="430">
        <v>10</v>
      </c>
      <c r="E10" s="430"/>
      <c r="F10" s="430"/>
      <c r="G10" s="430"/>
      <c r="H10" s="430"/>
      <c r="I10" s="430"/>
      <c r="J10" s="430"/>
      <c r="K10" s="41" t="s">
        <v>671</v>
      </c>
      <c r="L10" s="45" t="s">
        <v>545</v>
      </c>
      <c r="M10" s="45" t="s">
        <v>332</v>
      </c>
    </row>
    <row r="11" spans="2:13" ht="13.2" customHeight="1">
      <c r="B11" s="45" t="s">
        <v>163</v>
      </c>
      <c r="C11" s="45" t="s">
        <v>257</v>
      </c>
      <c r="D11" s="430">
        <v>11</v>
      </c>
      <c r="E11" s="430"/>
      <c r="F11" s="430"/>
      <c r="G11" s="430"/>
      <c r="H11" s="430"/>
      <c r="I11" s="430"/>
      <c r="J11" s="430"/>
      <c r="K11" s="41" t="s">
        <v>672</v>
      </c>
      <c r="L11" s="45" t="s">
        <v>536</v>
      </c>
      <c r="M11" s="45" t="s">
        <v>328</v>
      </c>
    </row>
    <row r="12" spans="2:13" ht="13.2" customHeight="1">
      <c r="B12" s="233" t="s">
        <v>109</v>
      </c>
      <c r="C12" s="45" t="s">
        <v>616</v>
      </c>
      <c r="D12" s="431">
        <v>12</v>
      </c>
      <c r="E12" s="431"/>
      <c r="F12" s="430"/>
      <c r="G12" s="430"/>
      <c r="H12" s="430"/>
      <c r="I12" s="430"/>
      <c r="J12" s="430"/>
      <c r="K12" s="41" t="s">
        <v>673</v>
      </c>
      <c r="L12" s="45" t="s">
        <v>530</v>
      </c>
      <c r="M12" s="233" t="s">
        <v>349</v>
      </c>
    </row>
    <row r="13" spans="2:13" ht="13.2" customHeight="1">
      <c r="B13" s="233"/>
      <c r="C13" s="231" t="s">
        <v>271</v>
      </c>
      <c r="D13" s="432"/>
      <c r="E13" s="433"/>
      <c r="F13" s="433">
        <v>15</v>
      </c>
      <c r="G13" s="431"/>
      <c r="H13" s="430">
        <v>15</v>
      </c>
      <c r="I13" s="430"/>
      <c r="J13" s="430"/>
      <c r="K13" s="41" t="s">
        <v>674</v>
      </c>
      <c r="L13" s="230" t="s">
        <v>515</v>
      </c>
      <c r="M13" s="233"/>
    </row>
    <row r="14" spans="2:13" ht="13.2" customHeight="1">
      <c r="B14" s="236"/>
      <c r="C14" s="231" t="s">
        <v>675</v>
      </c>
      <c r="D14" s="434"/>
      <c r="E14" s="435"/>
      <c r="F14" s="432"/>
      <c r="G14" s="433"/>
      <c r="H14" s="436">
        <v>16</v>
      </c>
      <c r="I14" s="430"/>
      <c r="J14" s="430"/>
      <c r="K14" s="41" t="s">
        <v>676</v>
      </c>
      <c r="L14" s="230" t="s">
        <v>508</v>
      </c>
      <c r="M14" s="235"/>
    </row>
    <row r="15" spans="2:13" ht="13.2" customHeight="1">
      <c r="B15" s="235"/>
      <c r="C15" s="231" t="s">
        <v>677</v>
      </c>
      <c r="D15" s="434"/>
      <c r="E15" s="435"/>
      <c r="F15" s="434"/>
      <c r="G15" s="435"/>
      <c r="H15" s="436">
        <v>17</v>
      </c>
      <c r="I15" s="430"/>
      <c r="J15" s="45">
        <v>17</v>
      </c>
      <c r="K15" s="41" t="s">
        <v>678</v>
      </c>
      <c r="L15" s="230" t="s">
        <v>679</v>
      </c>
      <c r="M15" s="235"/>
    </row>
    <row r="16" spans="2:13" ht="13.2" customHeight="1">
      <c r="B16" s="235"/>
      <c r="C16" s="231" t="s">
        <v>646</v>
      </c>
      <c r="D16" s="434"/>
      <c r="E16" s="435"/>
      <c r="F16" s="434"/>
      <c r="G16" s="435"/>
      <c r="H16" s="436">
        <v>19</v>
      </c>
      <c r="I16" s="430"/>
      <c r="J16" s="45">
        <v>19</v>
      </c>
      <c r="K16" s="41" t="s">
        <v>680</v>
      </c>
      <c r="L16" s="230" t="s">
        <v>656</v>
      </c>
      <c r="M16" s="235"/>
    </row>
    <row r="17" spans="2:13" ht="13.2" customHeight="1">
      <c r="B17" s="235"/>
      <c r="C17" s="231" t="s">
        <v>606</v>
      </c>
      <c r="D17" s="434"/>
      <c r="E17" s="435"/>
      <c r="F17" s="434"/>
      <c r="G17" s="435"/>
      <c r="H17" s="436">
        <v>20</v>
      </c>
      <c r="I17" s="430"/>
      <c r="J17" s="45">
        <v>20</v>
      </c>
      <c r="K17" s="41" t="s">
        <v>678</v>
      </c>
      <c r="L17" s="230" t="s">
        <v>658</v>
      </c>
      <c r="M17" s="235"/>
    </row>
    <row r="18" spans="2:13" ht="13.2" customHeight="1">
      <c r="B18" s="235"/>
      <c r="C18" s="231" t="s">
        <v>131</v>
      </c>
      <c r="D18" s="434"/>
      <c r="E18" s="435"/>
      <c r="F18" s="434"/>
      <c r="G18" s="435"/>
      <c r="H18" s="436">
        <v>24</v>
      </c>
      <c r="I18" s="430"/>
      <c r="J18" s="45">
        <v>24</v>
      </c>
      <c r="K18" s="41" t="s">
        <v>681</v>
      </c>
      <c r="L18" s="230" t="s">
        <v>368</v>
      </c>
      <c r="M18" s="235"/>
    </row>
    <row r="19" spans="2:13" ht="13.2" customHeight="1">
      <c r="B19" s="235"/>
      <c r="C19" s="231" t="s">
        <v>142</v>
      </c>
      <c r="D19" s="434"/>
      <c r="E19" s="435"/>
      <c r="F19" s="434"/>
      <c r="G19" s="435"/>
      <c r="H19" s="433">
        <v>25</v>
      </c>
      <c r="I19" s="431"/>
      <c r="J19" s="45">
        <v>25</v>
      </c>
      <c r="K19" s="41" t="s">
        <v>682</v>
      </c>
      <c r="L19" s="230" t="s">
        <v>660</v>
      </c>
      <c r="M19" s="235"/>
    </row>
    <row r="20" spans="2:13" ht="13.2" customHeight="1">
      <c r="B20" s="235"/>
      <c r="C20" s="231"/>
      <c r="D20" s="434"/>
      <c r="E20" s="435"/>
      <c r="F20" s="434"/>
      <c r="G20" s="435"/>
      <c r="H20" s="432"/>
      <c r="I20" s="433"/>
      <c r="J20" s="232">
        <v>29</v>
      </c>
      <c r="K20" s="41" t="s">
        <v>683</v>
      </c>
      <c r="L20" s="230" t="s">
        <v>684</v>
      </c>
      <c r="M20" s="235"/>
    </row>
    <row r="21" spans="2:13" ht="13.2" customHeight="1">
      <c r="B21" s="235"/>
      <c r="C21" s="231"/>
      <c r="D21" s="434"/>
      <c r="E21" s="435"/>
      <c r="F21" s="434"/>
      <c r="G21" s="435"/>
      <c r="H21" s="434"/>
      <c r="I21" s="435"/>
      <c r="J21" s="232">
        <v>30</v>
      </c>
      <c r="K21" s="41" t="s">
        <v>685</v>
      </c>
      <c r="L21" s="230" t="s">
        <v>385</v>
      </c>
      <c r="M21" s="235"/>
    </row>
    <row r="22" spans="2:13" ht="13.2" customHeight="1">
      <c r="B22" s="235"/>
      <c r="C22" s="231"/>
      <c r="D22" s="434"/>
      <c r="E22" s="435"/>
      <c r="F22" s="434"/>
      <c r="G22" s="435"/>
      <c r="H22" s="434"/>
      <c r="I22" s="435"/>
      <c r="J22" s="232">
        <v>31</v>
      </c>
      <c r="K22" s="41" t="s">
        <v>686</v>
      </c>
      <c r="L22" s="230" t="s">
        <v>186</v>
      </c>
      <c r="M22" s="235"/>
    </row>
    <row r="23" spans="2:13" ht="13.2" customHeight="1">
      <c r="B23" s="236"/>
      <c r="C23" s="231"/>
      <c r="D23" s="434"/>
      <c r="E23" s="435"/>
      <c r="F23" s="434"/>
      <c r="G23" s="435"/>
      <c r="H23" s="434"/>
      <c r="I23" s="435"/>
      <c r="J23" s="232">
        <v>32</v>
      </c>
      <c r="K23" s="41" t="s">
        <v>685</v>
      </c>
      <c r="L23" s="230" t="s">
        <v>384</v>
      </c>
      <c r="M23" s="235"/>
    </row>
    <row r="24" spans="2:13" ht="13.2" customHeight="1">
      <c r="B24" s="235"/>
      <c r="C24" s="231"/>
      <c r="D24" s="434"/>
      <c r="E24" s="435"/>
      <c r="F24" s="434"/>
      <c r="G24" s="435"/>
      <c r="H24" s="437"/>
      <c r="I24" s="438"/>
      <c r="J24" s="232">
        <v>33</v>
      </c>
      <c r="K24" s="41" t="s">
        <v>683</v>
      </c>
      <c r="L24" s="230" t="s">
        <v>391</v>
      </c>
      <c r="M24" s="235"/>
    </row>
    <row r="25" spans="2:13" ht="13.2" customHeight="1">
      <c r="B25" s="235"/>
      <c r="C25" s="231" t="s">
        <v>231</v>
      </c>
      <c r="D25" s="434"/>
      <c r="E25" s="435"/>
      <c r="F25" s="434"/>
      <c r="G25" s="435"/>
      <c r="H25" s="438">
        <v>27</v>
      </c>
      <c r="I25" s="439"/>
      <c r="J25" s="45">
        <v>35</v>
      </c>
      <c r="K25" s="41" t="s">
        <v>681</v>
      </c>
      <c r="L25" s="230" t="s">
        <v>274</v>
      </c>
      <c r="M25" s="235"/>
    </row>
    <row r="26" spans="2:13" ht="13.2" customHeight="1">
      <c r="B26" s="235"/>
      <c r="C26" s="231" t="s">
        <v>224</v>
      </c>
      <c r="D26" s="434"/>
      <c r="E26" s="435"/>
      <c r="F26" s="437"/>
      <c r="G26" s="438"/>
      <c r="H26" s="436">
        <v>30</v>
      </c>
      <c r="I26" s="430"/>
      <c r="J26" s="45">
        <v>37</v>
      </c>
      <c r="K26" s="41" t="s">
        <v>676</v>
      </c>
      <c r="L26" s="230" t="s">
        <v>277</v>
      </c>
      <c r="M26" s="235"/>
    </row>
    <row r="27" spans="2:13" ht="13.2" customHeight="1">
      <c r="B27" s="237"/>
      <c r="C27" s="231" t="s">
        <v>219</v>
      </c>
      <c r="D27" s="437"/>
      <c r="E27" s="438"/>
      <c r="F27" s="438">
        <v>15</v>
      </c>
      <c r="G27" s="439"/>
      <c r="H27" s="430">
        <v>31</v>
      </c>
      <c r="I27" s="430"/>
      <c r="J27" s="45">
        <v>39</v>
      </c>
      <c r="K27" s="41" t="s">
        <v>674</v>
      </c>
      <c r="L27" s="230" t="s">
        <v>279</v>
      </c>
      <c r="M27" s="234"/>
    </row>
    <row r="28" spans="2:13" ht="13.2" customHeight="1">
      <c r="B28" s="234" t="s">
        <v>109</v>
      </c>
      <c r="C28" s="45" t="s">
        <v>208</v>
      </c>
      <c r="D28" s="439">
        <v>12</v>
      </c>
      <c r="E28" s="439"/>
      <c r="F28" s="430">
        <v>17</v>
      </c>
      <c r="G28" s="430"/>
      <c r="H28" s="430">
        <v>33</v>
      </c>
      <c r="I28" s="430"/>
      <c r="J28" s="45">
        <v>41</v>
      </c>
      <c r="K28" s="41" t="s">
        <v>687</v>
      </c>
      <c r="L28" s="45" t="s">
        <v>433</v>
      </c>
      <c r="M28" s="234" t="s">
        <v>349</v>
      </c>
    </row>
    <row r="29" spans="2:13" ht="13.2" customHeight="1">
      <c r="B29" s="233" t="s">
        <v>330</v>
      </c>
      <c r="C29" s="45" t="s">
        <v>54</v>
      </c>
      <c r="D29" s="430">
        <v>14</v>
      </c>
      <c r="E29" s="430"/>
      <c r="F29" s="430">
        <v>18</v>
      </c>
      <c r="G29" s="430"/>
      <c r="H29" s="430">
        <v>35</v>
      </c>
      <c r="I29" s="430"/>
      <c r="J29" s="45">
        <v>42</v>
      </c>
      <c r="K29" s="41" t="s">
        <v>688</v>
      </c>
      <c r="L29" s="45" t="s">
        <v>145</v>
      </c>
      <c r="M29" s="45" t="s">
        <v>566</v>
      </c>
    </row>
    <row r="30" spans="2:13" ht="13.2" customHeight="1">
      <c r="B30" s="233"/>
      <c r="C30" s="232" t="s">
        <v>57</v>
      </c>
      <c r="D30" s="430">
        <v>15</v>
      </c>
      <c r="E30" s="430"/>
      <c r="F30" s="430">
        <v>19</v>
      </c>
      <c r="G30" s="430"/>
      <c r="H30" s="430">
        <v>36</v>
      </c>
      <c r="I30" s="430"/>
      <c r="J30" s="45">
        <v>43</v>
      </c>
      <c r="K30" s="41" t="s">
        <v>689</v>
      </c>
      <c r="L30" s="45" t="s">
        <v>347</v>
      </c>
      <c r="M30" s="45" t="s">
        <v>580</v>
      </c>
    </row>
    <row r="31" spans="2:13" ht="13.2" customHeight="1">
      <c r="B31" s="235"/>
      <c r="C31" s="232" t="s">
        <v>60</v>
      </c>
      <c r="D31" s="430">
        <v>16</v>
      </c>
      <c r="E31" s="430"/>
      <c r="F31" s="430">
        <v>21</v>
      </c>
      <c r="G31" s="430"/>
      <c r="H31" s="430">
        <v>37</v>
      </c>
      <c r="I31" s="430"/>
      <c r="J31" s="45">
        <v>44</v>
      </c>
      <c r="K31" s="41" t="s">
        <v>690</v>
      </c>
      <c r="L31" s="45" t="s">
        <v>295</v>
      </c>
      <c r="M31" s="45" t="s">
        <v>97</v>
      </c>
    </row>
    <row r="32" spans="2:13" ht="13.2" customHeight="1">
      <c r="B32" s="234"/>
      <c r="C32" s="232" t="s">
        <v>173</v>
      </c>
      <c r="D32" s="430">
        <v>19</v>
      </c>
      <c r="E32" s="430"/>
      <c r="F32" s="430">
        <v>24</v>
      </c>
      <c r="G32" s="430"/>
      <c r="H32" s="430">
        <v>40</v>
      </c>
      <c r="I32" s="430"/>
      <c r="J32" s="45">
        <v>47</v>
      </c>
      <c r="K32" s="41" t="s">
        <v>691</v>
      </c>
      <c r="L32" s="45" t="s">
        <v>75</v>
      </c>
      <c r="M32" s="45" t="s">
        <v>85</v>
      </c>
    </row>
    <row r="33" spans="2:16" ht="13.2" customHeight="1">
      <c r="B33" s="234" t="s">
        <v>321</v>
      </c>
      <c r="C33" s="45" t="s">
        <v>167</v>
      </c>
      <c r="D33" s="430">
        <v>20</v>
      </c>
      <c r="E33" s="430"/>
      <c r="F33" s="430">
        <v>25</v>
      </c>
      <c r="G33" s="430"/>
      <c r="H33" s="430">
        <v>41</v>
      </c>
      <c r="I33" s="430"/>
      <c r="J33" s="45">
        <v>49</v>
      </c>
      <c r="K33" s="41" t="s">
        <v>692</v>
      </c>
      <c r="L33" s="45" t="s">
        <v>82</v>
      </c>
      <c r="M33" s="45" t="s">
        <v>304</v>
      </c>
    </row>
    <row r="34" spans="2:16" ht="25.2" customHeight="1">
      <c r="B34" s="314" t="s">
        <v>696</v>
      </c>
      <c r="C34" s="45"/>
      <c r="D34" s="45"/>
      <c r="E34" s="45">
        <v>23</v>
      </c>
      <c r="F34" s="45"/>
      <c r="G34" s="45">
        <v>27</v>
      </c>
      <c r="H34" s="45"/>
      <c r="I34" s="45">
        <v>44</v>
      </c>
      <c r="J34" s="45">
        <v>51</v>
      </c>
      <c r="K34" s="315" t="s">
        <v>693</v>
      </c>
      <c r="L34" s="45"/>
      <c r="M34" s="314" t="s">
        <v>695</v>
      </c>
    </row>
    <row r="35" spans="2:16" ht="13.2" customHeight="1">
      <c r="B35" s="45" t="s">
        <v>161</v>
      </c>
      <c r="C35" s="45" t="s">
        <v>187</v>
      </c>
      <c r="D35" s="45">
        <v>24</v>
      </c>
      <c r="E35" s="45">
        <v>26</v>
      </c>
      <c r="F35" s="45">
        <v>28</v>
      </c>
      <c r="G35" s="45">
        <v>30</v>
      </c>
      <c r="H35" s="45">
        <v>44</v>
      </c>
      <c r="I35" s="45">
        <v>47</v>
      </c>
      <c r="J35" s="45">
        <v>54</v>
      </c>
      <c r="K35" s="41" t="s">
        <v>694</v>
      </c>
      <c r="L35" s="45" t="s">
        <v>161</v>
      </c>
      <c r="M35" s="45" t="s">
        <v>74</v>
      </c>
    </row>
    <row r="36" spans="2:16" ht="13.2" customHeight="1">
      <c r="B36" s="38" t="s">
        <v>697</v>
      </c>
      <c r="C36" s="185"/>
      <c r="D36" s="186"/>
      <c r="E36" s="186"/>
      <c r="F36" s="186"/>
      <c r="G36" s="186"/>
      <c r="H36" s="186"/>
      <c r="I36" s="186"/>
      <c r="J36" s="186"/>
      <c r="K36" s="185"/>
      <c r="L36" s="185"/>
      <c r="M36" s="185"/>
    </row>
    <row r="37" spans="2:16" ht="16.2" customHeight="1">
      <c r="B37" s="3" t="s">
        <v>1257</v>
      </c>
    </row>
    <row r="38" spans="2:16" ht="15.6">
      <c r="B38" s="313" t="s">
        <v>1253</v>
      </c>
    </row>
    <row r="39" spans="2:16" s="3" customFormat="1" ht="7.5" customHeight="1"/>
    <row r="40" spans="2:16" s="3" customFormat="1" ht="69.75" customHeight="1">
      <c r="B40" s="371" t="s">
        <v>1286</v>
      </c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1"/>
      <c r="N40" s="310"/>
      <c r="O40" s="310"/>
      <c r="P40" s="310"/>
    </row>
    <row r="50" spans="12:12">
      <c r="L50" s="316"/>
    </row>
    <row r="108" spans="2:13">
      <c r="B108" s="45"/>
      <c r="C108" s="45"/>
      <c r="D108" s="45"/>
      <c r="E108" s="45"/>
      <c r="F108" s="63"/>
      <c r="G108" s="63"/>
      <c r="H108" s="47"/>
      <c r="I108" s="47"/>
      <c r="J108" s="47"/>
      <c r="K108" s="47"/>
      <c r="L108" s="46"/>
      <c r="M108" s="46"/>
    </row>
  </sheetData>
  <mergeCells count="77">
    <mergeCell ref="D33:E33"/>
    <mergeCell ref="F33:G33"/>
    <mergeCell ref="H33:I33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D28:E28"/>
    <mergeCell ref="F28:G28"/>
    <mergeCell ref="H28:I28"/>
    <mergeCell ref="D26:E26"/>
    <mergeCell ref="F26:G26"/>
    <mergeCell ref="H26:I26"/>
    <mergeCell ref="D27:E27"/>
    <mergeCell ref="F27:G27"/>
    <mergeCell ref="H27:I27"/>
    <mergeCell ref="D24:E24"/>
    <mergeCell ref="F24:G24"/>
    <mergeCell ref="H24:I24"/>
    <mergeCell ref="D25:E25"/>
    <mergeCell ref="F25:G25"/>
    <mergeCell ref="H25:I25"/>
    <mergeCell ref="D22:E22"/>
    <mergeCell ref="F22:G22"/>
    <mergeCell ref="H22:I22"/>
    <mergeCell ref="D23:E23"/>
    <mergeCell ref="F23:G23"/>
    <mergeCell ref="H23:I23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6:E16"/>
    <mergeCell ref="F16:G16"/>
    <mergeCell ref="H16:I16"/>
    <mergeCell ref="D17:E17"/>
    <mergeCell ref="F17:G17"/>
    <mergeCell ref="H17:I17"/>
    <mergeCell ref="D11:J11"/>
    <mergeCell ref="D14:E14"/>
    <mergeCell ref="F14:G14"/>
    <mergeCell ref="H14:J14"/>
    <mergeCell ref="D15:E15"/>
    <mergeCell ref="F15:G15"/>
    <mergeCell ref="H15:I15"/>
    <mergeCell ref="B40:M40"/>
    <mergeCell ref="B2:K2"/>
    <mergeCell ref="D3:J4"/>
    <mergeCell ref="K3:K4"/>
    <mergeCell ref="B3:C3"/>
    <mergeCell ref="L3:M3"/>
    <mergeCell ref="D5:J5"/>
    <mergeCell ref="D12:J12"/>
    <mergeCell ref="D13:E13"/>
    <mergeCell ref="F13:G13"/>
    <mergeCell ref="H13:J13"/>
    <mergeCell ref="D6:J6"/>
    <mergeCell ref="D7:J7"/>
    <mergeCell ref="D8:J8"/>
    <mergeCell ref="D9:J9"/>
    <mergeCell ref="D10:J10"/>
  </mergeCells>
  <hyperlinks>
    <hyperlink ref="K3" r:id="rId1" display="https://www.autobusubilietai.lt/search?departureTime=00:00&amp;departureDate=2024-03-12&amp;returnTime=null&amp;returnDate=null&amp;isForward=true&amp;onlyDirect=false&amp;onlyInternet=false&amp;onlyBikes=false&amp;from=125-1&amp;fromStop=Alytus&amp;to=4226-1&amp;toStop=Vosb%C5%AB%C4%8Diai" xr:uid="{CE76E406-AD75-4AB3-93C7-EF36CCCFB8BF}"/>
    <hyperlink ref="B5" r:id="rId2" location="bus/m10/a-c1-b/110001/1/map" xr:uid="{8E31D98C-F6E6-4EF8-B846-D4415968A4B0}"/>
    <hyperlink ref="C5" r:id="rId3" location="bus/m10/a-c-b/110001/1/map" xr:uid="{5C1F2B60-7FB6-4889-BB58-01E3948DEBD3}"/>
    <hyperlink ref="B2:K2" r:id="rId4" location="bus/m10/a-c-b/map" display="M10 Alytus – Vosbūčiai per Miroslavą,  (mokslo metais)" xr:uid="{46263CF3-C13D-4E5F-AE5D-E1261DDCE701}"/>
    <hyperlink ref="K5" r:id="rId5" location="bus/m11/a-b/110001/1/map" xr:uid="{356CEA75-566B-4A1C-94F1-6939062E54DA}"/>
  </hyperlinks>
  <pageMargins left="0.70866141732283472" right="0.70866141732283472" top="0.74803149606299213" bottom="0.74803149606299213" header="0.31496062992125984" footer="0.31496062992125984"/>
  <pageSetup paperSize="9" scale="43" orientation="portrait" verticalDpi="0" r:id="rId6"/>
  <headerFooter>
    <oddHeader xml:space="preserve">&amp;LSutarties Priedas Nr. 1: I pirkimo dalies eismo tvarkaraštis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apas12">
    <pageSetUpPr fitToPage="1"/>
  </sheetPr>
  <dimension ref="B2:P40"/>
  <sheetViews>
    <sheetView topLeftCell="A10" zoomScale="90" zoomScaleNormal="90" workbookViewId="0">
      <selection activeCell="A40" sqref="A40:XFD46"/>
    </sheetView>
  </sheetViews>
  <sheetFormatPr defaultRowHeight="14.4"/>
  <cols>
    <col min="1" max="1" width="3.33203125" customWidth="1"/>
    <col min="2" max="2" width="8.88671875" customWidth="1"/>
    <col min="3" max="3" width="1.6640625" customWidth="1"/>
    <col min="7" max="8" width="3.6640625" customWidth="1"/>
    <col min="9" max="9" width="3.33203125" customWidth="1"/>
    <col min="10" max="10" width="12.6640625" customWidth="1"/>
    <col min="12" max="12" width="8.88671875" customWidth="1"/>
    <col min="13" max="13" width="1.6640625" customWidth="1"/>
  </cols>
  <sheetData>
    <row r="2" spans="2:15" ht="17.399999999999999">
      <c r="B2" s="442" t="s">
        <v>698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</row>
    <row r="3" spans="2:15" ht="15.6">
      <c r="B3" s="440" t="s">
        <v>1237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</row>
    <row r="4" spans="2:15" ht="15.6">
      <c r="B4" s="55"/>
      <c r="C4" s="81"/>
      <c r="D4" s="81"/>
      <c r="E4" s="81"/>
      <c r="F4" s="81"/>
      <c r="G4" s="81"/>
      <c r="H4" s="81"/>
      <c r="I4" s="81"/>
      <c r="J4" s="81"/>
      <c r="K4" s="81"/>
      <c r="L4" s="387" t="s">
        <v>1256</v>
      </c>
      <c r="M4" s="387"/>
      <c r="N4" s="387"/>
      <c r="O4" s="387"/>
    </row>
    <row r="5" spans="2:15">
      <c r="B5" s="443" t="s">
        <v>755</v>
      </c>
      <c r="C5" s="443"/>
      <c r="D5" s="443"/>
      <c r="E5" s="443"/>
      <c r="F5" s="444"/>
      <c r="G5" s="444"/>
      <c r="H5" s="445"/>
      <c r="I5" s="445"/>
      <c r="J5" s="57"/>
      <c r="K5" s="447" t="s">
        <v>128</v>
      </c>
      <c r="L5" s="443"/>
      <c r="M5" s="443"/>
      <c r="N5" s="443"/>
      <c r="O5" s="443"/>
    </row>
    <row r="6" spans="2:15" ht="27.6">
      <c r="B6" s="43" t="s">
        <v>793</v>
      </c>
      <c r="C6" s="43"/>
      <c r="D6" s="43" t="s">
        <v>756</v>
      </c>
      <c r="E6" s="43" t="s">
        <v>757</v>
      </c>
      <c r="F6" s="43" t="s">
        <v>129</v>
      </c>
      <c r="G6" s="446" t="s">
        <v>625</v>
      </c>
      <c r="H6" s="446"/>
      <c r="I6" s="446"/>
      <c r="J6" s="84" t="s">
        <v>182</v>
      </c>
      <c r="K6" s="43" t="s">
        <v>756</v>
      </c>
      <c r="L6" s="43" t="s">
        <v>757</v>
      </c>
      <c r="M6" s="43"/>
      <c r="N6" s="43" t="s">
        <v>793</v>
      </c>
      <c r="O6" s="43" t="s">
        <v>129</v>
      </c>
    </row>
    <row r="7" spans="2:15" ht="27.6">
      <c r="B7" s="202" t="s">
        <v>157</v>
      </c>
      <c r="C7" s="45"/>
      <c r="D7" s="45" t="s">
        <v>437</v>
      </c>
      <c r="E7" s="202" t="s">
        <v>437</v>
      </c>
      <c r="F7" s="26" t="s">
        <v>1258</v>
      </c>
      <c r="G7" s="430">
        <v>0</v>
      </c>
      <c r="H7" s="430"/>
      <c r="I7" s="430"/>
      <c r="J7" s="53" t="s">
        <v>358</v>
      </c>
      <c r="K7" s="45" t="s">
        <v>575</v>
      </c>
      <c r="L7" s="45" t="s">
        <v>575</v>
      </c>
      <c r="M7" s="45"/>
      <c r="N7" s="45" t="s">
        <v>97</v>
      </c>
      <c r="O7" s="45" t="s">
        <v>311</v>
      </c>
    </row>
    <row r="8" spans="2:15">
      <c r="B8" s="45" t="s">
        <v>109</v>
      </c>
      <c r="C8" s="45"/>
      <c r="D8" s="45" t="s">
        <v>758</v>
      </c>
      <c r="E8" s="45" t="s">
        <v>758</v>
      </c>
      <c r="F8" s="45" t="s">
        <v>401</v>
      </c>
      <c r="G8" s="430">
        <v>3</v>
      </c>
      <c r="H8" s="430"/>
      <c r="I8" s="430"/>
      <c r="J8" s="53" t="s">
        <v>29</v>
      </c>
      <c r="K8" s="45" t="s">
        <v>759</v>
      </c>
      <c r="L8" s="45" t="s">
        <v>759</v>
      </c>
      <c r="M8" s="45"/>
      <c r="N8" s="45" t="s">
        <v>304</v>
      </c>
      <c r="O8" s="45" t="s">
        <v>267</v>
      </c>
    </row>
    <row r="9" spans="2:15">
      <c r="B9" s="45" t="s">
        <v>330</v>
      </c>
      <c r="C9" s="45"/>
      <c r="D9" s="45" t="s">
        <v>760</v>
      </c>
      <c r="E9" s="45" t="s">
        <v>760</v>
      </c>
      <c r="F9" s="45" t="s">
        <v>702</v>
      </c>
      <c r="G9" s="430">
        <v>45</v>
      </c>
      <c r="H9" s="430"/>
      <c r="I9" s="430"/>
      <c r="J9" s="53" t="s">
        <v>668</v>
      </c>
      <c r="K9" s="45" t="s">
        <v>715</v>
      </c>
      <c r="L9" s="45" t="s">
        <v>715</v>
      </c>
      <c r="M9" s="45"/>
      <c r="N9" s="45" t="s">
        <v>299</v>
      </c>
      <c r="O9" s="45" t="s">
        <v>269</v>
      </c>
    </row>
    <row r="10" spans="2:15">
      <c r="B10" s="45" t="s">
        <v>636</v>
      </c>
      <c r="C10" s="45"/>
      <c r="D10" s="45" t="s">
        <v>638</v>
      </c>
      <c r="E10" s="45" t="s">
        <v>638</v>
      </c>
      <c r="F10" s="45" t="s">
        <v>703</v>
      </c>
      <c r="G10" s="430">
        <v>7</v>
      </c>
      <c r="H10" s="430"/>
      <c r="I10" s="430"/>
      <c r="J10" s="53" t="s">
        <v>669</v>
      </c>
      <c r="K10" s="45" t="s">
        <v>531</v>
      </c>
      <c r="L10" s="45" t="s">
        <v>531</v>
      </c>
      <c r="M10" s="45"/>
      <c r="N10" s="45" t="s">
        <v>292</v>
      </c>
      <c r="O10" s="45" t="s">
        <v>264</v>
      </c>
    </row>
    <row r="11" spans="2:15">
      <c r="B11" s="45" t="s">
        <v>321</v>
      </c>
      <c r="C11" s="45"/>
      <c r="D11" s="45" t="s">
        <v>451</v>
      </c>
      <c r="E11" s="45" t="s">
        <v>451</v>
      </c>
      <c r="F11" s="45" t="s">
        <v>419</v>
      </c>
      <c r="G11" s="430">
        <v>8</v>
      </c>
      <c r="H11" s="430"/>
      <c r="I11" s="430"/>
      <c r="J11" s="53" t="s">
        <v>670</v>
      </c>
      <c r="K11" s="45" t="s">
        <v>524</v>
      </c>
      <c r="L11" s="45" t="s">
        <v>524</v>
      </c>
      <c r="M11" s="45"/>
      <c r="N11" s="45" t="s">
        <v>289</v>
      </c>
      <c r="O11" s="45" t="s">
        <v>258</v>
      </c>
    </row>
    <row r="12" spans="2:15">
      <c r="B12" s="45" t="s">
        <v>100</v>
      </c>
      <c r="C12" s="45"/>
      <c r="D12" s="45" t="s">
        <v>453</v>
      </c>
      <c r="E12" s="45" t="s">
        <v>453</v>
      </c>
      <c r="F12" s="45" t="s">
        <v>425</v>
      </c>
      <c r="G12" s="430">
        <v>10</v>
      </c>
      <c r="H12" s="430"/>
      <c r="I12" s="430"/>
      <c r="J12" s="53" t="s">
        <v>671</v>
      </c>
      <c r="K12" s="45" t="s">
        <v>722</v>
      </c>
      <c r="L12" s="45" t="s">
        <v>516</v>
      </c>
      <c r="M12" s="45"/>
      <c r="N12" s="45" t="s">
        <v>74</v>
      </c>
      <c r="O12" s="45" t="s">
        <v>253</v>
      </c>
    </row>
    <row r="13" spans="2:15">
      <c r="B13" s="45" t="s">
        <v>94</v>
      </c>
      <c r="C13" s="45"/>
      <c r="D13" s="45" t="s">
        <v>455</v>
      </c>
      <c r="E13" s="45" t="s">
        <v>455</v>
      </c>
      <c r="F13" s="45" t="s">
        <v>525</v>
      </c>
      <c r="G13" s="430">
        <v>11</v>
      </c>
      <c r="H13" s="430"/>
      <c r="I13" s="430"/>
      <c r="J13" s="53" t="s">
        <v>672</v>
      </c>
      <c r="K13" s="45" t="s">
        <v>761</v>
      </c>
      <c r="L13" s="45" t="s">
        <v>509</v>
      </c>
      <c r="M13" s="45"/>
      <c r="N13" s="45" t="s">
        <v>744</v>
      </c>
      <c r="O13" s="45" t="s">
        <v>247</v>
      </c>
    </row>
    <row r="14" spans="2:15">
      <c r="B14" s="45" t="s">
        <v>86</v>
      </c>
      <c r="C14" s="45"/>
      <c r="D14" s="45" t="s">
        <v>458</v>
      </c>
      <c r="E14" s="45" t="s">
        <v>458</v>
      </c>
      <c r="F14" s="45" t="s">
        <v>132</v>
      </c>
      <c r="G14" s="430">
        <v>12</v>
      </c>
      <c r="H14" s="430"/>
      <c r="I14" s="430"/>
      <c r="J14" s="53" t="s">
        <v>707</v>
      </c>
      <c r="K14" s="45" t="s">
        <v>503</v>
      </c>
      <c r="L14" s="45" t="s">
        <v>724</v>
      </c>
      <c r="M14" s="45"/>
      <c r="N14" s="45" t="s">
        <v>53</v>
      </c>
      <c r="O14" s="45" t="s">
        <v>484</v>
      </c>
    </row>
    <row r="15" spans="2:15">
      <c r="B15" s="45" t="s">
        <v>75</v>
      </c>
      <c r="C15" s="45"/>
      <c r="D15" s="45" t="s">
        <v>468</v>
      </c>
      <c r="E15" s="45" t="s">
        <v>465</v>
      </c>
      <c r="F15" s="45" t="s">
        <v>709</v>
      </c>
      <c r="G15" s="430">
        <v>15</v>
      </c>
      <c r="H15" s="430"/>
      <c r="I15" s="45">
        <v>0</v>
      </c>
      <c r="J15" s="53" t="s">
        <v>674</v>
      </c>
      <c r="K15" s="45" t="s">
        <v>506</v>
      </c>
      <c r="L15" s="45" t="s">
        <v>503</v>
      </c>
      <c r="M15" s="45"/>
      <c r="N15" s="45" t="s">
        <v>741</v>
      </c>
      <c r="O15" s="45" t="s">
        <v>135</v>
      </c>
    </row>
    <row r="16" spans="2:15">
      <c r="B16" s="45" t="s">
        <v>52</v>
      </c>
      <c r="C16" s="45"/>
      <c r="D16" s="45" t="s">
        <v>52</v>
      </c>
      <c r="E16" s="45" t="s">
        <v>762</v>
      </c>
      <c r="F16" s="45" t="s">
        <v>52</v>
      </c>
      <c r="G16" s="430" t="s">
        <v>52</v>
      </c>
      <c r="H16" s="430"/>
      <c r="I16" s="45">
        <v>2</v>
      </c>
      <c r="J16" s="53" t="s">
        <v>710</v>
      </c>
      <c r="K16" s="45"/>
      <c r="L16" s="45" t="s">
        <v>763</v>
      </c>
      <c r="M16" s="45"/>
      <c r="N16" s="45" t="s">
        <v>52</v>
      </c>
      <c r="O16" s="45" t="s">
        <v>52</v>
      </c>
    </row>
    <row r="17" spans="2:15">
      <c r="B17" s="45" t="s">
        <v>52</v>
      </c>
      <c r="C17" s="45"/>
      <c r="D17" s="45" t="s">
        <v>52</v>
      </c>
      <c r="E17" s="45" t="s">
        <v>764</v>
      </c>
      <c r="F17" s="45" t="s">
        <v>52</v>
      </c>
      <c r="G17" s="430" t="s">
        <v>52</v>
      </c>
      <c r="H17" s="430"/>
      <c r="I17" s="45">
        <v>3</v>
      </c>
      <c r="J17" s="53" t="s">
        <v>713</v>
      </c>
      <c r="K17" s="45"/>
      <c r="L17" s="45" t="s">
        <v>506</v>
      </c>
      <c r="M17" s="45"/>
      <c r="N17" s="45" t="s">
        <v>52</v>
      </c>
      <c r="O17" s="45" t="s">
        <v>52</v>
      </c>
    </row>
    <row r="18" spans="2:15">
      <c r="B18" s="45" t="s">
        <v>52</v>
      </c>
      <c r="C18" s="45"/>
      <c r="D18" s="45" t="s">
        <v>52</v>
      </c>
      <c r="E18" s="45" t="s">
        <v>765</v>
      </c>
      <c r="F18" s="45" t="s">
        <v>52</v>
      </c>
      <c r="G18" s="430" t="s">
        <v>52</v>
      </c>
      <c r="H18" s="430"/>
      <c r="I18" s="45">
        <v>5</v>
      </c>
      <c r="J18" s="53" t="s">
        <v>714</v>
      </c>
      <c r="K18" s="45"/>
      <c r="L18" s="45" t="s">
        <v>766</v>
      </c>
      <c r="M18" s="45"/>
      <c r="N18" s="45" t="s">
        <v>52</v>
      </c>
      <c r="O18" s="45" t="s">
        <v>52</v>
      </c>
    </row>
    <row r="19" spans="2:15">
      <c r="B19" s="45" t="s">
        <v>52</v>
      </c>
      <c r="C19" s="45"/>
      <c r="D19" s="45" t="s">
        <v>52</v>
      </c>
      <c r="E19" s="45" t="s">
        <v>767</v>
      </c>
      <c r="F19" s="45" t="s">
        <v>52</v>
      </c>
      <c r="G19" s="430" t="s">
        <v>52</v>
      </c>
      <c r="H19" s="430"/>
      <c r="I19" s="45">
        <v>6</v>
      </c>
      <c r="J19" s="53" t="s">
        <v>713</v>
      </c>
      <c r="K19" s="45"/>
      <c r="L19" s="45" t="s">
        <v>768</v>
      </c>
      <c r="M19" s="45"/>
      <c r="N19" s="45" t="s">
        <v>52</v>
      </c>
      <c r="O19" s="45" t="s">
        <v>52</v>
      </c>
    </row>
    <row r="20" spans="2:15">
      <c r="B20" s="45" t="s">
        <v>52</v>
      </c>
      <c r="C20" s="45"/>
      <c r="D20" s="45" t="s">
        <v>52</v>
      </c>
      <c r="E20" s="45" t="s">
        <v>769</v>
      </c>
      <c r="F20" s="45" t="s">
        <v>52</v>
      </c>
      <c r="G20" s="430" t="s">
        <v>52</v>
      </c>
      <c r="H20" s="430"/>
      <c r="I20" s="45">
        <v>7</v>
      </c>
      <c r="J20" s="53" t="s">
        <v>710</v>
      </c>
      <c r="K20" s="45"/>
      <c r="L20" s="45" t="s">
        <v>737</v>
      </c>
      <c r="M20" s="45"/>
      <c r="N20" s="45" t="s">
        <v>52</v>
      </c>
      <c r="O20" s="45" t="s">
        <v>52</v>
      </c>
    </row>
    <row r="21" spans="2:15">
      <c r="B21" s="45" t="s">
        <v>75</v>
      </c>
      <c r="C21" s="45"/>
      <c r="D21" s="45" t="s">
        <v>468</v>
      </c>
      <c r="E21" s="45" t="s">
        <v>770</v>
      </c>
      <c r="F21" s="45" t="s">
        <v>721</v>
      </c>
      <c r="G21" s="430">
        <v>15</v>
      </c>
      <c r="H21" s="430"/>
      <c r="I21" s="45">
        <v>9</v>
      </c>
      <c r="J21" s="53" t="s">
        <v>674</v>
      </c>
      <c r="K21" s="45"/>
      <c r="L21" s="45" t="s">
        <v>527</v>
      </c>
      <c r="M21" s="45"/>
      <c r="N21" s="45"/>
      <c r="O21" s="45" t="s">
        <v>52</v>
      </c>
    </row>
    <row r="22" spans="2:15">
      <c r="B22" s="45" t="s">
        <v>71</v>
      </c>
      <c r="C22" s="45"/>
      <c r="D22" s="45" t="s">
        <v>471</v>
      </c>
      <c r="E22" s="45" t="s">
        <v>490</v>
      </c>
      <c r="F22" s="45" t="s">
        <v>556</v>
      </c>
      <c r="G22" s="430">
        <v>16</v>
      </c>
      <c r="H22" s="430"/>
      <c r="I22" s="430"/>
      <c r="J22" s="53" t="s">
        <v>676</v>
      </c>
      <c r="K22" s="45" t="s">
        <v>766</v>
      </c>
      <c r="L22" s="45" t="s">
        <v>534</v>
      </c>
      <c r="M22" s="45"/>
      <c r="N22" s="45" t="s">
        <v>771</v>
      </c>
      <c r="O22" s="45" t="s">
        <v>228</v>
      </c>
    </row>
    <row r="23" spans="2:15">
      <c r="B23" s="45" t="s">
        <v>295</v>
      </c>
      <c r="C23" s="45"/>
      <c r="D23" s="45" t="s">
        <v>772</v>
      </c>
      <c r="E23" s="45" t="s">
        <v>773</v>
      </c>
      <c r="F23" s="45" t="s">
        <v>153</v>
      </c>
      <c r="G23" s="430">
        <v>18</v>
      </c>
      <c r="H23" s="430"/>
      <c r="I23" s="430"/>
      <c r="J23" s="53" t="s">
        <v>681</v>
      </c>
      <c r="K23" s="45" t="s">
        <v>737</v>
      </c>
      <c r="L23" s="45" t="s">
        <v>539</v>
      </c>
      <c r="M23" s="45"/>
      <c r="N23" s="45" t="s">
        <v>187</v>
      </c>
      <c r="O23" s="45" t="s">
        <v>147</v>
      </c>
    </row>
    <row r="24" spans="2:15">
      <c r="B24" s="45" t="s">
        <v>145</v>
      </c>
      <c r="C24" s="45"/>
      <c r="D24" s="45" t="s">
        <v>184</v>
      </c>
      <c r="E24" s="45" t="s">
        <v>190</v>
      </c>
      <c r="F24" s="45" t="s">
        <v>282</v>
      </c>
      <c r="G24" s="430">
        <v>19</v>
      </c>
      <c r="H24" s="430"/>
      <c r="I24" s="430"/>
      <c r="J24" s="53" t="s">
        <v>683</v>
      </c>
      <c r="K24" s="45" t="s">
        <v>738</v>
      </c>
      <c r="L24" s="45" t="s">
        <v>551</v>
      </c>
      <c r="M24" s="45"/>
      <c r="N24" s="45" t="s">
        <v>774</v>
      </c>
      <c r="O24" s="45" t="s">
        <v>217</v>
      </c>
    </row>
    <row r="25" spans="2:15">
      <c r="B25" s="45" t="s">
        <v>433</v>
      </c>
      <c r="C25" s="45"/>
      <c r="D25" s="45" t="s">
        <v>654</v>
      </c>
      <c r="E25" s="45" t="s">
        <v>495</v>
      </c>
      <c r="F25" s="45" t="s">
        <v>595</v>
      </c>
      <c r="G25" s="430">
        <v>21</v>
      </c>
      <c r="H25" s="430"/>
      <c r="I25" s="430"/>
      <c r="J25" s="53" t="s">
        <v>685</v>
      </c>
      <c r="K25" s="45" t="s">
        <v>534</v>
      </c>
      <c r="L25" s="45" t="s">
        <v>572</v>
      </c>
      <c r="M25" s="45"/>
      <c r="N25" s="45" t="s">
        <v>167</v>
      </c>
      <c r="O25" s="45" t="s">
        <v>622</v>
      </c>
    </row>
    <row r="26" spans="2:15" ht="27.6">
      <c r="B26" s="45" t="s">
        <v>134</v>
      </c>
      <c r="C26" s="45"/>
      <c r="D26" s="45" t="s">
        <v>775</v>
      </c>
      <c r="E26" s="45" t="s">
        <v>492</v>
      </c>
      <c r="F26" s="45" t="s">
        <v>286</v>
      </c>
      <c r="G26" s="430">
        <v>22</v>
      </c>
      <c r="H26" s="430"/>
      <c r="I26" s="430"/>
      <c r="J26" s="53" t="s">
        <v>686</v>
      </c>
      <c r="K26" s="45" t="s">
        <v>539</v>
      </c>
      <c r="L26" s="45" t="s">
        <v>776</v>
      </c>
      <c r="M26" s="45"/>
      <c r="N26" s="45" t="s">
        <v>777</v>
      </c>
      <c r="O26" s="45" t="s">
        <v>156</v>
      </c>
    </row>
    <row r="27" spans="2:15">
      <c r="B27" s="45" t="s">
        <v>415</v>
      </c>
      <c r="C27" s="45"/>
      <c r="D27" s="45" t="s">
        <v>773</v>
      </c>
      <c r="E27" s="45" t="s">
        <v>204</v>
      </c>
      <c r="F27" s="45" t="s">
        <v>185</v>
      </c>
      <c r="G27" s="430">
        <v>25</v>
      </c>
      <c r="H27" s="430"/>
      <c r="I27" s="430"/>
      <c r="J27" s="53" t="s">
        <v>778</v>
      </c>
      <c r="K27" s="45" t="s">
        <v>572</v>
      </c>
      <c r="L27" s="45" t="s">
        <v>591</v>
      </c>
      <c r="M27" s="45"/>
      <c r="N27" s="45" t="s">
        <v>170</v>
      </c>
      <c r="O27" s="45" t="s">
        <v>195</v>
      </c>
    </row>
    <row r="28" spans="2:15">
      <c r="B28" s="45" t="s">
        <v>274</v>
      </c>
      <c r="C28" s="45"/>
      <c r="D28" s="45" t="s">
        <v>190</v>
      </c>
      <c r="E28" s="45" t="s">
        <v>779</v>
      </c>
      <c r="F28" s="45" t="s">
        <v>605</v>
      </c>
      <c r="G28" s="430">
        <v>26</v>
      </c>
      <c r="H28" s="430"/>
      <c r="I28" s="430"/>
      <c r="J28" s="53" t="s">
        <v>735</v>
      </c>
      <c r="K28" s="45" t="s">
        <v>776</v>
      </c>
      <c r="L28" s="45" t="s">
        <v>597</v>
      </c>
      <c r="M28" s="45"/>
      <c r="N28" s="45" t="s">
        <v>60</v>
      </c>
      <c r="O28" s="45" t="s">
        <v>52</v>
      </c>
    </row>
    <row r="29" spans="2:15" ht="27.6">
      <c r="B29" s="45" t="s">
        <v>391</v>
      </c>
      <c r="C29" s="45"/>
      <c r="D29" s="45" t="s">
        <v>495</v>
      </c>
      <c r="E29" s="45" t="s">
        <v>211</v>
      </c>
      <c r="F29" s="45" t="s">
        <v>176</v>
      </c>
      <c r="G29" s="430">
        <v>27</v>
      </c>
      <c r="H29" s="430"/>
      <c r="I29" s="430"/>
      <c r="J29" s="53" t="s">
        <v>736</v>
      </c>
      <c r="K29" s="45" t="s">
        <v>780</v>
      </c>
      <c r="L29" s="45" t="s">
        <v>603</v>
      </c>
      <c r="M29" s="45"/>
      <c r="N29" s="45" t="s">
        <v>57</v>
      </c>
      <c r="O29" s="45" t="s">
        <v>52</v>
      </c>
    </row>
    <row r="30" spans="2:15">
      <c r="B30" s="45" t="s">
        <v>378</v>
      </c>
      <c r="C30" s="45"/>
      <c r="D30" s="45" t="s">
        <v>194</v>
      </c>
      <c r="E30" s="45" t="s">
        <v>216</v>
      </c>
      <c r="F30" s="45" t="s">
        <v>300</v>
      </c>
      <c r="G30" s="430">
        <v>28</v>
      </c>
      <c r="H30" s="430"/>
      <c r="I30" s="430"/>
      <c r="J30" s="53" t="s">
        <v>735</v>
      </c>
      <c r="K30" s="45" t="s">
        <v>753</v>
      </c>
      <c r="L30" s="45" t="s">
        <v>599</v>
      </c>
      <c r="M30" s="45"/>
      <c r="N30" s="45" t="s">
        <v>201</v>
      </c>
      <c r="O30" s="45" t="s">
        <v>52</v>
      </c>
    </row>
    <row r="31" spans="2:15" ht="27.6">
      <c r="B31" s="45" t="s">
        <v>186</v>
      </c>
      <c r="C31" s="45"/>
      <c r="D31" s="45" t="s">
        <v>492</v>
      </c>
      <c r="E31" s="45" t="s">
        <v>222</v>
      </c>
      <c r="F31" s="45" t="s">
        <v>174</v>
      </c>
      <c r="G31" s="430">
        <v>29</v>
      </c>
      <c r="H31" s="430"/>
      <c r="I31" s="430"/>
      <c r="J31" s="53" t="s">
        <v>785</v>
      </c>
      <c r="K31" s="45" t="s">
        <v>781</v>
      </c>
      <c r="L31" s="45" t="s">
        <v>593</v>
      </c>
      <c r="M31" s="45"/>
      <c r="N31" s="45" t="s">
        <v>158</v>
      </c>
      <c r="O31" s="45" t="s">
        <v>52</v>
      </c>
    </row>
    <row r="32" spans="2:15" ht="27.6">
      <c r="B32" s="45" t="s">
        <v>379</v>
      </c>
      <c r="C32" s="45"/>
      <c r="D32" s="45" t="s">
        <v>204</v>
      </c>
      <c r="E32" s="45" t="s">
        <v>227</v>
      </c>
      <c r="F32" s="45" t="s">
        <v>191</v>
      </c>
      <c r="G32" s="430">
        <v>31</v>
      </c>
      <c r="H32" s="430"/>
      <c r="I32" s="430"/>
      <c r="J32" s="53" t="s">
        <v>786</v>
      </c>
      <c r="K32" s="45" t="s">
        <v>599</v>
      </c>
      <c r="L32" s="45" t="s">
        <v>782</v>
      </c>
      <c r="M32" s="45"/>
      <c r="N32" s="45" t="s">
        <v>219</v>
      </c>
      <c r="O32" s="45" t="s">
        <v>191</v>
      </c>
    </row>
    <row r="33" spans="2:16">
      <c r="B33" s="45" t="s">
        <v>52</v>
      </c>
      <c r="C33" s="45"/>
      <c r="D33" s="45" t="s">
        <v>52</v>
      </c>
      <c r="E33" s="45" t="s">
        <v>52</v>
      </c>
      <c r="F33" s="45"/>
      <c r="G33" s="45" t="s">
        <v>52</v>
      </c>
      <c r="H33" s="430">
        <v>35</v>
      </c>
      <c r="I33" s="430"/>
      <c r="J33" s="53" t="s">
        <v>745</v>
      </c>
      <c r="K33" s="45" t="s">
        <v>52</v>
      </c>
      <c r="L33" s="45" t="s">
        <v>52</v>
      </c>
      <c r="M33" s="45"/>
      <c r="N33" s="45" t="s">
        <v>52</v>
      </c>
      <c r="O33" s="45"/>
    </row>
    <row r="34" spans="2:16">
      <c r="B34" s="45" t="s">
        <v>52</v>
      </c>
      <c r="C34" s="45"/>
      <c r="D34" s="45" t="s">
        <v>52</v>
      </c>
      <c r="E34" s="45" t="s">
        <v>52</v>
      </c>
      <c r="F34" s="45"/>
      <c r="G34" s="45" t="s">
        <v>52</v>
      </c>
      <c r="H34" s="430">
        <v>37</v>
      </c>
      <c r="I34" s="430"/>
      <c r="J34" s="53" t="s">
        <v>746</v>
      </c>
      <c r="K34" s="45" t="s">
        <v>52</v>
      </c>
      <c r="L34" s="45" t="s">
        <v>52</v>
      </c>
      <c r="M34" s="45"/>
      <c r="N34" s="45" t="s">
        <v>52</v>
      </c>
      <c r="O34" s="45"/>
    </row>
    <row r="35" spans="2:16">
      <c r="B35" s="45" t="s">
        <v>783</v>
      </c>
      <c r="C35" s="45"/>
      <c r="D35" s="45" t="s">
        <v>216</v>
      </c>
      <c r="E35" s="45" t="s">
        <v>238</v>
      </c>
      <c r="F35" s="45"/>
      <c r="G35" s="45">
        <v>33</v>
      </c>
      <c r="H35" s="430" t="s">
        <v>52</v>
      </c>
      <c r="I35" s="430"/>
      <c r="J35" s="53" t="s">
        <v>747</v>
      </c>
      <c r="K35" s="45" t="s">
        <v>639</v>
      </c>
      <c r="L35" s="45" t="s">
        <v>574</v>
      </c>
      <c r="M35" s="45"/>
      <c r="N35" s="45" t="s">
        <v>224</v>
      </c>
      <c r="O35" s="45"/>
    </row>
    <row r="36" spans="2:16">
      <c r="B36" s="45" t="s">
        <v>368</v>
      </c>
      <c r="C36" s="45"/>
      <c r="D36" s="45" t="s">
        <v>476</v>
      </c>
      <c r="E36" s="45" t="s">
        <v>242</v>
      </c>
      <c r="F36" s="45"/>
      <c r="G36" s="45">
        <v>34</v>
      </c>
      <c r="H36" s="430">
        <v>39</v>
      </c>
      <c r="I36" s="430"/>
      <c r="J36" s="53" t="s">
        <v>748</v>
      </c>
      <c r="K36" s="45" t="s">
        <v>581</v>
      </c>
      <c r="L36" s="45" t="s">
        <v>567</v>
      </c>
      <c r="M36" s="45"/>
      <c r="N36" s="45" t="s">
        <v>236</v>
      </c>
      <c r="O36" s="45"/>
    </row>
    <row r="37" spans="2:16">
      <c r="B37" s="45" t="s">
        <v>362</v>
      </c>
      <c r="C37" s="45"/>
      <c r="D37" s="45" t="s">
        <v>611</v>
      </c>
      <c r="E37" s="45" t="s">
        <v>252</v>
      </c>
      <c r="F37" s="45"/>
      <c r="G37" s="45">
        <v>37</v>
      </c>
      <c r="H37" s="430">
        <v>41</v>
      </c>
      <c r="I37" s="430"/>
      <c r="J37" s="53" t="s">
        <v>750</v>
      </c>
      <c r="K37" s="45" t="s">
        <v>752</v>
      </c>
      <c r="L37" s="45" t="s">
        <v>554</v>
      </c>
      <c r="M37" s="45"/>
      <c r="N37" s="45" t="s">
        <v>131</v>
      </c>
      <c r="O37" s="45"/>
    </row>
    <row r="38" spans="2:16">
      <c r="B38" s="45" t="s">
        <v>359</v>
      </c>
      <c r="C38" s="45"/>
      <c r="D38" s="45" t="s">
        <v>242</v>
      </c>
      <c r="E38" s="45" t="s">
        <v>257</v>
      </c>
      <c r="F38" s="45"/>
      <c r="G38" s="45">
        <v>39</v>
      </c>
      <c r="H38" s="430">
        <v>44</v>
      </c>
      <c r="I38" s="430"/>
      <c r="J38" s="53" t="s">
        <v>42</v>
      </c>
      <c r="K38" s="45" t="s">
        <v>554</v>
      </c>
      <c r="L38" s="45" t="s">
        <v>784</v>
      </c>
      <c r="M38" s="45"/>
      <c r="N38" s="45" t="s">
        <v>606</v>
      </c>
      <c r="O38" s="45"/>
    </row>
    <row r="39" spans="2:16">
      <c r="B39" s="45" t="s">
        <v>508</v>
      </c>
      <c r="C39" s="45"/>
      <c r="D39" s="45" t="s">
        <v>621</v>
      </c>
      <c r="E39" s="45" t="s">
        <v>614</v>
      </c>
      <c r="F39" s="45"/>
      <c r="G39" s="45">
        <v>42</v>
      </c>
      <c r="H39" s="430">
        <v>47</v>
      </c>
      <c r="I39" s="430"/>
      <c r="J39" s="53" t="s">
        <v>31</v>
      </c>
      <c r="K39" s="45" t="s">
        <v>530</v>
      </c>
      <c r="L39" s="45" t="s">
        <v>523</v>
      </c>
      <c r="M39" s="45"/>
      <c r="N39" s="45" t="s">
        <v>271</v>
      </c>
      <c r="O39" s="45"/>
    </row>
    <row r="40" spans="2:16" s="3" customFormat="1" ht="69.75" customHeight="1">
      <c r="B40" s="371" t="s">
        <v>1286</v>
      </c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1"/>
      <c r="N40" s="310"/>
      <c r="O40" s="310"/>
      <c r="P40" s="310"/>
    </row>
  </sheetData>
  <mergeCells count="41">
    <mergeCell ref="H39:I39"/>
    <mergeCell ref="G28:I28"/>
    <mergeCell ref="G29:I29"/>
    <mergeCell ref="G30:I30"/>
    <mergeCell ref="G31:I31"/>
    <mergeCell ref="G32:I32"/>
    <mergeCell ref="H33:I33"/>
    <mergeCell ref="H34:I34"/>
    <mergeCell ref="H35:I35"/>
    <mergeCell ref="H36:I36"/>
    <mergeCell ref="H37:I37"/>
    <mergeCell ref="H38:I38"/>
    <mergeCell ref="G14:I14"/>
    <mergeCell ref="G27:I27"/>
    <mergeCell ref="G16:H16"/>
    <mergeCell ref="G17:H17"/>
    <mergeCell ref="G18:H18"/>
    <mergeCell ref="G19:H19"/>
    <mergeCell ref="G20:H20"/>
    <mergeCell ref="G21:H21"/>
    <mergeCell ref="G22:I22"/>
    <mergeCell ref="G23:I23"/>
    <mergeCell ref="G24:I24"/>
    <mergeCell ref="G25:I25"/>
    <mergeCell ref="G26:I26"/>
    <mergeCell ref="B40:M40"/>
    <mergeCell ref="B3:O3"/>
    <mergeCell ref="L4:O4"/>
    <mergeCell ref="B2:O2"/>
    <mergeCell ref="B5:F5"/>
    <mergeCell ref="G5:I5"/>
    <mergeCell ref="G6:I6"/>
    <mergeCell ref="K5:O5"/>
    <mergeCell ref="G15:H15"/>
    <mergeCell ref="G7:I7"/>
    <mergeCell ref="G8:I8"/>
    <mergeCell ref="G9:I9"/>
    <mergeCell ref="G10:I10"/>
    <mergeCell ref="G11:I11"/>
    <mergeCell ref="G12:I12"/>
    <mergeCell ref="G13:I13"/>
  </mergeCells>
  <hyperlinks>
    <hyperlink ref="J6" r:id="rId1" xr:uid="{CF4BFE00-58AA-4386-A1E6-F1ED4C090457}"/>
    <hyperlink ref="B2:N2" r:id="rId2" location="bus/m11/a-b/map" display="M11 ALYTUS – SIMNAS  per Parėčėnus" xr:uid="{9E6CF63D-9659-4F66-851F-48D40F170B45}"/>
    <hyperlink ref="B7" r:id="rId3" location="bus/m11/a-b/110001/1/map" xr:uid="{9FDDE624-FED0-402E-9BA2-545BC4886846}"/>
    <hyperlink ref="E7" r:id="rId4" location="bus/m11/a-c-b/110001/1/map" xr:uid="{241364C5-B2EA-40C5-A902-5DC08A41800C}"/>
    <hyperlink ref="F7" r:id="rId5" location="bus/m11/a-b1/110001/1/map" display="https://www.stops.lt/alytausrajonas/ - bus/m11/a-b1/110001/1/map" xr:uid="{8C3F739D-678C-4C90-ACED-8274D76654DD}"/>
  </hyperlinks>
  <pageMargins left="0.70866141732283472" right="0.70866141732283472" top="0.74803149606299213" bottom="0.74803149606299213" header="0.31496062992125984" footer="0.31496062992125984"/>
  <pageSetup paperSize="9" scale="81" orientation="portrait" verticalDpi="0" r:id="rId6"/>
  <headerFooter>
    <oddHeader xml:space="preserve">&amp;LSutarties Priedas Nr. 1: I pirkimo dalies eismo tvarkaraštis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apas13">
    <tabColor rgb="FF00B0F0"/>
    <pageSetUpPr fitToPage="1"/>
  </sheetPr>
  <dimension ref="A2:N57"/>
  <sheetViews>
    <sheetView zoomScaleNormal="100" workbookViewId="0">
      <pane ySplit="6" topLeftCell="A7" activePane="bottomLeft" state="frozen"/>
      <selection activeCell="A5" sqref="A5"/>
      <selection pane="bottomLeft" activeCell="B7" sqref="B7"/>
    </sheetView>
  </sheetViews>
  <sheetFormatPr defaultColWidth="8.88671875" defaultRowHeight="11.4" customHeight="1"/>
  <cols>
    <col min="1" max="1" width="5.44140625" style="81" customWidth="1"/>
    <col min="2" max="2" width="15.33203125" style="81" customWidth="1"/>
    <col min="3" max="3" width="9.5546875" style="81" customWidth="1"/>
    <col min="4" max="4" width="14" style="81" customWidth="1"/>
    <col min="5" max="6" width="6.6640625" style="81" customWidth="1"/>
    <col min="7" max="7" width="2.44140625" style="81" customWidth="1"/>
    <col min="8" max="9" width="8.33203125" style="81" customWidth="1"/>
    <col min="10" max="11" width="5.33203125" style="81" customWidth="1"/>
    <col min="12" max="12" width="14.33203125" style="81" customWidth="1"/>
    <col min="13" max="13" width="15.5546875" style="81" customWidth="1"/>
    <col min="14" max="14" width="9.33203125" style="81" bestFit="1" customWidth="1"/>
    <col min="15" max="16384" width="8.88671875" style="81"/>
  </cols>
  <sheetData>
    <row r="2" spans="1:14" s="80" customFormat="1" ht="11.4" customHeight="1">
      <c r="B2" s="388" t="s">
        <v>698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3" spans="1:14" s="80" customFormat="1" ht="11.4" customHeight="1">
      <c r="B3" s="455" t="s">
        <v>1254</v>
      </c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</row>
    <row r="4" spans="1:14" s="80" customFormat="1" ht="11.4" customHeight="1">
      <c r="B4" s="56"/>
      <c r="H4" s="81"/>
      <c r="L4" s="448" t="s">
        <v>1255</v>
      </c>
      <c r="M4" s="448"/>
    </row>
    <row r="5" spans="1:14" ht="22.95" customHeight="1">
      <c r="A5" s="82"/>
      <c r="B5" s="54" t="s">
        <v>795</v>
      </c>
      <c r="C5" s="453" t="s">
        <v>625</v>
      </c>
      <c r="D5" s="456" t="s">
        <v>182</v>
      </c>
      <c r="E5" s="458" t="s">
        <v>49</v>
      </c>
      <c r="F5" s="458"/>
      <c r="G5" s="79"/>
      <c r="H5" s="444" t="s">
        <v>699</v>
      </c>
      <c r="I5" s="447"/>
      <c r="J5" s="449" t="s">
        <v>625</v>
      </c>
      <c r="K5" s="450"/>
      <c r="L5" s="453" t="s">
        <v>182</v>
      </c>
      <c r="M5" s="78" t="s">
        <v>49</v>
      </c>
      <c r="N5" s="83"/>
    </row>
    <row r="6" spans="1:14" ht="34.950000000000003" customHeight="1">
      <c r="B6" s="5" t="s">
        <v>129</v>
      </c>
      <c r="C6" s="454"/>
      <c r="D6" s="457"/>
      <c r="E6" s="5" t="s">
        <v>129</v>
      </c>
      <c r="F6" s="5" t="s">
        <v>129</v>
      </c>
      <c r="G6" s="85"/>
      <c r="H6" s="5" t="s">
        <v>129</v>
      </c>
      <c r="I6" s="5" t="s">
        <v>129</v>
      </c>
      <c r="J6" s="451"/>
      <c r="K6" s="452"/>
      <c r="L6" s="454"/>
      <c r="M6" s="5" t="s">
        <v>129</v>
      </c>
      <c r="N6" s="86"/>
    </row>
    <row r="7" spans="1:14" ht="12.6" customHeight="1" thickBot="1">
      <c r="B7" s="202" t="s">
        <v>787</v>
      </c>
      <c r="C7" s="53">
        <v>0</v>
      </c>
      <c r="D7" s="78" t="s">
        <v>502</v>
      </c>
      <c r="E7" s="53" t="s">
        <v>604</v>
      </c>
      <c r="F7" s="53" t="s">
        <v>700</v>
      </c>
      <c r="G7" s="85"/>
      <c r="H7" s="53" t="s">
        <v>701</v>
      </c>
      <c r="I7" s="53" t="s">
        <v>69</v>
      </c>
      <c r="J7" s="459">
        <v>0</v>
      </c>
      <c r="K7" s="459"/>
      <c r="L7" s="78" t="s">
        <v>502</v>
      </c>
      <c r="M7" s="53" t="s">
        <v>311</v>
      </c>
      <c r="N7" s="87"/>
    </row>
    <row r="8" spans="1:14" ht="12.6" customHeight="1">
      <c r="B8" s="53" t="s">
        <v>86</v>
      </c>
      <c r="C8" s="53">
        <v>3</v>
      </c>
      <c r="D8" s="78" t="s">
        <v>29</v>
      </c>
      <c r="E8" s="53" t="s">
        <v>594</v>
      </c>
      <c r="F8" s="53" t="s">
        <v>280</v>
      </c>
      <c r="G8" s="85"/>
      <c r="H8" s="53" t="s">
        <v>246</v>
      </c>
      <c r="I8" s="53" t="s">
        <v>401</v>
      </c>
      <c r="J8" s="459">
        <v>3</v>
      </c>
      <c r="K8" s="459"/>
      <c r="L8" s="78" t="s">
        <v>29</v>
      </c>
      <c r="M8" s="53" t="s">
        <v>267</v>
      </c>
      <c r="N8" s="88"/>
    </row>
    <row r="9" spans="1:14" ht="12.6" customHeight="1">
      <c r="B9" s="53"/>
      <c r="C9" s="53"/>
      <c r="D9" s="78"/>
      <c r="E9" s="53"/>
      <c r="F9" s="53"/>
      <c r="G9" s="85"/>
      <c r="H9" s="53" t="s">
        <v>252</v>
      </c>
      <c r="I9" s="53" t="s">
        <v>702</v>
      </c>
      <c r="J9" s="459">
        <v>5</v>
      </c>
      <c r="K9" s="459"/>
      <c r="L9" s="78" t="s">
        <v>668</v>
      </c>
      <c r="M9" s="53" t="s">
        <v>269</v>
      </c>
      <c r="N9" s="89"/>
    </row>
    <row r="10" spans="1:14" ht="12.6" customHeight="1">
      <c r="B10" s="53"/>
      <c r="C10" s="53"/>
      <c r="D10" s="78"/>
      <c r="E10" s="53"/>
      <c r="F10" s="53"/>
      <c r="G10" s="85"/>
      <c r="H10" s="53" t="s">
        <v>257</v>
      </c>
      <c r="I10" s="53" t="s">
        <v>703</v>
      </c>
      <c r="J10" s="459">
        <v>7</v>
      </c>
      <c r="K10" s="459"/>
      <c r="L10" s="78" t="s">
        <v>669</v>
      </c>
      <c r="M10" s="53" t="s">
        <v>264</v>
      </c>
      <c r="N10" s="88"/>
    </row>
    <row r="11" spans="1:14" ht="12.6" customHeight="1">
      <c r="B11" s="53"/>
      <c r="C11" s="53"/>
      <c r="D11" s="78"/>
      <c r="E11" s="53"/>
      <c r="F11" s="53"/>
      <c r="G11" s="85"/>
      <c r="H11" s="53" t="s">
        <v>263</v>
      </c>
      <c r="I11" s="53" t="s">
        <v>419</v>
      </c>
      <c r="J11" s="459">
        <v>8</v>
      </c>
      <c r="K11" s="459"/>
      <c r="L11" s="78" t="s">
        <v>670</v>
      </c>
      <c r="M11" s="53" t="s">
        <v>258</v>
      </c>
      <c r="N11" s="89"/>
    </row>
    <row r="12" spans="1:14" ht="12.6" customHeight="1">
      <c r="B12" s="53"/>
      <c r="C12" s="53"/>
      <c r="D12" s="78"/>
      <c r="E12" s="53"/>
      <c r="F12" s="53"/>
      <c r="G12" s="85"/>
      <c r="H12" s="53" t="s">
        <v>268</v>
      </c>
      <c r="I12" s="53" t="s">
        <v>425</v>
      </c>
      <c r="J12" s="459">
        <v>10</v>
      </c>
      <c r="K12" s="459"/>
      <c r="L12" s="78" t="s">
        <v>671</v>
      </c>
      <c r="M12" s="53" t="s">
        <v>253</v>
      </c>
      <c r="N12" s="88"/>
    </row>
    <row r="13" spans="1:14" ht="12.6" customHeight="1">
      <c r="B13" s="53" t="s">
        <v>82</v>
      </c>
      <c r="C13" s="53">
        <v>4</v>
      </c>
      <c r="D13" s="78" t="s">
        <v>28</v>
      </c>
      <c r="E13" s="53" t="s">
        <v>589</v>
      </c>
      <c r="F13" s="53" t="s">
        <v>704</v>
      </c>
      <c r="G13" s="85"/>
      <c r="H13" s="53" t="s">
        <v>271</v>
      </c>
      <c r="I13" s="53" t="s">
        <v>525</v>
      </c>
      <c r="J13" s="459">
        <v>11</v>
      </c>
      <c r="K13" s="459"/>
      <c r="L13" s="78" t="s">
        <v>672</v>
      </c>
      <c r="M13" s="53" t="s">
        <v>247</v>
      </c>
      <c r="N13" s="89"/>
    </row>
    <row r="14" spans="1:14" ht="12.6" customHeight="1">
      <c r="B14" s="53" t="s">
        <v>78</v>
      </c>
      <c r="C14" s="53">
        <v>6</v>
      </c>
      <c r="D14" s="78" t="s">
        <v>27</v>
      </c>
      <c r="E14" s="53" t="s">
        <v>705</v>
      </c>
      <c r="F14" s="53" t="s">
        <v>706</v>
      </c>
      <c r="G14" s="85"/>
      <c r="H14" s="53" t="s">
        <v>266</v>
      </c>
      <c r="I14" s="53" t="s">
        <v>132</v>
      </c>
      <c r="J14" s="459">
        <v>12</v>
      </c>
      <c r="K14" s="459"/>
      <c r="L14" s="78" t="s">
        <v>707</v>
      </c>
      <c r="M14" s="53" t="s">
        <v>484</v>
      </c>
      <c r="N14" s="88"/>
    </row>
    <row r="15" spans="1:14" ht="12.6" customHeight="1">
      <c r="B15" s="53" t="s">
        <v>71</v>
      </c>
      <c r="C15" s="53">
        <v>8</v>
      </c>
      <c r="D15" s="78" t="s">
        <v>26</v>
      </c>
      <c r="E15" s="53" t="s">
        <v>708</v>
      </c>
      <c r="F15" s="53" t="s">
        <v>284</v>
      </c>
      <c r="G15" s="85"/>
      <c r="H15" s="53" t="s">
        <v>646</v>
      </c>
      <c r="I15" s="53" t="s">
        <v>709</v>
      </c>
      <c r="J15" s="53">
        <v>15</v>
      </c>
      <c r="K15" s="53">
        <v>0</v>
      </c>
      <c r="L15" s="78" t="s">
        <v>674</v>
      </c>
      <c r="M15" s="53" t="s">
        <v>135</v>
      </c>
      <c r="N15" s="89"/>
    </row>
    <row r="16" spans="1:14" ht="12.6" customHeight="1">
      <c r="B16" s="53" t="s">
        <v>207</v>
      </c>
      <c r="C16" s="53">
        <v>10</v>
      </c>
      <c r="D16" s="78" t="s">
        <v>25</v>
      </c>
      <c r="E16" s="53" t="s">
        <v>575</v>
      </c>
      <c r="F16" s="53" t="s">
        <v>287</v>
      </c>
      <c r="G16" s="85"/>
      <c r="H16" s="53" t="s">
        <v>250</v>
      </c>
      <c r="I16" s="53" t="s">
        <v>52</v>
      </c>
      <c r="J16" s="53" t="s">
        <v>52</v>
      </c>
      <c r="K16" s="53">
        <v>2</v>
      </c>
      <c r="L16" s="78" t="s">
        <v>710</v>
      </c>
      <c r="M16" s="53" t="s">
        <v>52</v>
      </c>
      <c r="N16" s="88"/>
    </row>
    <row r="17" spans="2:14" ht="12.6" customHeight="1">
      <c r="B17" s="53" t="s">
        <v>145</v>
      </c>
      <c r="C17" s="53">
        <v>12</v>
      </c>
      <c r="D17" s="78" t="s">
        <v>24</v>
      </c>
      <c r="E17" s="53" t="s">
        <v>560</v>
      </c>
      <c r="F17" s="53" t="s">
        <v>711</v>
      </c>
      <c r="G17" s="85"/>
      <c r="H17" s="53" t="s">
        <v>712</v>
      </c>
      <c r="I17" s="53" t="s">
        <v>52</v>
      </c>
      <c r="J17" s="53" t="s">
        <v>52</v>
      </c>
      <c r="K17" s="53">
        <v>3</v>
      </c>
      <c r="L17" s="78" t="s">
        <v>713</v>
      </c>
      <c r="M17" s="53" t="s">
        <v>52</v>
      </c>
      <c r="N17" s="89"/>
    </row>
    <row r="18" spans="2:14" ht="12.6" customHeight="1">
      <c r="B18" s="53" t="s">
        <v>421</v>
      </c>
      <c r="C18" s="53">
        <v>15</v>
      </c>
      <c r="D18" s="78" t="s">
        <v>714</v>
      </c>
      <c r="E18" s="53" t="s">
        <v>715</v>
      </c>
      <c r="F18" s="53" t="s">
        <v>716</v>
      </c>
      <c r="G18" s="85"/>
      <c r="H18" s="53" t="s">
        <v>136</v>
      </c>
      <c r="I18" s="53" t="s">
        <v>52</v>
      </c>
      <c r="J18" s="53" t="s">
        <v>52</v>
      </c>
      <c r="K18" s="53">
        <v>5</v>
      </c>
      <c r="L18" s="78" t="s">
        <v>714</v>
      </c>
      <c r="M18" s="53" t="s">
        <v>52</v>
      </c>
      <c r="N18" s="88"/>
    </row>
    <row r="19" spans="2:14" ht="12.6" customHeight="1">
      <c r="B19" s="53" t="s">
        <v>279</v>
      </c>
      <c r="C19" s="53">
        <v>16</v>
      </c>
      <c r="D19" s="78" t="s">
        <v>713</v>
      </c>
      <c r="E19" s="53" t="s">
        <v>717</v>
      </c>
      <c r="F19" s="53" t="s">
        <v>307</v>
      </c>
      <c r="G19" s="85"/>
      <c r="H19" s="53" t="s">
        <v>236</v>
      </c>
      <c r="I19" s="53" t="s">
        <v>52</v>
      </c>
      <c r="J19" s="53" t="s">
        <v>52</v>
      </c>
      <c r="K19" s="53">
        <v>6</v>
      </c>
      <c r="L19" s="78" t="s">
        <v>713</v>
      </c>
      <c r="M19" s="53" t="s">
        <v>52</v>
      </c>
      <c r="N19" s="89"/>
    </row>
    <row r="20" spans="2:14" ht="12.6" customHeight="1">
      <c r="B20" s="53" t="s">
        <v>277</v>
      </c>
      <c r="C20" s="53">
        <v>17</v>
      </c>
      <c r="D20" s="78" t="s">
        <v>710</v>
      </c>
      <c r="E20" s="53" t="s">
        <v>531</v>
      </c>
      <c r="F20" s="53" t="s">
        <v>310</v>
      </c>
      <c r="G20" s="85"/>
      <c r="H20" s="53" t="s">
        <v>231</v>
      </c>
      <c r="I20" s="53" t="s">
        <v>52</v>
      </c>
      <c r="J20" s="53" t="s">
        <v>52</v>
      </c>
      <c r="K20" s="53">
        <v>7</v>
      </c>
      <c r="L20" s="78" t="s">
        <v>710</v>
      </c>
      <c r="M20" s="53" t="s">
        <v>52</v>
      </c>
      <c r="N20" s="88"/>
    </row>
    <row r="21" spans="2:14" ht="12.6" customHeight="1">
      <c r="B21" s="53" t="s">
        <v>274</v>
      </c>
      <c r="C21" s="53">
        <v>20</v>
      </c>
      <c r="D21" s="78" t="s">
        <v>674</v>
      </c>
      <c r="E21" s="53" t="s">
        <v>718</v>
      </c>
      <c r="F21" s="53" t="s">
        <v>719</v>
      </c>
      <c r="G21" s="85"/>
      <c r="H21" s="53" t="s">
        <v>720</v>
      </c>
      <c r="I21" s="53" t="s">
        <v>721</v>
      </c>
      <c r="J21" s="53">
        <v>15</v>
      </c>
      <c r="K21" s="53">
        <v>9</v>
      </c>
      <c r="L21" s="78" t="s">
        <v>674</v>
      </c>
      <c r="M21" s="53" t="s">
        <v>52</v>
      </c>
      <c r="N21" s="89"/>
    </row>
    <row r="22" spans="2:14" ht="12.6" customHeight="1">
      <c r="B22" s="53" t="s">
        <v>397</v>
      </c>
      <c r="C22" s="53">
        <v>21</v>
      </c>
      <c r="D22" s="78" t="s">
        <v>676</v>
      </c>
      <c r="E22" s="53" t="s">
        <v>722</v>
      </c>
      <c r="F22" s="53" t="s">
        <v>723</v>
      </c>
      <c r="G22" s="85"/>
      <c r="H22" s="53" t="s">
        <v>214</v>
      </c>
      <c r="I22" s="53" t="s">
        <v>556</v>
      </c>
      <c r="J22" s="459">
        <v>16</v>
      </c>
      <c r="K22" s="459"/>
      <c r="L22" s="78" t="s">
        <v>676</v>
      </c>
      <c r="M22" s="53" t="s">
        <v>228</v>
      </c>
      <c r="N22" s="88"/>
    </row>
    <row r="23" spans="2:14" ht="12.6" customHeight="1">
      <c r="B23" s="53" t="s">
        <v>378</v>
      </c>
      <c r="C23" s="53">
        <v>23</v>
      </c>
      <c r="D23" s="78" t="s">
        <v>681</v>
      </c>
      <c r="E23" s="53" t="s">
        <v>724</v>
      </c>
      <c r="F23" s="53" t="s">
        <v>324</v>
      </c>
      <c r="G23" s="85"/>
      <c r="H23" s="53" t="s">
        <v>54</v>
      </c>
      <c r="I23" s="53" t="s">
        <v>153</v>
      </c>
      <c r="J23" s="459">
        <v>18</v>
      </c>
      <c r="K23" s="459"/>
      <c r="L23" s="78" t="s">
        <v>681</v>
      </c>
      <c r="M23" s="53" t="s">
        <v>147</v>
      </c>
      <c r="N23" s="89"/>
    </row>
    <row r="24" spans="2:14" ht="12.6" customHeight="1">
      <c r="B24" s="53" t="s">
        <v>373</v>
      </c>
      <c r="C24" s="53">
        <v>25</v>
      </c>
      <c r="D24" s="78" t="s">
        <v>683</v>
      </c>
      <c r="E24" s="53" t="s">
        <v>725</v>
      </c>
      <c r="F24" s="53" t="s">
        <v>326</v>
      </c>
      <c r="G24" s="85"/>
      <c r="H24" s="53" t="s">
        <v>57</v>
      </c>
      <c r="I24" s="53" t="s">
        <v>282</v>
      </c>
      <c r="J24" s="459">
        <v>19</v>
      </c>
      <c r="K24" s="459"/>
      <c r="L24" s="78" t="s">
        <v>683</v>
      </c>
      <c r="M24" s="53" t="s">
        <v>217</v>
      </c>
      <c r="N24" s="88"/>
    </row>
    <row r="25" spans="2:14" ht="12.6" customHeight="1">
      <c r="B25" s="53" t="s">
        <v>379</v>
      </c>
      <c r="C25" s="53">
        <v>26</v>
      </c>
      <c r="D25" s="78" t="s">
        <v>685</v>
      </c>
      <c r="E25" s="53" t="s">
        <v>726</v>
      </c>
      <c r="F25" s="53" t="s">
        <v>331</v>
      </c>
      <c r="G25" s="85"/>
      <c r="H25" s="53" t="s">
        <v>60</v>
      </c>
      <c r="I25" s="53" t="s">
        <v>595</v>
      </c>
      <c r="J25" s="459">
        <v>21</v>
      </c>
      <c r="K25" s="459"/>
      <c r="L25" s="78" t="s">
        <v>685</v>
      </c>
      <c r="M25" s="53" t="s">
        <v>622</v>
      </c>
      <c r="N25" s="89"/>
    </row>
    <row r="26" spans="2:14" ht="12.6" customHeight="1">
      <c r="B26" s="53" t="s">
        <v>684</v>
      </c>
      <c r="C26" s="53">
        <v>27</v>
      </c>
      <c r="D26" s="78" t="s">
        <v>686</v>
      </c>
      <c r="E26" s="53" t="s">
        <v>727</v>
      </c>
      <c r="F26" s="53" t="s">
        <v>728</v>
      </c>
      <c r="G26" s="85"/>
      <c r="H26" s="53" t="s">
        <v>729</v>
      </c>
      <c r="I26" s="53" t="s">
        <v>286</v>
      </c>
      <c r="J26" s="459">
        <v>22</v>
      </c>
      <c r="K26" s="459"/>
      <c r="L26" s="78" t="s">
        <v>686</v>
      </c>
      <c r="M26" s="53" t="s">
        <v>156</v>
      </c>
      <c r="N26" s="88"/>
    </row>
    <row r="27" spans="2:14" ht="12.6" customHeight="1">
      <c r="B27" s="53" t="s">
        <v>730</v>
      </c>
      <c r="C27" s="53">
        <v>29</v>
      </c>
      <c r="D27" s="78" t="s">
        <v>788</v>
      </c>
      <c r="E27" s="53" t="s">
        <v>731</v>
      </c>
      <c r="F27" s="53" t="s">
        <v>732</v>
      </c>
      <c r="G27" s="85"/>
      <c r="H27" s="53" t="s">
        <v>62</v>
      </c>
      <c r="I27" s="53" t="s">
        <v>185</v>
      </c>
      <c r="J27" s="459">
        <v>25</v>
      </c>
      <c r="K27" s="459"/>
      <c r="L27" s="78" t="s">
        <v>789</v>
      </c>
      <c r="M27" s="53" t="s">
        <v>195</v>
      </c>
      <c r="N27" s="89"/>
    </row>
    <row r="28" spans="2:14" ht="12.6" customHeight="1">
      <c r="B28" s="53" t="s">
        <v>361</v>
      </c>
      <c r="C28" s="53">
        <v>32</v>
      </c>
      <c r="D28" s="78" t="s">
        <v>733</v>
      </c>
      <c r="E28" s="53"/>
      <c r="F28" s="53"/>
      <c r="G28" s="85"/>
      <c r="H28" s="53"/>
      <c r="I28" s="53"/>
      <c r="J28" s="459"/>
      <c r="K28" s="459"/>
      <c r="L28" s="78"/>
      <c r="M28" s="53"/>
      <c r="N28" s="88"/>
    </row>
    <row r="29" spans="2:14" ht="12.6" customHeight="1">
      <c r="B29" s="53" t="s">
        <v>359</v>
      </c>
      <c r="C29" s="53">
        <v>35</v>
      </c>
      <c r="D29" s="78" t="s">
        <v>788</v>
      </c>
      <c r="E29" s="53"/>
      <c r="F29" s="53"/>
      <c r="G29" s="85"/>
      <c r="H29" s="53"/>
      <c r="I29" s="53"/>
      <c r="J29" s="459"/>
      <c r="K29" s="459"/>
      <c r="L29" s="78"/>
      <c r="M29" s="53"/>
      <c r="N29" s="89"/>
    </row>
    <row r="30" spans="2:14" ht="12.6" customHeight="1">
      <c r="B30" s="53" t="s">
        <v>734</v>
      </c>
      <c r="C30" s="53">
        <v>36</v>
      </c>
      <c r="D30" s="78" t="s">
        <v>735</v>
      </c>
      <c r="E30" s="53" t="s">
        <v>511</v>
      </c>
      <c r="F30" s="53" t="s">
        <v>338</v>
      </c>
      <c r="G30" s="85"/>
      <c r="H30" s="53" t="s">
        <v>59</v>
      </c>
      <c r="I30" s="53" t="s">
        <v>605</v>
      </c>
      <c r="J30" s="459">
        <v>26</v>
      </c>
      <c r="K30" s="459"/>
      <c r="L30" s="78" t="s">
        <v>735</v>
      </c>
      <c r="M30" s="53" t="s">
        <v>52</v>
      </c>
      <c r="N30" s="88"/>
    </row>
    <row r="31" spans="2:14" ht="12.6" customHeight="1">
      <c r="B31" s="53" t="s">
        <v>679</v>
      </c>
      <c r="C31" s="53">
        <v>37</v>
      </c>
      <c r="D31" s="78" t="s">
        <v>736</v>
      </c>
      <c r="E31" s="53" t="s">
        <v>737</v>
      </c>
      <c r="F31" s="53" t="s">
        <v>350</v>
      </c>
      <c r="G31" s="85"/>
      <c r="H31" s="53" t="s">
        <v>56</v>
      </c>
      <c r="I31" s="53" t="s">
        <v>176</v>
      </c>
      <c r="J31" s="459">
        <v>27</v>
      </c>
      <c r="K31" s="459"/>
      <c r="L31" s="78" t="s">
        <v>736</v>
      </c>
      <c r="M31" s="53" t="s">
        <v>52</v>
      </c>
      <c r="N31" s="89"/>
    </row>
    <row r="32" spans="2:14" ht="12.6" customHeight="1">
      <c r="B32" s="53" t="s">
        <v>653</v>
      </c>
      <c r="C32" s="53">
        <v>38</v>
      </c>
      <c r="D32" s="78" t="s">
        <v>735</v>
      </c>
      <c r="E32" s="53" t="s">
        <v>738</v>
      </c>
      <c r="F32" s="53" t="s">
        <v>739</v>
      </c>
      <c r="G32" s="85"/>
      <c r="H32" s="53" t="s">
        <v>187</v>
      </c>
      <c r="I32" s="53" t="s">
        <v>300</v>
      </c>
      <c r="J32" s="459">
        <v>28</v>
      </c>
      <c r="K32" s="459"/>
      <c r="L32" s="78" t="s">
        <v>735</v>
      </c>
      <c r="M32" s="53" t="s">
        <v>52</v>
      </c>
      <c r="N32" s="88"/>
    </row>
    <row r="33" spans="2:14" ht="12.6" customHeight="1">
      <c r="B33" s="53" t="s">
        <v>515</v>
      </c>
      <c r="C33" s="53">
        <v>39</v>
      </c>
      <c r="D33" s="78" t="s">
        <v>790</v>
      </c>
      <c r="E33" s="53" t="s">
        <v>740</v>
      </c>
      <c r="F33" s="53" t="s">
        <v>667</v>
      </c>
      <c r="G33" s="85"/>
      <c r="H33" s="53" t="s">
        <v>155</v>
      </c>
      <c r="I33" s="53" t="s">
        <v>174</v>
      </c>
      <c r="J33" s="459">
        <v>29</v>
      </c>
      <c r="K33" s="459"/>
      <c r="L33" s="78" t="s">
        <v>791</v>
      </c>
      <c r="M33" s="53" t="s">
        <v>52</v>
      </c>
      <c r="N33" s="89"/>
    </row>
    <row r="34" spans="2:14" ht="12.6" customHeight="1">
      <c r="B34" s="53"/>
      <c r="C34" s="53"/>
      <c r="D34" s="78"/>
      <c r="E34" s="53"/>
      <c r="F34" s="53"/>
      <c r="G34" s="85"/>
      <c r="H34" s="53" t="s">
        <v>741</v>
      </c>
      <c r="I34" s="53" t="s">
        <v>742</v>
      </c>
      <c r="J34" s="459"/>
      <c r="K34" s="459"/>
      <c r="L34" s="78" t="s">
        <v>733</v>
      </c>
      <c r="M34" s="53"/>
      <c r="N34" s="88"/>
    </row>
    <row r="35" spans="2:14" ht="12.6" customHeight="1">
      <c r="B35" s="53"/>
      <c r="C35" s="53"/>
      <c r="D35" s="78"/>
      <c r="E35" s="53"/>
      <c r="F35" s="53"/>
      <c r="G35" s="85"/>
      <c r="H35" s="53" t="s">
        <v>532</v>
      </c>
      <c r="I35" s="53"/>
      <c r="J35" s="459"/>
      <c r="K35" s="459"/>
      <c r="L35" s="78" t="s">
        <v>789</v>
      </c>
      <c r="M35" s="53"/>
      <c r="N35" s="89"/>
    </row>
    <row r="36" spans="2:14" ht="12.6" customHeight="1">
      <c r="B36" s="53" t="s">
        <v>650</v>
      </c>
      <c r="C36" s="53">
        <v>41</v>
      </c>
      <c r="D36" s="78" t="s">
        <v>792</v>
      </c>
      <c r="E36" s="53" t="s">
        <v>539</v>
      </c>
      <c r="F36" s="53" t="s">
        <v>743</v>
      </c>
      <c r="G36" s="85"/>
      <c r="H36" s="53" t="s">
        <v>744</v>
      </c>
      <c r="I36" s="53" t="s">
        <v>191</v>
      </c>
      <c r="J36" s="459">
        <v>31</v>
      </c>
      <c r="K36" s="459"/>
      <c r="L36" s="78" t="s">
        <v>792</v>
      </c>
      <c r="M36" s="53" t="s">
        <v>191</v>
      </c>
      <c r="N36" s="88"/>
    </row>
    <row r="37" spans="2:14" ht="12.6" customHeight="1">
      <c r="B37" s="53"/>
      <c r="C37" s="53"/>
      <c r="D37" s="78"/>
      <c r="E37" s="53"/>
      <c r="F37" s="53"/>
      <c r="G37" s="85"/>
      <c r="H37" s="53"/>
      <c r="I37" s="53"/>
      <c r="J37" s="459"/>
      <c r="K37" s="459"/>
      <c r="L37" s="78" t="s">
        <v>745</v>
      </c>
      <c r="M37" s="53"/>
      <c r="N37" s="89"/>
    </row>
    <row r="38" spans="2:14" ht="12.6" customHeight="1">
      <c r="B38" s="53"/>
      <c r="C38" s="53"/>
      <c r="D38" s="78"/>
      <c r="E38" s="53"/>
      <c r="F38" s="53"/>
      <c r="G38" s="85"/>
      <c r="H38" s="53"/>
      <c r="I38" s="53"/>
      <c r="J38" s="459"/>
      <c r="K38" s="459"/>
      <c r="L38" s="78" t="s">
        <v>746</v>
      </c>
      <c r="M38" s="53"/>
      <c r="N38" s="88"/>
    </row>
    <row r="39" spans="2:14" ht="12.6" customHeight="1">
      <c r="B39" s="53" t="s">
        <v>536</v>
      </c>
      <c r="C39" s="53">
        <v>43</v>
      </c>
      <c r="D39" s="78" t="s">
        <v>747</v>
      </c>
      <c r="E39" s="53" t="s">
        <v>564</v>
      </c>
      <c r="F39" s="53" t="s">
        <v>513</v>
      </c>
      <c r="G39" s="85"/>
      <c r="H39" s="53" t="s">
        <v>74</v>
      </c>
      <c r="I39" s="53"/>
      <c r="J39" s="53">
        <v>33</v>
      </c>
      <c r="K39" s="53" t="s">
        <v>52</v>
      </c>
      <c r="L39" s="78" t="s">
        <v>747</v>
      </c>
      <c r="M39" s="53"/>
      <c r="N39" s="89"/>
    </row>
    <row r="40" spans="2:14" ht="12.6" customHeight="1">
      <c r="B40" s="53" t="s">
        <v>545</v>
      </c>
      <c r="C40" s="53">
        <v>45</v>
      </c>
      <c r="D40" s="78" t="s">
        <v>748</v>
      </c>
      <c r="E40" s="53" t="s">
        <v>578</v>
      </c>
      <c r="F40" s="53" t="s">
        <v>66</v>
      </c>
      <c r="G40" s="85"/>
      <c r="H40" s="53" t="s">
        <v>749</v>
      </c>
      <c r="I40" s="53"/>
      <c r="J40" s="53">
        <v>34</v>
      </c>
      <c r="K40" s="53">
        <v>39</v>
      </c>
      <c r="L40" s="78" t="s">
        <v>748</v>
      </c>
      <c r="M40" s="53"/>
      <c r="N40" s="88"/>
    </row>
    <row r="41" spans="2:14" ht="12.6" customHeight="1">
      <c r="B41" s="53" t="s">
        <v>554</v>
      </c>
      <c r="C41" s="53">
        <v>47</v>
      </c>
      <c r="D41" s="78" t="s">
        <v>750</v>
      </c>
      <c r="E41" s="53" t="s">
        <v>586</v>
      </c>
      <c r="F41" s="53" t="s">
        <v>332</v>
      </c>
      <c r="G41" s="85"/>
      <c r="H41" s="53" t="s">
        <v>751</v>
      </c>
      <c r="I41" s="53"/>
      <c r="J41" s="53">
        <v>37</v>
      </c>
      <c r="K41" s="53">
        <v>41</v>
      </c>
      <c r="L41" s="78" t="s">
        <v>750</v>
      </c>
      <c r="M41" s="53"/>
      <c r="N41" s="89"/>
    </row>
    <row r="42" spans="2:14" ht="12.6" customHeight="1">
      <c r="B42" s="53" t="s">
        <v>752</v>
      </c>
      <c r="C42" s="53">
        <v>49</v>
      </c>
      <c r="D42" s="78" t="s">
        <v>42</v>
      </c>
      <c r="E42" s="53" t="s">
        <v>753</v>
      </c>
      <c r="F42" s="53" t="s">
        <v>83</v>
      </c>
      <c r="G42" s="85"/>
      <c r="H42" s="53" t="s">
        <v>304</v>
      </c>
      <c r="I42" s="53"/>
      <c r="J42" s="53">
        <v>39</v>
      </c>
      <c r="K42" s="53">
        <v>44</v>
      </c>
      <c r="L42" s="78" t="s">
        <v>42</v>
      </c>
      <c r="M42" s="53"/>
      <c r="N42" s="88"/>
    </row>
    <row r="43" spans="2:14" ht="12.6" customHeight="1">
      <c r="B43" s="53" t="s">
        <v>639</v>
      </c>
      <c r="C43" s="53">
        <v>53</v>
      </c>
      <c r="D43" s="78" t="s">
        <v>31</v>
      </c>
      <c r="E43" s="53" t="s">
        <v>599</v>
      </c>
      <c r="F43" s="53" t="s">
        <v>97</v>
      </c>
      <c r="G43" s="85"/>
      <c r="H43" s="53" t="s">
        <v>89</v>
      </c>
      <c r="I43" s="53"/>
      <c r="J43" s="53">
        <v>42</v>
      </c>
      <c r="K43" s="53">
        <v>47</v>
      </c>
      <c r="L43" s="78" t="s">
        <v>31</v>
      </c>
      <c r="M43" s="53"/>
      <c r="N43" s="89"/>
    </row>
    <row r="44" spans="2:14" ht="12.6" customHeight="1"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1"/>
      <c r="M44" s="90"/>
      <c r="N44" s="88"/>
    </row>
    <row r="45" spans="2:14" ht="11.4" customHeight="1">
      <c r="B45" s="81" t="s">
        <v>1250</v>
      </c>
      <c r="N45" s="89"/>
    </row>
    <row r="46" spans="2:14" ht="11.4" customHeight="1">
      <c r="N46" s="88"/>
    </row>
    <row r="47" spans="2:14" ht="11.4" customHeight="1">
      <c r="B47" s="81" t="s">
        <v>1239</v>
      </c>
      <c r="N47" s="89"/>
    </row>
    <row r="48" spans="2:14" ht="11.4" customHeight="1">
      <c r="B48" s="61"/>
      <c r="N48" s="88"/>
    </row>
    <row r="49" spans="2:14" ht="11.4" customHeight="1">
      <c r="B49" s="61"/>
      <c r="N49" s="89"/>
    </row>
    <row r="50" spans="2:14" ht="11.4" customHeight="1">
      <c r="B50" s="61"/>
      <c r="N50" s="88"/>
    </row>
    <row r="51" spans="2:14" ht="11.4" customHeight="1">
      <c r="N51" s="89"/>
    </row>
    <row r="52" spans="2:14" ht="11.4" customHeight="1">
      <c r="N52" s="88"/>
    </row>
    <row r="53" spans="2:14" ht="11.4" customHeight="1">
      <c r="N53" s="89"/>
    </row>
    <row r="54" spans="2:14" ht="11.4" customHeight="1">
      <c r="N54" s="88"/>
    </row>
    <row r="55" spans="2:14" ht="11.4" customHeight="1">
      <c r="N55" s="89"/>
    </row>
    <row r="56" spans="2:14" ht="11.4" customHeight="1">
      <c r="N56" s="92"/>
    </row>
    <row r="57" spans="2:14" ht="11.4" customHeight="1">
      <c r="N57" s="93"/>
    </row>
  </sheetData>
  <mergeCells count="34">
    <mergeCell ref="J35:K35"/>
    <mergeCell ref="J36:K36"/>
    <mergeCell ref="J37:K37"/>
    <mergeCell ref="J38:K38"/>
    <mergeCell ref="J30:K30"/>
    <mergeCell ref="J31:K31"/>
    <mergeCell ref="J32:K32"/>
    <mergeCell ref="J33:K33"/>
    <mergeCell ref="J34:K34"/>
    <mergeCell ref="J25:K25"/>
    <mergeCell ref="J26:K26"/>
    <mergeCell ref="J27:K27"/>
    <mergeCell ref="J28:K28"/>
    <mergeCell ref="J29:K29"/>
    <mergeCell ref="J12:K12"/>
    <mergeCell ref="J13:K13"/>
    <mergeCell ref="J14:K14"/>
    <mergeCell ref="J24:K24"/>
    <mergeCell ref="J22:K22"/>
    <mergeCell ref="J23:K23"/>
    <mergeCell ref="J7:K7"/>
    <mergeCell ref="J8:K8"/>
    <mergeCell ref="J9:K9"/>
    <mergeCell ref="J10:K10"/>
    <mergeCell ref="J11:K11"/>
    <mergeCell ref="B2:M2"/>
    <mergeCell ref="L4:M4"/>
    <mergeCell ref="J5:K6"/>
    <mergeCell ref="L5:L6"/>
    <mergeCell ref="B3:M3"/>
    <mergeCell ref="C5:C6"/>
    <mergeCell ref="D5:D6"/>
    <mergeCell ref="H5:I5"/>
    <mergeCell ref="E5:F5"/>
  </mergeCells>
  <hyperlinks>
    <hyperlink ref="D5" r:id="rId1" xr:uid="{BE89D74F-07C8-4E40-8316-C2DBDD883358}"/>
    <hyperlink ref="B2:M2" r:id="rId2" location="bus/m11/a-b/map" display="M11 ALYTUS – SIMNAS  per Parėčėnus" xr:uid="{C76C7244-560B-4822-9747-2563524FE42D}"/>
    <hyperlink ref="B7" r:id="rId3" location="bus/m11/a-b/110001/1/map" xr:uid="{7E14E90E-C7D9-4FBA-9161-A3E63E3723CD}"/>
  </hyperlinks>
  <pageMargins left="0.70866141732283472" right="0.70866141732283472" top="0.74803149606299213" bottom="0.74803149606299213" header="0.31496062992125984" footer="0.31496062992125984"/>
  <pageSetup paperSize="9" scale="68" orientation="portrait" verticalDpi="0" r:id="rId4"/>
  <headerFooter>
    <oddHeader xml:space="preserve">&amp;LSutarties Priedas Nr. 1: I pirkimo dalies eismo tvarkaraštis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apas14">
    <pageSetUpPr fitToPage="1"/>
  </sheetPr>
  <dimension ref="B2:P46"/>
  <sheetViews>
    <sheetView topLeftCell="A11" zoomScaleNormal="100" workbookViewId="0">
      <selection activeCell="A37" sqref="A37:XFD46"/>
    </sheetView>
  </sheetViews>
  <sheetFormatPr defaultRowHeight="14.4"/>
  <cols>
    <col min="2" max="2" width="8.88671875" style="62"/>
    <col min="3" max="3" width="1.33203125" customWidth="1"/>
    <col min="5" max="5" width="10" customWidth="1"/>
    <col min="7" max="7" width="20.33203125" customWidth="1"/>
    <col min="10" max="10" width="1.33203125" customWidth="1"/>
    <col min="11" max="11" width="10" customWidth="1"/>
  </cols>
  <sheetData>
    <row r="2" spans="2:11">
      <c r="B2" s="239" t="s">
        <v>799</v>
      </c>
    </row>
    <row r="3" spans="2:11" ht="18" customHeight="1">
      <c r="B3" s="75" t="s">
        <v>796</v>
      </c>
    </row>
    <row r="4" spans="2:11">
      <c r="B4" s="75" t="s">
        <v>797</v>
      </c>
    </row>
    <row r="5" spans="2:11">
      <c r="B5" s="75" t="s">
        <v>798</v>
      </c>
    </row>
    <row r="6" spans="2:11" ht="7.95" customHeight="1"/>
    <row r="7" spans="2:11">
      <c r="B7" s="443" t="s">
        <v>800</v>
      </c>
      <c r="C7" s="443"/>
      <c r="D7" s="443"/>
      <c r="E7" s="443"/>
      <c r="F7" s="45"/>
      <c r="G7" s="45"/>
      <c r="H7" s="443" t="s">
        <v>128</v>
      </c>
      <c r="I7" s="443"/>
      <c r="J7" s="443"/>
      <c r="K7" s="443"/>
    </row>
    <row r="8" spans="2:11" s="2" customFormat="1">
      <c r="B8" s="43" t="s">
        <v>801</v>
      </c>
      <c r="C8" s="64"/>
      <c r="D8" s="43"/>
      <c r="E8" s="43" t="s">
        <v>18</v>
      </c>
      <c r="F8" s="460" t="s">
        <v>48</v>
      </c>
      <c r="G8" s="460" t="s">
        <v>182</v>
      </c>
      <c r="H8" s="43" t="s">
        <v>801</v>
      </c>
      <c r="I8" s="43"/>
      <c r="J8" s="43"/>
      <c r="K8" s="43" t="s">
        <v>18</v>
      </c>
    </row>
    <row r="9" spans="2:11">
      <c r="B9" s="65" t="s">
        <v>802</v>
      </c>
      <c r="C9" s="66"/>
      <c r="D9" s="65" t="s">
        <v>500</v>
      </c>
      <c r="E9" s="65" t="s">
        <v>129</v>
      </c>
      <c r="F9" s="446"/>
      <c r="G9" s="446"/>
      <c r="H9" s="65" t="s">
        <v>803</v>
      </c>
      <c r="I9" s="65" t="s">
        <v>500</v>
      </c>
      <c r="J9" s="65"/>
      <c r="K9" s="65" t="s">
        <v>802</v>
      </c>
    </row>
    <row r="10" spans="2:11" ht="13.2" customHeight="1">
      <c r="B10" s="238" t="s">
        <v>109</v>
      </c>
      <c r="C10" s="67"/>
      <c r="D10" s="238" t="s">
        <v>490</v>
      </c>
      <c r="E10" s="238" t="s">
        <v>159</v>
      </c>
      <c r="F10" s="68">
        <v>0</v>
      </c>
      <c r="G10" s="59" t="s">
        <v>804</v>
      </c>
      <c r="H10" s="58" t="s">
        <v>715</v>
      </c>
      <c r="I10" s="68" t="s">
        <v>339</v>
      </c>
      <c r="J10" s="69"/>
      <c r="K10" s="58" t="s">
        <v>805</v>
      </c>
    </row>
    <row r="11" spans="2:11" ht="13.2" customHeight="1">
      <c r="B11" s="58" t="s">
        <v>108</v>
      </c>
      <c r="C11" s="67"/>
      <c r="D11" s="58" t="s">
        <v>190</v>
      </c>
      <c r="E11" s="58" t="s">
        <v>185</v>
      </c>
      <c r="F11" s="68">
        <v>3</v>
      </c>
      <c r="G11" s="59" t="s">
        <v>806</v>
      </c>
      <c r="H11" s="58" t="s">
        <v>718</v>
      </c>
      <c r="I11" s="68" t="s">
        <v>529</v>
      </c>
      <c r="J11" s="69"/>
      <c r="K11" s="58" t="s">
        <v>807</v>
      </c>
    </row>
    <row r="12" spans="2:11" ht="13.2" customHeight="1">
      <c r="B12" s="58" t="s">
        <v>106</v>
      </c>
      <c r="C12" s="67"/>
      <c r="D12" s="58" t="s">
        <v>194</v>
      </c>
      <c r="E12" s="58" t="s">
        <v>605</v>
      </c>
      <c r="F12" s="68">
        <v>4</v>
      </c>
      <c r="G12" s="59" t="s">
        <v>808</v>
      </c>
      <c r="H12" s="58" t="s">
        <v>516</v>
      </c>
      <c r="I12" s="68" t="s">
        <v>79</v>
      </c>
      <c r="J12" s="69"/>
      <c r="K12" s="58" t="s">
        <v>809</v>
      </c>
    </row>
    <row r="13" spans="2:11" ht="13.2" customHeight="1">
      <c r="B13" s="58" t="s">
        <v>104</v>
      </c>
      <c r="C13" s="67"/>
      <c r="D13" s="58" t="s">
        <v>810</v>
      </c>
      <c r="E13" s="58" t="s">
        <v>176</v>
      </c>
      <c r="F13" s="68">
        <v>6</v>
      </c>
      <c r="G13" s="298" t="s">
        <v>811</v>
      </c>
      <c r="H13" s="58" t="s">
        <v>509</v>
      </c>
      <c r="I13" s="68" t="s">
        <v>812</v>
      </c>
      <c r="J13" s="69"/>
      <c r="K13" s="58" t="s">
        <v>813</v>
      </c>
    </row>
    <row r="14" spans="2:11" ht="13.2" customHeight="1">
      <c r="B14" s="58" t="s">
        <v>100</v>
      </c>
      <c r="C14" s="67"/>
      <c r="D14" s="58" t="s">
        <v>216</v>
      </c>
      <c r="E14" s="58" t="s">
        <v>300</v>
      </c>
      <c r="F14" s="68">
        <v>8</v>
      </c>
      <c r="G14" s="59" t="s">
        <v>814</v>
      </c>
      <c r="H14" s="58" t="s">
        <v>503</v>
      </c>
      <c r="I14" s="68" t="s">
        <v>87</v>
      </c>
      <c r="J14" s="69"/>
      <c r="K14" s="58" t="s">
        <v>815</v>
      </c>
    </row>
    <row r="15" spans="2:11" ht="13.2" customHeight="1">
      <c r="B15" s="58" t="s">
        <v>98</v>
      </c>
      <c r="C15" s="67"/>
      <c r="D15" s="58" t="s">
        <v>222</v>
      </c>
      <c r="E15" s="58" t="s">
        <v>305</v>
      </c>
      <c r="F15" s="68">
        <v>10</v>
      </c>
      <c r="G15" s="59" t="s">
        <v>816</v>
      </c>
      <c r="H15" s="58" t="s">
        <v>727</v>
      </c>
      <c r="I15" s="68" t="s">
        <v>580</v>
      </c>
      <c r="J15" s="69"/>
      <c r="K15" s="58" t="s">
        <v>817</v>
      </c>
    </row>
    <row r="16" spans="2:11" ht="13.2" customHeight="1">
      <c r="B16" s="58" t="s">
        <v>90</v>
      </c>
      <c r="C16" s="67"/>
      <c r="D16" s="58" t="s">
        <v>233</v>
      </c>
      <c r="E16" s="58" t="s">
        <v>191</v>
      </c>
      <c r="F16" s="68">
        <v>12</v>
      </c>
      <c r="G16" s="59" t="s">
        <v>818</v>
      </c>
      <c r="H16" s="58" t="s">
        <v>731</v>
      </c>
      <c r="I16" s="68" t="s">
        <v>93</v>
      </c>
      <c r="J16" s="69"/>
      <c r="K16" s="58" t="s">
        <v>197</v>
      </c>
    </row>
    <row r="17" spans="2:11" ht="13.2" customHeight="1">
      <c r="B17" s="58" t="s">
        <v>86</v>
      </c>
      <c r="C17" s="67"/>
      <c r="D17" s="58" t="s">
        <v>238</v>
      </c>
      <c r="E17" s="58" t="s">
        <v>162</v>
      </c>
      <c r="F17" s="68">
        <v>14</v>
      </c>
      <c r="G17" s="59" t="s">
        <v>819</v>
      </c>
      <c r="H17" s="58" t="s">
        <v>511</v>
      </c>
      <c r="I17" s="68" t="s">
        <v>313</v>
      </c>
      <c r="J17" s="69"/>
      <c r="K17" s="58" t="s">
        <v>202</v>
      </c>
    </row>
    <row r="18" spans="2:11" ht="13.2" customHeight="1">
      <c r="B18" s="58" t="s">
        <v>230</v>
      </c>
      <c r="C18" s="67"/>
      <c r="D18" s="58" t="s">
        <v>246</v>
      </c>
      <c r="E18" s="58" t="s">
        <v>319</v>
      </c>
      <c r="F18" s="68">
        <v>16</v>
      </c>
      <c r="G18" s="59" t="s">
        <v>820</v>
      </c>
      <c r="H18" s="58" t="s">
        <v>737</v>
      </c>
      <c r="I18" s="68" t="s">
        <v>309</v>
      </c>
      <c r="J18" s="69"/>
      <c r="K18" s="58" t="s">
        <v>821</v>
      </c>
    </row>
    <row r="19" spans="2:11" ht="13.2" customHeight="1">
      <c r="B19" s="58" t="s">
        <v>75</v>
      </c>
      <c r="C19" s="67"/>
      <c r="D19" s="58" t="s">
        <v>619</v>
      </c>
      <c r="E19" s="58" t="s">
        <v>156</v>
      </c>
      <c r="F19" s="68">
        <v>19</v>
      </c>
      <c r="G19" s="59" t="s">
        <v>822</v>
      </c>
      <c r="H19" s="58" t="s">
        <v>740</v>
      </c>
      <c r="I19" s="68" t="s">
        <v>299</v>
      </c>
      <c r="J19" s="69"/>
      <c r="K19" s="58" t="s">
        <v>220</v>
      </c>
    </row>
    <row r="20" spans="2:11" ht="13.2" customHeight="1">
      <c r="B20" s="58" t="s">
        <v>71</v>
      </c>
      <c r="C20" s="67"/>
      <c r="D20" s="58" t="s">
        <v>621</v>
      </c>
      <c r="E20" s="58" t="s">
        <v>622</v>
      </c>
      <c r="F20" s="68">
        <v>20</v>
      </c>
      <c r="G20" s="59" t="s">
        <v>823</v>
      </c>
      <c r="H20" s="58" t="s">
        <v>824</v>
      </c>
      <c r="I20" s="68" t="s">
        <v>292</v>
      </c>
      <c r="J20" s="69"/>
      <c r="K20" s="58" t="s">
        <v>225</v>
      </c>
    </row>
    <row r="21" spans="2:11" ht="13.2" customHeight="1">
      <c r="B21" s="58" t="s">
        <v>207</v>
      </c>
      <c r="C21" s="67"/>
      <c r="D21" s="58" t="s">
        <v>614</v>
      </c>
      <c r="E21" s="58" t="s">
        <v>217</v>
      </c>
      <c r="F21" s="68">
        <v>22</v>
      </c>
      <c r="G21" s="59" t="s">
        <v>825</v>
      </c>
      <c r="H21" s="58" t="s">
        <v>551</v>
      </c>
      <c r="I21" s="68" t="s">
        <v>576</v>
      </c>
      <c r="J21" s="69"/>
      <c r="K21" s="58" t="s">
        <v>232</v>
      </c>
    </row>
    <row r="22" spans="2:11" ht="13.2" customHeight="1">
      <c r="B22" s="58" t="s">
        <v>145</v>
      </c>
      <c r="C22" s="67"/>
      <c r="D22" s="58" t="s">
        <v>675</v>
      </c>
      <c r="E22" s="58" t="s">
        <v>147</v>
      </c>
      <c r="F22" s="68">
        <v>24</v>
      </c>
      <c r="G22" s="59" t="s">
        <v>826</v>
      </c>
      <c r="H22" s="58" t="s">
        <v>578</v>
      </c>
      <c r="I22" s="68" t="s">
        <v>146</v>
      </c>
      <c r="J22" s="69"/>
      <c r="K22" s="58" t="s">
        <v>297</v>
      </c>
    </row>
    <row r="23" spans="2:11" ht="13.2" customHeight="1">
      <c r="B23" s="58" t="s">
        <v>433</v>
      </c>
      <c r="C23" s="67"/>
      <c r="D23" s="58" t="s">
        <v>646</v>
      </c>
      <c r="E23" s="58" t="s">
        <v>228</v>
      </c>
      <c r="F23" s="68">
        <v>27</v>
      </c>
      <c r="G23" s="59" t="s">
        <v>827</v>
      </c>
      <c r="H23" s="58" t="s">
        <v>780</v>
      </c>
      <c r="I23" s="68" t="s">
        <v>53</v>
      </c>
      <c r="J23" s="69"/>
      <c r="K23" s="58" t="s">
        <v>245</v>
      </c>
    </row>
    <row r="24" spans="2:11" ht="6" customHeight="1">
      <c r="B24" s="70"/>
      <c r="C24" s="71"/>
      <c r="D24" s="70"/>
      <c r="E24" s="70"/>
      <c r="F24" s="72"/>
      <c r="G24" s="73"/>
      <c r="H24" s="70"/>
      <c r="I24" s="72"/>
      <c r="J24" s="74"/>
      <c r="K24" s="70"/>
    </row>
    <row r="25" spans="2:11" ht="13.2" customHeight="1">
      <c r="B25" s="58" t="s">
        <v>839</v>
      </c>
      <c r="C25" s="60"/>
      <c r="D25" s="58"/>
      <c r="E25" s="58"/>
      <c r="F25" s="68">
        <v>29</v>
      </c>
      <c r="G25" s="59" t="s">
        <v>828</v>
      </c>
      <c r="H25" s="58"/>
      <c r="I25" s="68" t="s">
        <v>150</v>
      </c>
      <c r="J25" s="58"/>
      <c r="K25" s="58" t="s">
        <v>251</v>
      </c>
    </row>
    <row r="26" spans="2:11" ht="13.2" customHeight="1">
      <c r="B26" s="58" t="s">
        <v>840</v>
      </c>
      <c r="C26" s="60"/>
      <c r="D26" s="58"/>
      <c r="E26" s="58"/>
      <c r="F26" s="68">
        <v>31</v>
      </c>
      <c r="G26" s="59" t="s">
        <v>829</v>
      </c>
      <c r="H26" s="58"/>
      <c r="I26" s="68" t="s">
        <v>771</v>
      </c>
      <c r="J26" s="58"/>
      <c r="K26" s="58" t="s">
        <v>256</v>
      </c>
    </row>
    <row r="27" spans="2:11" ht="13.2" customHeight="1">
      <c r="B27" s="58" t="s">
        <v>841</v>
      </c>
      <c r="C27" s="60"/>
      <c r="D27" s="58"/>
      <c r="E27" s="58"/>
      <c r="F27" s="68">
        <v>32</v>
      </c>
      <c r="G27" s="59" t="s">
        <v>830</v>
      </c>
      <c r="H27" s="58"/>
      <c r="I27" s="68" t="s">
        <v>56</v>
      </c>
      <c r="J27" s="58"/>
      <c r="K27" s="58" t="s">
        <v>553</v>
      </c>
    </row>
    <row r="28" spans="2:11" ht="13.2" customHeight="1">
      <c r="B28" s="58" t="s">
        <v>373</v>
      </c>
      <c r="C28" s="60"/>
      <c r="D28" s="58"/>
      <c r="E28" s="58"/>
      <c r="F28" s="68">
        <v>36</v>
      </c>
      <c r="G28" s="59" t="s">
        <v>831</v>
      </c>
      <c r="H28" s="58"/>
      <c r="I28" s="68" t="s">
        <v>167</v>
      </c>
      <c r="J28" s="58"/>
      <c r="K28" s="58" t="s">
        <v>261</v>
      </c>
    </row>
    <row r="29" spans="2:11" ht="13.2" customHeight="1">
      <c r="B29" s="58" t="s">
        <v>684</v>
      </c>
      <c r="C29" s="60"/>
      <c r="D29" s="58"/>
      <c r="E29" s="58"/>
      <c r="F29" s="68">
        <v>38</v>
      </c>
      <c r="G29" s="59" t="s">
        <v>832</v>
      </c>
      <c r="H29" s="58"/>
      <c r="I29" s="68" t="s">
        <v>777</v>
      </c>
      <c r="J29" s="58"/>
      <c r="K29" s="58" t="s">
        <v>267</v>
      </c>
    </row>
    <row r="30" spans="2:11" ht="13.2" customHeight="1">
      <c r="B30" s="58" t="s">
        <v>842</v>
      </c>
      <c r="C30" s="60"/>
      <c r="D30" s="58"/>
      <c r="E30" s="58"/>
      <c r="F30" s="68">
        <v>40</v>
      </c>
      <c r="G30" s="59" t="s">
        <v>833</v>
      </c>
      <c r="H30" s="58"/>
      <c r="I30" s="68" t="s">
        <v>729</v>
      </c>
      <c r="J30" s="58"/>
      <c r="K30" s="58" t="s">
        <v>269</v>
      </c>
    </row>
    <row r="31" spans="2:11" ht="13.2" customHeight="1">
      <c r="B31" s="58" t="s">
        <v>844</v>
      </c>
      <c r="C31" s="60"/>
      <c r="D31" s="58"/>
      <c r="E31" s="58"/>
      <c r="F31" s="68">
        <v>41</v>
      </c>
      <c r="G31" s="59" t="s">
        <v>834</v>
      </c>
      <c r="H31" s="58"/>
      <c r="I31" s="68" t="s">
        <v>60</v>
      </c>
      <c r="J31" s="58"/>
      <c r="K31" s="58" t="s">
        <v>264</v>
      </c>
    </row>
    <row r="32" spans="2:11" ht="13.2" customHeight="1">
      <c r="B32" s="58" t="s">
        <v>843</v>
      </c>
      <c r="C32" s="60"/>
      <c r="D32" s="58"/>
      <c r="E32" s="58"/>
      <c r="F32" s="68">
        <v>44</v>
      </c>
      <c r="G32" s="59" t="s">
        <v>835</v>
      </c>
      <c r="H32" s="58"/>
      <c r="I32" s="68" t="s">
        <v>201</v>
      </c>
      <c r="J32" s="58"/>
      <c r="K32" s="58" t="s">
        <v>258</v>
      </c>
    </row>
    <row r="33" spans="2:16" ht="13.2" customHeight="1">
      <c r="B33" s="58" t="s">
        <v>362</v>
      </c>
      <c r="C33" s="60"/>
      <c r="D33" s="58"/>
      <c r="E33" s="58"/>
      <c r="F33" s="68">
        <v>45</v>
      </c>
      <c r="G33" s="126" t="s">
        <v>836</v>
      </c>
      <c r="H33" s="58"/>
      <c r="I33" s="68" t="s">
        <v>158</v>
      </c>
      <c r="J33" s="58"/>
      <c r="K33" s="58" t="s">
        <v>253</v>
      </c>
    </row>
    <row r="34" spans="2:16" ht="13.2" customHeight="1">
      <c r="B34" s="58" t="s">
        <v>845</v>
      </c>
      <c r="C34" s="60"/>
      <c r="D34" s="58"/>
      <c r="E34" s="58"/>
      <c r="F34" s="68">
        <v>47</v>
      </c>
      <c r="G34" s="59" t="s">
        <v>837</v>
      </c>
      <c r="H34" s="58"/>
      <c r="I34" s="68" t="s">
        <v>219</v>
      </c>
      <c r="J34" s="58"/>
      <c r="K34" s="58" t="s">
        <v>247</v>
      </c>
    </row>
    <row r="35" spans="2:16" ht="13.2" customHeight="1">
      <c r="B35" s="58" t="s">
        <v>679</v>
      </c>
      <c r="C35" s="60"/>
      <c r="D35" s="58"/>
      <c r="E35" s="58"/>
      <c r="F35" s="68">
        <v>50</v>
      </c>
      <c r="G35" s="59" t="s">
        <v>838</v>
      </c>
      <c r="H35" s="58"/>
      <c r="I35" s="68" t="s">
        <v>142</v>
      </c>
      <c r="J35" s="58"/>
      <c r="K35" s="58" t="s">
        <v>239</v>
      </c>
    </row>
    <row r="36" spans="2:16" ht="13.2" customHeight="1">
      <c r="B36" s="58" t="s">
        <v>653</v>
      </c>
      <c r="C36" s="60"/>
      <c r="D36" s="58"/>
      <c r="E36" s="58"/>
      <c r="F36" s="68">
        <v>51</v>
      </c>
      <c r="G36" s="59" t="s">
        <v>827</v>
      </c>
      <c r="H36" s="58"/>
      <c r="I36" s="68" t="s">
        <v>131</v>
      </c>
      <c r="J36" s="58"/>
      <c r="K36" s="58" t="s">
        <v>135</v>
      </c>
    </row>
    <row r="37" spans="2:16" s="3" customFormat="1" ht="69.75" customHeight="1">
      <c r="B37" s="371" t="s">
        <v>1286</v>
      </c>
      <c r="C37" s="371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10"/>
      <c r="O37" s="310"/>
      <c r="P37" s="310"/>
    </row>
    <row r="38" spans="2:16">
      <c r="B38"/>
    </row>
    <row r="39" spans="2:16">
      <c r="B39"/>
    </row>
    <row r="40" spans="2:16">
      <c r="B40"/>
    </row>
    <row r="41" spans="2:16">
      <c r="B41"/>
    </row>
    <row r="42" spans="2:16">
      <c r="B42"/>
    </row>
    <row r="43" spans="2:16">
      <c r="B43"/>
    </row>
    <row r="44" spans="2:16" s="3" customFormat="1" ht="15.6">
      <c r="B44" s="55"/>
    </row>
    <row r="45" spans="2:16" s="3" customFormat="1" ht="15.6"/>
    <row r="46" spans="2:16" s="3" customFormat="1" ht="15.6">
      <c r="B46" s="164"/>
    </row>
  </sheetData>
  <mergeCells count="5">
    <mergeCell ref="G8:G9"/>
    <mergeCell ref="F8:F9"/>
    <mergeCell ref="B7:E7"/>
    <mergeCell ref="H7:K7"/>
    <mergeCell ref="B37:M37"/>
  </mergeCells>
  <hyperlinks>
    <hyperlink ref="B3" r:id="rId1" xr:uid="{00000000-0004-0000-0C00-000000000000}"/>
    <hyperlink ref="B5" r:id="rId2" xr:uid="{00000000-0004-0000-0C00-000001000000}"/>
    <hyperlink ref="E10" r:id="rId3" location="bus/m12/a-b/110001/1/map" xr:uid="{A49DFD24-AF9D-4D14-AE2F-431FF72618BB}"/>
    <hyperlink ref="D10" r:id="rId4" location="bus/m12/a-b/110001/2/map" xr:uid="{10FDE5B6-4064-40DD-8AA6-BA0186C11FD0}"/>
    <hyperlink ref="B2" r:id="rId5" location="bus/m12/a-b/map" display="https://www.stops.lt/alytausrajonas/ - bus/m12/a-b/map" xr:uid="{F8C986D3-4FAE-4EF0-99B0-DA6CF177A654}"/>
    <hyperlink ref="B4" r:id="rId6" location="bus/m13/a-b/110001/1/map" xr:uid="{CE9B80BB-EBAD-4E55-8DB5-7A098DC6FED8}"/>
    <hyperlink ref="B10" r:id="rId7" location="bus/m13/a-b/110001/1/map" xr:uid="{FE9F6B29-9EC5-4EBF-9BA6-4BDE137A028E}"/>
  </hyperlinks>
  <pageMargins left="0.70866141732283472" right="0.70866141732283472" top="0.74803149606299213" bottom="0.74803149606299213" header="0.31496062992125984" footer="0.31496062992125984"/>
  <pageSetup paperSize="9" scale="46" orientation="portrait" verticalDpi="0" r:id="rId8"/>
  <headerFooter>
    <oddHeader xml:space="preserve">&amp;LSutarties Priedas Nr. 1: I pirkimo dalies eismo tvarkaraštis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apas15">
    <pageSetUpPr fitToPage="1"/>
  </sheetPr>
  <dimension ref="B2:P36"/>
  <sheetViews>
    <sheetView topLeftCell="A85" zoomScaleNormal="100" workbookViewId="0">
      <selection activeCell="V100" sqref="V100:V102"/>
    </sheetView>
  </sheetViews>
  <sheetFormatPr defaultRowHeight="14.4"/>
  <cols>
    <col min="2" max="4" width="7.5546875" customWidth="1"/>
    <col min="5" max="5" width="1.5546875" customWidth="1"/>
    <col min="6" max="6" width="5.6640625" customWidth="1"/>
    <col min="7" max="7" width="5.88671875" customWidth="1"/>
    <col min="8" max="8" width="19.5546875" customWidth="1"/>
    <col min="9" max="11" width="7.5546875" customWidth="1"/>
  </cols>
  <sheetData>
    <row r="2" spans="2:11">
      <c r="B2" s="461" t="s">
        <v>863</v>
      </c>
      <c r="C2" s="461"/>
      <c r="D2" s="461"/>
      <c r="E2" s="461"/>
      <c r="F2" s="461"/>
      <c r="G2" s="461"/>
      <c r="H2" s="461"/>
      <c r="I2" s="461"/>
      <c r="J2" s="461"/>
      <c r="K2" s="461"/>
    </row>
    <row r="3" spans="2:11" ht="6" customHeight="1"/>
    <row r="4" spans="2:11">
      <c r="B4" s="443" t="s">
        <v>864</v>
      </c>
      <c r="C4" s="443"/>
      <c r="D4" s="443"/>
      <c r="E4" s="443"/>
      <c r="F4" s="421" t="s">
        <v>181</v>
      </c>
      <c r="G4" s="423"/>
      <c r="H4" s="453" t="s">
        <v>182</v>
      </c>
      <c r="I4" s="443" t="s">
        <v>865</v>
      </c>
      <c r="J4" s="443"/>
      <c r="K4" s="443"/>
    </row>
    <row r="5" spans="2:11" ht="34.200000000000003" customHeight="1">
      <c r="B5" s="43" t="s">
        <v>129</v>
      </c>
      <c r="C5" s="43" t="s">
        <v>500</v>
      </c>
      <c r="D5" s="43" t="s">
        <v>129</v>
      </c>
      <c r="E5" s="43"/>
      <c r="F5" s="424"/>
      <c r="G5" s="426"/>
      <c r="H5" s="454"/>
      <c r="I5" s="43" t="s">
        <v>129</v>
      </c>
      <c r="J5" s="43" t="s">
        <v>500</v>
      </c>
      <c r="K5" s="43" t="s">
        <v>129</v>
      </c>
    </row>
    <row r="6" spans="2:11" ht="15" customHeight="1">
      <c r="B6" s="53"/>
      <c r="C6" s="53"/>
      <c r="D6" s="53"/>
      <c r="E6" s="53"/>
      <c r="F6" s="53"/>
      <c r="G6" s="53">
        <v>7.1</v>
      </c>
      <c r="H6" s="78" t="s">
        <v>866</v>
      </c>
      <c r="I6" s="53" t="s">
        <v>359</v>
      </c>
      <c r="J6" s="53"/>
      <c r="K6" s="53"/>
    </row>
    <row r="7" spans="2:11" ht="15" customHeight="1">
      <c r="B7" s="53"/>
      <c r="C7" s="53"/>
      <c r="D7" s="53"/>
      <c r="E7" s="53"/>
      <c r="F7" s="53"/>
      <c r="G7" s="53">
        <v>5.7</v>
      </c>
      <c r="H7" s="78" t="s">
        <v>867</v>
      </c>
      <c r="I7" s="53" t="s">
        <v>361</v>
      </c>
      <c r="J7" s="53"/>
      <c r="K7" s="53"/>
    </row>
    <row r="8" spans="2:11" ht="15" customHeight="1">
      <c r="B8" s="53"/>
      <c r="C8" s="53"/>
      <c r="D8" s="53"/>
      <c r="E8" s="53"/>
      <c r="F8" s="53"/>
      <c r="G8" s="53">
        <v>4.0999999999999996</v>
      </c>
      <c r="H8" s="78" t="s">
        <v>121</v>
      </c>
      <c r="I8" s="53" t="s">
        <v>367</v>
      </c>
      <c r="J8" s="53"/>
      <c r="K8" s="53"/>
    </row>
    <row r="9" spans="2:11" ht="15" customHeight="1">
      <c r="B9" s="53"/>
      <c r="C9" s="53"/>
      <c r="D9" s="53"/>
      <c r="E9" s="53"/>
      <c r="F9" s="53"/>
      <c r="G9" s="53">
        <v>2</v>
      </c>
      <c r="H9" s="78" t="s">
        <v>1278</v>
      </c>
      <c r="I9" s="53" t="s">
        <v>186</v>
      </c>
      <c r="J9" s="53"/>
      <c r="K9" s="53"/>
    </row>
    <row r="10" spans="2:11" ht="15" customHeight="1">
      <c r="B10" s="202" t="s">
        <v>189</v>
      </c>
      <c r="C10" s="202" t="s">
        <v>868</v>
      </c>
      <c r="D10" s="26" t="s">
        <v>869</v>
      </c>
      <c r="E10" s="53"/>
      <c r="F10" s="53">
        <v>0</v>
      </c>
      <c r="G10" s="53"/>
      <c r="H10" s="78" t="s">
        <v>866</v>
      </c>
      <c r="I10" s="53"/>
      <c r="J10" s="53" t="s">
        <v>870</v>
      </c>
      <c r="K10" s="53" t="s">
        <v>474</v>
      </c>
    </row>
    <row r="11" spans="2:11" ht="15" customHeight="1">
      <c r="B11" s="53"/>
      <c r="C11" s="53" t="s">
        <v>871</v>
      </c>
      <c r="D11" s="53" t="s">
        <v>872</v>
      </c>
      <c r="E11" s="53"/>
      <c r="F11" s="53" t="s">
        <v>873</v>
      </c>
      <c r="G11" s="53"/>
      <c r="H11" s="78" t="s">
        <v>874</v>
      </c>
      <c r="I11" s="53"/>
      <c r="J11" s="53" t="s">
        <v>875</v>
      </c>
      <c r="K11" s="53" t="s">
        <v>876</v>
      </c>
    </row>
    <row r="12" spans="2:11" ht="15" customHeight="1">
      <c r="B12" s="53" t="s">
        <v>70</v>
      </c>
      <c r="C12" s="53" t="s">
        <v>877</v>
      </c>
      <c r="D12" s="53" t="s">
        <v>878</v>
      </c>
      <c r="E12" s="53"/>
      <c r="F12" s="53" t="s">
        <v>879</v>
      </c>
      <c r="G12" s="53">
        <v>0</v>
      </c>
      <c r="H12" s="78" t="s">
        <v>806</v>
      </c>
      <c r="I12" s="53" t="s">
        <v>397</v>
      </c>
      <c r="J12" s="53" t="s">
        <v>880</v>
      </c>
      <c r="K12" s="53" t="s">
        <v>465</v>
      </c>
    </row>
    <row r="13" spans="2:11" ht="15" customHeight="1">
      <c r="B13" s="53" t="s">
        <v>203</v>
      </c>
      <c r="C13" s="53" t="s">
        <v>881</v>
      </c>
      <c r="D13" s="53" t="s">
        <v>882</v>
      </c>
      <c r="E13" s="53"/>
      <c r="F13" s="53" t="s">
        <v>883</v>
      </c>
      <c r="G13" s="53"/>
      <c r="H13" s="78" t="s">
        <v>884</v>
      </c>
      <c r="I13" s="53" t="s">
        <v>408</v>
      </c>
      <c r="J13" s="53" t="s">
        <v>885</v>
      </c>
      <c r="K13" s="53" t="s">
        <v>461</v>
      </c>
    </row>
    <row r="14" spans="2:11" ht="15" customHeight="1">
      <c r="B14" s="53" t="s">
        <v>210</v>
      </c>
      <c r="C14" s="53" t="s">
        <v>886</v>
      </c>
      <c r="D14" s="53" t="s">
        <v>887</v>
      </c>
      <c r="E14" s="53"/>
      <c r="F14" s="53" t="s">
        <v>888</v>
      </c>
      <c r="G14" s="53"/>
      <c r="H14" s="78" t="s">
        <v>811</v>
      </c>
      <c r="I14" s="53" t="s">
        <v>415</v>
      </c>
      <c r="J14" s="53" t="s">
        <v>889</v>
      </c>
      <c r="K14" s="53" t="s">
        <v>849</v>
      </c>
    </row>
    <row r="15" spans="2:11" ht="15" customHeight="1">
      <c r="B15" s="53" t="s">
        <v>327</v>
      </c>
      <c r="C15" s="53" t="s">
        <v>890</v>
      </c>
      <c r="D15" s="53" t="s">
        <v>891</v>
      </c>
      <c r="E15" s="53"/>
      <c r="F15" s="53" t="s">
        <v>892</v>
      </c>
      <c r="G15" s="53"/>
      <c r="H15" s="78" t="s">
        <v>814</v>
      </c>
      <c r="I15" s="53" t="s">
        <v>134</v>
      </c>
      <c r="J15" s="53" t="s">
        <v>893</v>
      </c>
      <c r="K15" s="53" t="s">
        <v>894</v>
      </c>
    </row>
    <row r="16" spans="2:11" ht="15" customHeight="1">
      <c r="B16" s="53" t="s">
        <v>76</v>
      </c>
      <c r="C16" s="53" t="s">
        <v>895</v>
      </c>
      <c r="D16" s="53" t="s">
        <v>896</v>
      </c>
      <c r="E16" s="53"/>
      <c r="F16" s="53" t="s">
        <v>897</v>
      </c>
      <c r="G16" s="53"/>
      <c r="H16" s="78" t="s">
        <v>816</v>
      </c>
      <c r="I16" s="53" t="s">
        <v>433</v>
      </c>
      <c r="J16" s="53" t="s">
        <v>898</v>
      </c>
      <c r="K16" s="53" t="s">
        <v>847</v>
      </c>
    </row>
    <row r="17" spans="2:16" ht="15" customHeight="1">
      <c r="B17" s="53" t="s">
        <v>80</v>
      </c>
      <c r="C17" s="53" t="s">
        <v>899</v>
      </c>
      <c r="D17" s="53" t="s">
        <v>900</v>
      </c>
      <c r="E17" s="53"/>
      <c r="F17" s="53" t="s">
        <v>901</v>
      </c>
      <c r="G17" s="53"/>
      <c r="H17" s="78" t="s">
        <v>818</v>
      </c>
      <c r="I17" s="53" t="s">
        <v>145</v>
      </c>
      <c r="J17" s="53" t="s">
        <v>902</v>
      </c>
      <c r="K17" s="53" t="s">
        <v>638</v>
      </c>
    </row>
    <row r="18" spans="2:16" ht="15" customHeight="1">
      <c r="B18" s="53" t="s">
        <v>88</v>
      </c>
      <c r="C18" s="53" t="s">
        <v>903</v>
      </c>
      <c r="D18" s="53" t="s">
        <v>904</v>
      </c>
      <c r="E18" s="53"/>
      <c r="F18" s="53" t="s">
        <v>905</v>
      </c>
      <c r="G18" s="53"/>
      <c r="H18" s="78" t="s">
        <v>819</v>
      </c>
      <c r="I18" s="53" t="s">
        <v>207</v>
      </c>
      <c r="J18" s="53" t="s">
        <v>906</v>
      </c>
      <c r="K18" s="53" t="s">
        <v>760</v>
      </c>
    </row>
    <row r="19" spans="2:16" ht="15" customHeight="1">
      <c r="B19" s="53" t="s">
        <v>96</v>
      </c>
      <c r="C19" s="53" t="s">
        <v>907</v>
      </c>
      <c r="D19" s="53" t="s">
        <v>908</v>
      </c>
      <c r="E19" s="53"/>
      <c r="F19" s="53" t="s">
        <v>909</v>
      </c>
      <c r="G19" s="53"/>
      <c r="H19" s="78" t="s">
        <v>820</v>
      </c>
      <c r="I19" s="53" t="s">
        <v>71</v>
      </c>
      <c r="J19" s="53" t="s">
        <v>910</v>
      </c>
      <c r="K19" s="53" t="s">
        <v>635</v>
      </c>
    </row>
    <row r="20" spans="2:16" ht="15" customHeight="1">
      <c r="B20" s="53" t="s">
        <v>101</v>
      </c>
      <c r="C20" s="53" t="s">
        <v>911</v>
      </c>
      <c r="D20" s="53" t="s">
        <v>912</v>
      </c>
      <c r="E20" s="53"/>
      <c r="F20" s="53" t="s">
        <v>913</v>
      </c>
      <c r="G20" s="53"/>
      <c r="H20" s="78" t="s">
        <v>822</v>
      </c>
      <c r="I20" s="53" t="s">
        <v>78</v>
      </c>
      <c r="J20" s="53" t="s">
        <v>914</v>
      </c>
      <c r="K20" s="53" t="s">
        <v>633</v>
      </c>
    </row>
    <row r="21" spans="2:16" ht="15" customHeight="1">
      <c r="B21" s="53" t="s">
        <v>105</v>
      </c>
      <c r="C21" s="53" t="s">
        <v>915</v>
      </c>
      <c r="D21" s="53" t="s">
        <v>916</v>
      </c>
      <c r="E21" s="53"/>
      <c r="F21" s="53" t="s">
        <v>917</v>
      </c>
      <c r="G21" s="53"/>
      <c r="H21" s="78" t="s">
        <v>823</v>
      </c>
      <c r="I21" s="53" t="s">
        <v>82</v>
      </c>
      <c r="J21" s="53" t="s">
        <v>918</v>
      </c>
      <c r="K21" s="53" t="s">
        <v>631</v>
      </c>
    </row>
    <row r="22" spans="2:16" ht="15" customHeight="1">
      <c r="B22" s="53" t="s">
        <v>157</v>
      </c>
      <c r="C22" s="53" t="s">
        <v>919</v>
      </c>
      <c r="D22" s="53" t="s">
        <v>920</v>
      </c>
      <c r="E22" s="53"/>
      <c r="F22" s="53" t="s">
        <v>921</v>
      </c>
      <c r="G22" s="53"/>
      <c r="H22" s="78" t="s">
        <v>825</v>
      </c>
      <c r="I22" s="53" t="s">
        <v>161</v>
      </c>
      <c r="J22" s="53" t="s">
        <v>922</v>
      </c>
      <c r="K22" s="53" t="s">
        <v>628</v>
      </c>
    </row>
    <row r="23" spans="2:16" ht="15" customHeight="1">
      <c r="B23" s="53" t="s">
        <v>336</v>
      </c>
      <c r="C23" s="53" t="s">
        <v>923</v>
      </c>
      <c r="D23" s="53" t="s">
        <v>924</v>
      </c>
      <c r="E23" s="53"/>
      <c r="F23" s="53" t="s">
        <v>925</v>
      </c>
      <c r="G23" s="53"/>
      <c r="H23" s="78" t="s">
        <v>826</v>
      </c>
      <c r="I23" s="53" t="s">
        <v>98</v>
      </c>
      <c r="J23" s="53" t="s">
        <v>926</v>
      </c>
      <c r="K23" s="53" t="s">
        <v>418</v>
      </c>
    </row>
    <row r="24" spans="2:16" ht="15" customHeight="1">
      <c r="B24" s="53" t="s">
        <v>109</v>
      </c>
      <c r="C24" s="53" t="s">
        <v>927</v>
      </c>
      <c r="D24" s="53" t="s">
        <v>356</v>
      </c>
      <c r="E24" s="53"/>
      <c r="F24" s="53" t="s">
        <v>928</v>
      </c>
      <c r="G24" s="53"/>
      <c r="H24" s="78" t="s">
        <v>827</v>
      </c>
      <c r="I24" s="53" t="s">
        <v>321</v>
      </c>
      <c r="J24" s="53" t="s">
        <v>929</v>
      </c>
      <c r="K24" s="53" t="s">
        <v>406</v>
      </c>
    </row>
    <row r="25" spans="2:16" ht="15" customHeight="1">
      <c r="B25" s="53" t="s">
        <v>108</v>
      </c>
      <c r="C25" s="53" t="s">
        <v>930</v>
      </c>
      <c r="D25" s="53" t="s">
        <v>931</v>
      </c>
      <c r="E25" s="53"/>
      <c r="F25" s="53" t="s">
        <v>932</v>
      </c>
      <c r="G25" s="53"/>
      <c r="H25" s="78" t="s">
        <v>933</v>
      </c>
      <c r="I25" s="53" t="s">
        <v>108</v>
      </c>
      <c r="J25" s="53" t="s">
        <v>934</v>
      </c>
      <c r="K25" s="53" t="s">
        <v>388</v>
      </c>
    </row>
    <row r="26" spans="2:16" s="3" customFormat="1" ht="69.75" customHeight="1">
      <c r="B26" s="371" t="s">
        <v>1286</v>
      </c>
      <c r="C26" s="371"/>
      <c r="D26" s="371"/>
      <c r="E26" s="371"/>
      <c r="F26" s="371"/>
      <c r="G26" s="371"/>
      <c r="H26" s="371"/>
      <c r="I26" s="371"/>
      <c r="J26" s="371"/>
      <c r="K26" s="371"/>
      <c r="L26" s="371"/>
      <c r="M26" s="371"/>
      <c r="N26" s="310"/>
      <c r="O26" s="310"/>
      <c r="P26" s="310"/>
    </row>
    <row r="33" spans="2:2" s="3" customFormat="1" ht="27" customHeight="1">
      <c r="B33" s="55"/>
    </row>
    <row r="34" spans="2:2" s="3" customFormat="1" ht="15.6"/>
    <row r="35" spans="2:2" s="3" customFormat="1" ht="15.6">
      <c r="B35" s="164"/>
    </row>
    <row r="36" spans="2:2" s="3" customFormat="1" ht="15.6">
      <c r="B36" s="164"/>
    </row>
  </sheetData>
  <mergeCells count="6">
    <mergeCell ref="B26:M26"/>
    <mergeCell ref="B4:E4"/>
    <mergeCell ref="I4:K4"/>
    <mergeCell ref="B2:K2"/>
    <mergeCell ref="H4:H5"/>
    <mergeCell ref="F4:G5"/>
  </mergeCells>
  <hyperlinks>
    <hyperlink ref="B2:K2" r:id="rId1" location="bus/m14/a-b/map" display="M14   ALYTUS – SIMNAS – KALESNINKAI" xr:uid="{DD18A17B-F49A-493B-A8EB-B2D726B19C8F}"/>
    <hyperlink ref="B10" r:id="rId2" location="bus/m14/a-b1/110001/1/map" xr:uid="{34562C46-5A2B-4D6D-9755-4A8F3A63083D}"/>
    <hyperlink ref="C10" r:id="rId3" location="bus/m14/a-b/110001/2/map" xr:uid="{274B1374-C45A-4E81-8A1F-80AB5E2DB06D}"/>
    <hyperlink ref="D10" r:id="rId4" location="bus/m14/a-b/110001/1/map" display="https://www.stops.lt/alytausrajonas/ - bus/m14/a-b/110001/1/map" xr:uid="{14F4C92E-D4CA-4C88-90C7-4741667EF0EA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5"/>
  <headerFooter>
    <oddHeader xml:space="preserve">&amp;LSutarties Priedas Nr. 1: I pirkimo dalies eismo tvarkaraštis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apas16">
    <pageSetUpPr fitToPage="1"/>
  </sheetPr>
  <dimension ref="B2:P39"/>
  <sheetViews>
    <sheetView topLeftCell="A6" workbookViewId="0">
      <selection activeCell="R15" sqref="R15"/>
    </sheetView>
  </sheetViews>
  <sheetFormatPr defaultRowHeight="14.4"/>
  <cols>
    <col min="2" max="2" width="11.44140625" bestFit="1" customWidth="1"/>
    <col min="3" max="3" width="11.33203125" customWidth="1"/>
    <col min="5" max="5" width="17.33203125" customWidth="1"/>
  </cols>
  <sheetData>
    <row r="2" spans="2:7">
      <c r="B2" s="462" t="s">
        <v>935</v>
      </c>
      <c r="C2" s="462"/>
      <c r="D2" s="462"/>
      <c r="E2" s="462"/>
      <c r="F2" s="462"/>
      <c r="G2" s="462"/>
    </row>
    <row r="3" spans="2:7" ht="5.25" customHeight="1"/>
    <row r="4" spans="2:7" ht="30.6" customHeight="1">
      <c r="B4" s="384" t="s">
        <v>47</v>
      </c>
      <c r="C4" s="384"/>
      <c r="D4" s="384" t="s">
        <v>181</v>
      </c>
      <c r="E4" s="384" t="s">
        <v>182</v>
      </c>
      <c r="F4" s="384" t="s">
        <v>49</v>
      </c>
      <c r="G4" s="384"/>
    </row>
    <row r="5" spans="2:7" ht="15.6">
      <c r="B5" s="6" t="s">
        <v>354</v>
      </c>
      <c r="C5" s="6" t="s">
        <v>354</v>
      </c>
      <c r="D5" s="384"/>
      <c r="E5" s="384"/>
      <c r="F5" s="6" t="s">
        <v>354</v>
      </c>
      <c r="G5" s="6" t="s">
        <v>354</v>
      </c>
    </row>
    <row r="6" spans="2:7" ht="15.6">
      <c r="B6" s="202" t="s">
        <v>303</v>
      </c>
      <c r="C6" s="202" t="s">
        <v>936</v>
      </c>
      <c r="D6" s="7">
        <v>0</v>
      </c>
      <c r="E6" s="7" t="s">
        <v>30</v>
      </c>
      <c r="F6" s="7" t="s">
        <v>531</v>
      </c>
      <c r="G6" s="7" t="s">
        <v>87</v>
      </c>
    </row>
    <row r="7" spans="2:7" ht="15.6">
      <c r="B7" s="7" t="s">
        <v>189</v>
      </c>
      <c r="C7" s="7" t="s">
        <v>885</v>
      </c>
      <c r="D7" s="7" t="s">
        <v>538</v>
      </c>
      <c r="E7" s="7" t="s">
        <v>366</v>
      </c>
      <c r="F7" s="7" t="s">
        <v>503</v>
      </c>
      <c r="G7" s="7" t="s">
        <v>97</v>
      </c>
    </row>
    <row r="8" spans="2:7" ht="15.6">
      <c r="B8" s="7" t="s">
        <v>193</v>
      </c>
      <c r="C8" s="7" t="s">
        <v>875</v>
      </c>
      <c r="D8" s="7" t="s">
        <v>937</v>
      </c>
      <c r="E8" s="7" t="s">
        <v>938</v>
      </c>
      <c r="F8" s="7" t="s">
        <v>731</v>
      </c>
      <c r="G8" s="7" t="s">
        <v>89</v>
      </c>
    </row>
    <row r="9" spans="2:7" ht="15.6">
      <c r="B9" s="7" t="s">
        <v>70</v>
      </c>
      <c r="C9" s="7" t="s">
        <v>870</v>
      </c>
      <c r="D9" s="7" t="s">
        <v>939</v>
      </c>
      <c r="E9" s="7" t="s">
        <v>377</v>
      </c>
      <c r="F9" s="7" t="s">
        <v>737</v>
      </c>
      <c r="G9" s="7" t="s">
        <v>85</v>
      </c>
    </row>
    <row r="10" spans="2:7" ht="15.6">
      <c r="B10" s="7" t="s">
        <v>203</v>
      </c>
      <c r="C10" s="7" t="s">
        <v>940</v>
      </c>
      <c r="D10" s="7" t="s">
        <v>941</v>
      </c>
      <c r="E10" s="7" t="s">
        <v>383</v>
      </c>
      <c r="F10" s="7" t="s">
        <v>738</v>
      </c>
      <c r="G10" s="7" t="s">
        <v>81</v>
      </c>
    </row>
    <row r="11" spans="2:7" ht="15.6">
      <c r="B11" s="7" t="s">
        <v>210</v>
      </c>
      <c r="C11" s="7" t="s">
        <v>942</v>
      </c>
      <c r="D11" s="7" t="s">
        <v>943</v>
      </c>
      <c r="E11" s="7" t="s">
        <v>390</v>
      </c>
      <c r="F11" s="7" t="s">
        <v>740</v>
      </c>
      <c r="G11" s="7" t="s">
        <v>77</v>
      </c>
    </row>
    <row r="12" spans="2:7" ht="15.6">
      <c r="B12" s="7" t="s">
        <v>327</v>
      </c>
      <c r="C12" s="7" t="s">
        <v>944</v>
      </c>
      <c r="D12" s="7" t="s">
        <v>945</v>
      </c>
      <c r="E12" s="7" t="s">
        <v>946</v>
      </c>
      <c r="F12" s="7" t="s">
        <v>824</v>
      </c>
      <c r="G12" s="7" t="s">
        <v>751</v>
      </c>
    </row>
    <row r="13" spans="2:7" ht="15.6">
      <c r="B13" s="7" t="s">
        <v>226</v>
      </c>
      <c r="C13" s="7" t="s">
        <v>947</v>
      </c>
      <c r="D13" s="7" t="s">
        <v>948</v>
      </c>
      <c r="E13" s="7" t="s">
        <v>402</v>
      </c>
      <c r="F13" s="7" t="s">
        <v>564</v>
      </c>
      <c r="G13" s="7" t="s">
        <v>289</v>
      </c>
    </row>
    <row r="14" spans="2:7" ht="15.6">
      <c r="B14" s="7" t="s">
        <v>88</v>
      </c>
      <c r="C14" s="7" t="s">
        <v>949</v>
      </c>
      <c r="D14" s="7" t="s">
        <v>950</v>
      </c>
      <c r="E14" s="7" t="s">
        <v>640</v>
      </c>
      <c r="F14" s="7" t="s">
        <v>586</v>
      </c>
      <c r="G14" s="7" t="s">
        <v>140</v>
      </c>
    </row>
    <row r="15" spans="2:7" ht="15.6">
      <c r="B15" s="7" t="s">
        <v>99</v>
      </c>
      <c r="C15" s="7" t="s">
        <v>951</v>
      </c>
      <c r="D15" s="7" t="s">
        <v>952</v>
      </c>
      <c r="E15" s="7" t="s">
        <v>642</v>
      </c>
      <c r="F15" s="7" t="s">
        <v>753</v>
      </c>
      <c r="G15" s="7" t="s">
        <v>547</v>
      </c>
    </row>
    <row r="16" spans="2:7" ht="15.6">
      <c r="B16" s="7" t="s">
        <v>107</v>
      </c>
      <c r="C16" s="7" t="s">
        <v>953</v>
      </c>
      <c r="D16" s="7" t="s">
        <v>954</v>
      </c>
      <c r="E16" s="7" t="s">
        <v>644</v>
      </c>
      <c r="F16" s="7" t="s">
        <v>603</v>
      </c>
      <c r="G16" s="7" t="s">
        <v>532</v>
      </c>
    </row>
    <row r="17" spans="2:16" ht="15.6">
      <c r="B17" s="7" t="s">
        <v>109</v>
      </c>
      <c r="C17" s="7" t="s">
        <v>900</v>
      </c>
      <c r="D17" s="7" t="s">
        <v>955</v>
      </c>
      <c r="E17" s="7" t="s">
        <v>956</v>
      </c>
      <c r="F17" s="7" t="s">
        <v>593</v>
      </c>
      <c r="G17" s="7" t="s">
        <v>155</v>
      </c>
    </row>
    <row r="18" spans="2:16" ht="15.6">
      <c r="B18" s="7" t="s">
        <v>957</v>
      </c>
      <c r="C18" s="7" t="s">
        <v>958</v>
      </c>
      <c r="D18" s="7" t="s">
        <v>959</v>
      </c>
      <c r="E18" s="7" t="s">
        <v>340</v>
      </c>
      <c r="F18" s="7" t="s">
        <v>588</v>
      </c>
      <c r="G18" s="7" t="s">
        <v>774</v>
      </c>
    </row>
    <row r="19" spans="2:16" ht="15.6">
      <c r="B19" s="7" t="s">
        <v>960</v>
      </c>
      <c r="C19" s="7" t="s">
        <v>961</v>
      </c>
      <c r="D19" s="7" t="s">
        <v>962</v>
      </c>
      <c r="E19" s="7" t="s">
        <v>963</v>
      </c>
      <c r="F19" s="7" t="s">
        <v>581</v>
      </c>
      <c r="G19" s="7" t="s">
        <v>62</v>
      </c>
    </row>
    <row r="20" spans="2:16" ht="15.6">
      <c r="B20" s="7" t="s">
        <v>98</v>
      </c>
      <c r="C20" s="7" t="s">
        <v>916</v>
      </c>
      <c r="D20" s="7" t="s">
        <v>964</v>
      </c>
      <c r="E20" s="7" t="s">
        <v>965</v>
      </c>
      <c r="F20" s="7" t="s">
        <v>574</v>
      </c>
      <c r="G20" s="7" t="s">
        <v>63</v>
      </c>
    </row>
    <row r="21" spans="2:16" ht="15.6">
      <c r="B21" s="7" t="s">
        <v>161</v>
      </c>
      <c r="C21" s="7" t="s">
        <v>966</v>
      </c>
      <c r="D21" s="7" t="s">
        <v>967</v>
      </c>
      <c r="E21" s="7" t="s">
        <v>968</v>
      </c>
      <c r="F21" s="7" t="s">
        <v>559</v>
      </c>
      <c r="G21" s="7" t="s">
        <v>164</v>
      </c>
    </row>
    <row r="22" spans="2:16" ht="15.6">
      <c r="B22" s="7" t="s">
        <v>230</v>
      </c>
      <c r="C22" s="7" t="s">
        <v>969</v>
      </c>
      <c r="D22" s="7" t="s">
        <v>970</v>
      </c>
      <c r="E22" s="7" t="s">
        <v>971</v>
      </c>
      <c r="F22" s="7" t="s">
        <v>784</v>
      </c>
      <c r="G22" s="7" t="s">
        <v>158</v>
      </c>
    </row>
    <row r="23" spans="2:16" ht="15.6">
      <c r="B23" s="7" t="s">
        <v>213</v>
      </c>
      <c r="C23" s="7" t="s">
        <v>972</v>
      </c>
      <c r="D23" s="7" t="s">
        <v>973</v>
      </c>
      <c r="E23" s="7" t="s">
        <v>974</v>
      </c>
      <c r="F23" s="7" t="s">
        <v>530</v>
      </c>
      <c r="G23" s="7" t="s">
        <v>50</v>
      </c>
    </row>
    <row r="24" spans="2:16" ht="15.6">
      <c r="B24" s="7" t="s">
        <v>346</v>
      </c>
      <c r="C24" s="7" t="s">
        <v>364</v>
      </c>
      <c r="D24" s="7" t="s">
        <v>975</v>
      </c>
      <c r="E24" s="7" t="s">
        <v>976</v>
      </c>
      <c r="F24" s="7" t="s">
        <v>515</v>
      </c>
      <c r="G24" s="7" t="s">
        <v>136</v>
      </c>
      <c r="H24" s="15"/>
    </row>
    <row r="25" spans="2:16" ht="15.6">
      <c r="B25" s="7" t="s">
        <v>134</v>
      </c>
      <c r="C25" s="7" t="s">
        <v>977</v>
      </c>
      <c r="D25" s="7" t="s">
        <v>978</v>
      </c>
      <c r="E25" s="7" t="s">
        <v>979</v>
      </c>
      <c r="F25" s="7" t="s">
        <v>679</v>
      </c>
      <c r="G25" s="7" t="s">
        <v>250</v>
      </c>
    </row>
    <row r="26" spans="2:16" ht="19.2" customHeight="1">
      <c r="B26" s="463" t="s">
        <v>277</v>
      </c>
      <c r="C26" s="22" t="s">
        <v>980</v>
      </c>
      <c r="D26" s="463" t="s">
        <v>982</v>
      </c>
      <c r="E26" s="463" t="s">
        <v>444</v>
      </c>
      <c r="F26" s="464" t="s">
        <v>359</v>
      </c>
      <c r="G26" s="464" t="s">
        <v>646</v>
      </c>
    </row>
    <row r="27" spans="2:16" ht="19.2" customHeight="1">
      <c r="B27" s="463"/>
      <c r="C27" s="22" t="s">
        <v>981</v>
      </c>
      <c r="D27" s="463"/>
      <c r="E27" s="463"/>
      <c r="F27" s="464"/>
      <c r="G27" s="464"/>
    </row>
    <row r="28" spans="2:16" ht="15.6">
      <c r="B28" s="7" t="s">
        <v>379</v>
      </c>
      <c r="C28" s="7" t="s">
        <v>246</v>
      </c>
      <c r="D28" s="7" t="s">
        <v>983</v>
      </c>
      <c r="E28" s="7" t="s">
        <v>984</v>
      </c>
      <c r="F28" s="7" t="s">
        <v>367</v>
      </c>
      <c r="G28" s="7" t="s">
        <v>246</v>
      </c>
    </row>
    <row r="29" spans="2:16" s="3" customFormat="1" ht="69.75" customHeight="1">
      <c r="B29" s="371" t="s">
        <v>1286</v>
      </c>
      <c r="C29" s="371"/>
      <c r="D29" s="371"/>
      <c r="E29" s="371"/>
      <c r="F29" s="371"/>
      <c r="G29" s="371"/>
      <c r="H29" s="371"/>
      <c r="I29" s="371"/>
      <c r="J29" s="371"/>
      <c r="K29" s="371"/>
      <c r="L29" s="371"/>
      <c r="M29" s="371"/>
      <c r="N29" s="310"/>
      <c r="O29" s="310"/>
      <c r="P29" s="310"/>
    </row>
    <row r="36" spans="2:2" s="3" customFormat="1" ht="27" customHeight="1">
      <c r="B36" s="55"/>
    </row>
    <row r="37" spans="2:2" s="3" customFormat="1" ht="15.6"/>
    <row r="38" spans="2:2" s="3" customFormat="1" ht="15.6">
      <c r="B38" s="164"/>
    </row>
    <row r="39" spans="2:2" s="3" customFormat="1" ht="15.6">
      <c r="B39" s="164"/>
    </row>
  </sheetData>
  <mergeCells count="11">
    <mergeCell ref="B29:M29"/>
    <mergeCell ref="B2:G2"/>
    <mergeCell ref="B4:C4"/>
    <mergeCell ref="D4:D5"/>
    <mergeCell ref="E4:E5"/>
    <mergeCell ref="F4:G4"/>
    <mergeCell ref="B26:B27"/>
    <mergeCell ref="D26:D27"/>
    <mergeCell ref="E26:E27"/>
    <mergeCell ref="F26:F27"/>
    <mergeCell ref="G26:G27"/>
  </mergeCells>
  <hyperlinks>
    <hyperlink ref="B2:G2" r:id="rId1" location="bus/m15/a-b/map" display="M15 Alytus – Pagilė per Meškučius, Daugus" xr:uid="{5513FF64-CCC8-4FB3-8565-9A8544545F76}"/>
    <hyperlink ref="B6" r:id="rId2" location="bus/m15/a-b/110001/1/map" xr:uid="{29824AE9-3FE4-4255-8E29-ED9E2C83D612}"/>
    <hyperlink ref="C6" r:id="rId3" location="bus/m15/a-b/110001/2/map" xr:uid="{2109E5A6-F37E-45BC-B70A-987C7E3A4B26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4"/>
  <headerFooter>
    <oddHeader xml:space="preserve">&amp;LSutarties Priedas Nr. 1: III pirkimo dalies eismo tvarkaraštis 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apas17">
    <pageSetUpPr fitToPage="1"/>
  </sheetPr>
  <dimension ref="B2:P101"/>
  <sheetViews>
    <sheetView zoomScaleNormal="100" workbookViewId="0">
      <pane ySplit="6" topLeftCell="A21" activePane="bottomLeft" state="frozen"/>
      <selection activeCell="A6" sqref="A6"/>
      <selection pane="bottomLeft" activeCell="A34" sqref="A34:XFD101"/>
    </sheetView>
  </sheetViews>
  <sheetFormatPr defaultRowHeight="14.4"/>
  <cols>
    <col min="1" max="1" width="2.6640625" customWidth="1"/>
    <col min="2" max="3" width="6.109375" customWidth="1"/>
    <col min="4" max="4" width="1.109375" customWidth="1"/>
    <col min="5" max="7" width="6.109375" customWidth="1"/>
    <col min="8" max="8" width="10.33203125" customWidth="1"/>
    <col min="9" max="9" width="16.6640625" customWidth="1"/>
    <col min="10" max="11" width="6.109375" style="33" customWidth="1"/>
    <col min="12" max="12" width="0.88671875" style="33" customWidth="1"/>
    <col min="13" max="15" width="6.109375" style="33" customWidth="1"/>
  </cols>
  <sheetData>
    <row r="2" spans="2:15" s="1" customFormat="1">
      <c r="B2" s="462" t="s">
        <v>1024</v>
      </c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</row>
    <row r="3" spans="2:15" s="1" customFormat="1">
      <c r="B3" s="462" t="s">
        <v>1025</v>
      </c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</row>
    <row r="4" spans="2:15">
      <c r="B4" s="39" t="s">
        <v>15</v>
      </c>
    </row>
    <row r="5" spans="2:15">
      <c r="B5" s="418" t="s">
        <v>127</v>
      </c>
      <c r="C5" s="418"/>
      <c r="D5" s="418"/>
      <c r="E5" s="418"/>
      <c r="F5" s="418"/>
      <c r="G5" s="418"/>
      <c r="H5" s="418" t="s">
        <v>625</v>
      </c>
      <c r="I5" s="465" t="s">
        <v>1026</v>
      </c>
      <c r="J5" s="418" t="s">
        <v>1027</v>
      </c>
      <c r="K5" s="418"/>
      <c r="L5" s="418"/>
      <c r="M5" s="418"/>
      <c r="N5" s="418"/>
      <c r="O5" s="418"/>
    </row>
    <row r="6" spans="2:15" ht="30" customHeight="1">
      <c r="B6" s="43">
        <v>1</v>
      </c>
      <c r="C6" s="65"/>
      <c r="D6" s="43"/>
      <c r="E6" s="43">
        <v>3</v>
      </c>
      <c r="F6" s="65"/>
      <c r="G6" s="43">
        <v>5</v>
      </c>
      <c r="H6" s="418"/>
      <c r="I6" s="465"/>
      <c r="J6" s="43"/>
      <c r="K6" s="43">
        <v>2</v>
      </c>
      <c r="L6" s="43"/>
      <c r="M6" s="43"/>
      <c r="N6" s="43">
        <v>4</v>
      </c>
      <c r="O6" s="43">
        <v>6</v>
      </c>
    </row>
    <row r="7" spans="2:15" ht="13.95" customHeight="1">
      <c r="B7" s="242" t="s">
        <v>71</v>
      </c>
      <c r="C7" s="233"/>
      <c r="D7" s="233"/>
      <c r="E7" s="242" t="s">
        <v>846</v>
      </c>
      <c r="F7" s="233"/>
      <c r="G7" s="202" t="s">
        <v>501</v>
      </c>
      <c r="H7" s="232">
        <v>0</v>
      </c>
      <c r="I7" s="41" t="s">
        <v>30</v>
      </c>
      <c r="J7" s="233"/>
      <c r="K7" s="45" t="s">
        <v>506</v>
      </c>
      <c r="L7" s="233"/>
      <c r="M7" s="233"/>
      <c r="N7" s="45" t="s">
        <v>53</v>
      </c>
      <c r="O7" s="45" t="s">
        <v>267</v>
      </c>
    </row>
    <row r="8" spans="2:15" ht="4.95" customHeight="1">
      <c r="B8" s="243"/>
      <c r="C8" s="245"/>
      <c r="D8" s="245"/>
      <c r="E8" s="243"/>
      <c r="F8" s="245"/>
      <c r="G8" s="94"/>
      <c r="H8" s="244"/>
      <c r="I8" s="44"/>
      <c r="J8" s="245"/>
      <c r="K8" s="94"/>
      <c r="L8" s="245"/>
      <c r="M8" s="245"/>
      <c r="N8" s="94"/>
      <c r="O8" s="94"/>
    </row>
    <row r="9" spans="2:15" ht="13.95" customHeight="1">
      <c r="B9" s="230" t="s">
        <v>295</v>
      </c>
      <c r="C9" s="235"/>
      <c r="D9" s="235"/>
      <c r="E9" s="230" t="s">
        <v>455</v>
      </c>
      <c r="F9" s="235"/>
      <c r="G9" s="45" t="s">
        <v>419</v>
      </c>
      <c r="H9" s="232">
        <v>2</v>
      </c>
      <c r="I9" s="41" t="s">
        <v>33</v>
      </c>
      <c r="J9" s="235"/>
      <c r="K9" s="45" t="s">
        <v>520</v>
      </c>
      <c r="L9" s="235"/>
      <c r="M9" s="235"/>
      <c r="N9" s="45" t="s">
        <v>741</v>
      </c>
      <c r="O9" s="45" t="s">
        <v>441</v>
      </c>
    </row>
    <row r="10" spans="2:15" ht="13.95" customHeight="1">
      <c r="B10" s="230" t="s">
        <v>207</v>
      </c>
      <c r="C10" s="235"/>
      <c r="D10" s="235"/>
      <c r="E10" s="230" t="s">
        <v>458</v>
      </c>
      <c r="F10" s="235"/>
      <c r="G10" s="45" t="s">
        <v>425</v>
      </c>
      <c r="H10" s="232">
        <v>3</v>
      </c>
      <c r="I10" s="41" t="s">
        <v>34</v>
      </c>
      <c r="J10" s="235"/>
      <c r="K10" s="45" t="s">
        <v>527</v>
      </c>
      <c r="L10" s="235"/>
      <c r="M10" s="235"/>
      <c r="N10" s="45" t="s">
        <v>771</v>
      </c>
      <c r="O10" s="45" t="s">
        <v>446</v>
      </c>
    </row>
    <row r="11" spans="2:15" ht="13.95" customHeight="1">
      <c r="B11" s="230" t="s">
        <v>347</v>
      </c>
      <c r="C11" s="235"/>
      <c r="D11" s="235"/>
      <c r="E11" s="230" t="s">
        <v>465</v>
      </c>
      <c r="F11" s="235"/>
      <c r="G11" s="45" t="s">
        <v>431</v>
      </c>
      <c r="H11" s="232">
        <v>5</v>
      </c>
      <c r="I11" s="41" t="s">
        <v>35</v>
      </c>
      <c r="J11" s="235"/>
      <c r="K11" s="45" t="s">
        <v>534</v>
      </c>
      <c r="L11" s="235"/>
      <c r="M11" s="235"/>
      <c r="N11" s="45" t="s">
        <v>155</v>
      </c>
      <c r="O11" s="45" t="s">
        <v>258</v>
      </c>
    </row>
    <row r="12" spans="2:15" ht="13.95" customHeight="1">
      <c r="B12" s="230" t="s">
        <v>145</v>
      </c>
      <c r="C12" s="235"/>
      <c r="D12" s="235"/>
      <c r="E12" s="230" t="s">
        <v>468</v>
      </c>
      <c r="F12" s="235"/>
      <c r="G12" s="45" t="s">
        <v>132</v>
      </c>
      <c r="H12" s="232">
        <v>6</v>
      </c>
      <c r="I12" s="41" t="s">
        <v>36</v>
      </c>
      <c r="J12" s="235"/>
      <c r="K12" s="45" t="s">
        <v>539</v>
      </c>
      <c r="L12" s="235"/>
      <c r="M12" s="235"/>
      <c r="N12" s="45" t="s">
        <v>56</v>
      </c>
      <c r="O12" s="45" t="s">
        <v>253</v>
      </c>
    </row>
    <row r="13" spans="2:15" ht="13.95" customHeight="1">
      <c r="B13" s="230" t="s">
        <v>346</v>
      </c>
      <c r="C13" s="235"/>
      <c r="D13" s="235"/>
      <c r="E13" s="230" t="s">
        <v>471</v>
      </c>
      <c r="F13" s="235"/>
      <c r="G13" s="45" t="s">
        <v>709</v>
      </c>
      <c r="H13" s="232">
        <v>7</v>
      </c>
      <c r="I13" s="41" t="s">
        <v>37</v>
      </c>
      <c r="J13" s="235"/>
      <c r="K13" s="45" t="s">
        <v>551</v>
      </c>
      <c r="L13" s="235"/>
      <c r="M13" s="235"/>
      <c r="N13" s="45" t="s">
        <v>59</v>
      </c>
      <c r="O13" s="45" t="s">
        <v>247</v>
      </c>
    </row>
    <row r="14" spans="2:15" ht="13.95" customHeight="1">
      <c r="B14" s="230" t="s">
        <v>433</v>
      </c>
      <c r="C14" s="235"/>
      <c r="D14" s="235"/>
      <c r="E14" s="230" t="s">
        <v>1028</v>
      </c>
      <c r="F14" s="235"/>
      <c r="G14" s="45" t="s">
        <v>556</v>
      </c>
      <c r="H14" s="232">
        <v>9</v>
      </c>
      <c r="I14" s="41" t="s">
        <v>38</v>
      </c>
      <c r="J14" s="235"/>
      <c r="K14" s="45" t="s">
        <v>578</v>
      </c>
      <c r="L14" s="235"/>
      <c r="M14" s="235"/>
      <c r="N14" s="45" t="s">
        <v>62</v>
      </c>
      <c r="O14" s="45" t="s">
        <v>484</v>
      </c>
    </row>
    <row r="15" spans="2:15" ht="13.95" customHeight="1">
      <c r="B15" s="230" t="s">
        <v>421</v>
      </c>
      <c r="C15" s="235"/>
      <c r="D15" s="235"/>
      <c r="E15" s="230" t="s">
        <v>184</v>
      </c>
      <c r="F15" s="235"/>
      <c r="G15" s="45" t="s">
        <v>583</v>
      </c>
      <c r="H15" s="232">
        <v>10</v>
      </c>
      <c r="I15" s="41" t="s">
        <v>39</v>
      </c>
      <c r="J15" s="235"/>
      <c r="K15" s="45" t="s">
        <v>780</v>
      </c>
      <c r="L15" s="235"/>
      <c r="M15" s="235"/>
      <c r="N15" s="45" t="s">
        <v>63</v>
      </c>
      <c r="O15" s="45" t="s">
        <v>135</v>
      </c>
    </row>
    <row r="16" spans="2:15" ht="13.95" customHeight="1">
      <c r="B16" s="230" t="s">
        <v>134</v>
      </c>
      <c r="C16" s="235"/>
      <c r="D16" s="235"/>
      <c r="E16" s="230" t="s">
        <v>654</v>
      </c>
      <c r="F16" s="235"/>
      <c r="G16" s="45" t="s">
        <v>282</v>
      </c>
      <c r="H16" s="232">
        <v>11</v>
      </c>
      <c r="I16" s="41" t="s">
        <v>40</v>
      </c>
      <c r="J16" s="235"/>
      <c r="K16" s="45" t="s">
        <v>753</v>
      </c>
      <c r="L16" s="235"/>
      <c r="M16" s="235"/>
      <c r="N16" s="45" t="s">
        <v>729</v>
      </c>
      <c r="O16" s="45" t="s">
        <v>141</v>
      </c>
    </row>
    <row r="17" spans="2:15" ht="13.95" customHeight="1">
      <c r="B17" s="230" t="s">
        <v>279</v>
      </c>
      <c r="C17" s="235"/>
      <c r="D17" s="235"/>
      <c r="E17" s="230" t="s">
        <v>775</v>
      </c>
      <c r="F17" s="235"/>
      <c r="G17" s="45" t="s">
        <v>595</v>
      </c>
      <c r="H17" s="232">
        <v>12</v>
      </c>
      <c r="I17" s="41" t="s">
        <v>41</v>
      </c>
      <c r="J17" s="235"/>
      <c r="K17" s="45" t="s">
        <v>597</v>
      </c>
      <c r="L17" s="235"/>
      <c r="M17" s="235"/>
      <c r="N17" s="45" t="s">
        <v>170</v>
      </c>
      <c r="O17" s="45" t="s">
        <v>348</v>
      </c>
    </row>
    <row r="18" spans="2:15" ht="13.95" customHeight="1">
      <c r="B18" s="230" t="s">
        <v>415</v>
      </c>
      <c r="C18" s="235"/>
      <c r="D18" s="235"/>
      <c r="E18" s="230" t="s">
        <v>493</v>
      </c>
      <c r="F18" s="235"/>
      <c r="G18" s="45" t="s">
        <v>290</v>
      </c>
      <c r="H18" s="232">
        <v>14</v>
      </c>
      <c r="I18" s="41" t="s">
        <v>42</v>
      </c>
      <c r="J18" s="235"/>
      <c r="K18" s="45" t="s">
        <v>1029</v>
      </c>
      <c r="L18" s="235"/>
      <c r="M18" s="235"/>
      <c r="N18" s="45" t="s">
        <v>1030</v>
      </c>
      <c r="O18" s="45" t="s">
        <v>151</v>
      </c>
    </row>
    <row r="19" spans="2:15" ht="13.95" customHeight="1">
      <c r="B19" s="230" t="s">
        <v>277</v>
      </c>
      <c r="C19" s="235"/>
      <c r="D19" s="235"/>
      <c r="E19" s="230" t="s">
        <v>496</v>
      </c>
      <c r="F19" s="235"/>
      <c r="G19" s="45" t="s">
        <v>171</v>
      </c>
      <c r="H19" s="232">
        <v>16</v>
      </c>
      <c r="I19" s="41" t="s">
        <v>43</v>
      </c>
      <c r="J19" s="235"/>
      <c r="K19" s="45" t="s">
        <v>666</v>
      </c>
      <c r="L19" s="235"/>
      <c r="M19" s="235"/>
      <c r="N19" s="45" t="s">
        <v>164</v>
      </c>
      <c r="O19" s="45" t="s">
        <v>156</v>
      </c>
    </row>
    <row r="20" spans="2:15" ht="13.95" customHeight="1">
      <c r="B20" s="230" t="s">
        <v>274</v>
      </c>
      <c r="C20" s="234"/>
      <c r="D20" s="234"/>
      <c r="E20" s="230" t="s">
        <v>1023</v>
      </c>
      <c r="F20" s="234"/>
      <c r="G20" s="45" t="s">
        <v>176</v>
      </c>
      <c r="H20" s="232">
        <v>17</v>
      </c>
      <c r="I20" s="41" t="s">
        <v>1031</v>
      </c>
      <c r="J20" s="234"/>
      <c r="K20" s="45" t="s">
        <v>639</v>
      </c>
      <c r="L20" s="234"/>
      <c r="M20" s="234"/>
      <c r="N20" s="45" t="s">
        <v>201</v>
      </c>
      <c r="O20" s="45" t="s">
        <v>319</v>
      </c>
    </row>
    <row r="21" spans="2:15" ht="13.95" customHeight="1">
      <c r="B21" s="45" t="s">
        <v>378</v>
      </c>
      <c r="C21" s="234" t="s">
        <v>359</v>
      </c>
      <c r="D21" s="45"/>
      <c r="E21" s="45" t="s">
        <v>198</v>
      </c>
      <c r="F21" s="234" t="s">
        <v>621</v>
      </c>
      <c r="G21" s="45" t="s">
        <v>305</v>
      </c>
      <c r="H21" s="232">
        <v>21</v>
      </c>
      <c r="I21" s="41" t="s">
        <v>20</v>
      </c>
      <c r="J21" s="45" t="s">
        <v>359</v>
      </c>
      <c r="K21" s="45" t="s">
        <v>574</v>
      </c>
      <c r="L21" s="45"/>
      <c r="M21" s="45" t="s">
        <v>257</v>
      </c>
      <c r="N21" s="45" t="s">
        <v>152</v>
      </c>
      <c r="O21" s="45" t="s">
        <v>191</v>
      </c>
    </row>
    <row r="22" spans="2:15" ht="7.2" customHeight="1">
      <c r="B22" s="241"/>
      <c r="C22" s="94"/>
      <c r="D22" s="94"/>
      <c r="E22" s="94"/>
      <c r="F22" s="94"/>
      <c r="G22" s="94"/>
      <c r="H22" s="94"/>
      <c r="I22" s="44"/>
      <c r="J22" s="94"/>
      <c r="K22" s="94"/>
      <c r="L22" s="94"/>
      <c r="M22" s="94"/>
      <c r="N22" s="94"/>
      <c r="O22" s="94"/>
    </row>
    <row r="23" spans="2:15" ht="13.95" customHeight="1">
      <c r="B23" s="233"/>
      <c r="C23" s="232" t="s">
        <v>656</v>
      </c>
      <c r="D23" s="233"/>
      <c r="E23" s="45" t="s">
        <v>779</v>
      </c>
      <c r="F23" s="233"/>
      <c r="G23" s="233"/>
      <c r="H23" s="45">
        <v>23</v>
      </c>
      <c r="I23" s="41" t="s">
        <v>21</v>
      </c>
      <c r="J23" s="233"/>
      <c r="K23" s="45" t="s">
        <v>559</v>
      </c>
      <c r="L23" s="233"/>
      <c r="M23" s="45" t="s">
        <v>617</v>
      </c>
      <c r="N23" s="233"/>
      <c r="O23" s="233"/>
    </row>
    <row r="24" spans="2:15" ht="13.95" customHeight="1">
      <c r="B24" s="235"/>
      <c r="C24" s="232" t="s">
        <v>734</v>
      </c>
      <c r="D24" s="235"/>
      <c r="E24" s="45" t="s">
        <v>216</v>
      </c>
      <c r="F24" s="235"/>
      <c r="G24" s="235"/>
      <c r="H24" s="45">
        <v>24</v>
      </c>
      <c r="I24" s="41" t="s">
        <v>22</v>
      </c>
      <c r="J24" s="235"/>
      <c r="K24" s="45" t="s">
        <v>645</v>
      </c>
      <c r="L24" s="235"/>
      <c r="M24" s="45" t="s">
        <v>246</v>
      </c>
      <c r="N24" s="235"/>
      <c r="O24" s="235"/>
    </row>
    <row r="25" spans="2:15" ht="13.95" customHeight="1">
      <c r="B25" s="235"/>
      <c r="C25" s="232" t="s">
        <v>679</v>
      </c>
      <c r="D25" s="235"/>
      <c r="E25" s="45" t="s">
        <v>1032</v>
      </c>
      <c r="F25" s="235"/>
      <c r="G25" s="235"/>
      <c r="H25" s="45">
        <v>25</v>
      </c>
      <c r="I25" s="41" t="s">
        <v>46</v>
      </c>
      <c r="J25" s="235"/>
      <c r="K25" s="45" t="s">
        <v>784</v>
      </c>
      <c r="L25" s="235"/>
      <c r="M25" s="45" t="s">
        <v>1033</v>
      </c>
      <c r="N25" s="235"/>
      <c r="O25" s="235"/>
    </row>
    <row r="26" spans="2:15" ht="13.95" customHeight="1" thickBot="1">
      <c r="B26" s="234"/>
      <c r="C26" s="232" t="s">
        <v>653</v>
      </c>
      <c r="D26" s="234"/>
      <c r="E26" s="45" t="s">
        <v>233</v>
      </c>
      <c r="F26" s="234"/>
      <c r="G26" s="234"/>
      <c r="H26" s="45">
        <v>28</v>
      </c>
      <c r="I26" s="41" t="s">
        <v>23</v>
      </c>
      <c r="J26" s="234"/>
      <c r="K26" s="246" t="s">
        <v>530</v>
      </c>
      <c r="L26" s="234"/>
      <c r="M26" s="45" t="s">
        <v>233</v>
      </c>
      <c r="N26" s="234"/>
      <c r="O26" s="234"/>
    </row>
    <row r="27" spans="2:15" ht="7.2" customHeight="1">
      <c r="B27" s="192"/>
      <c r="C27" s="65"/>
      <c r="D27" s="43"/>
      <c r="E27" s="43"/>
      <c r="F27" s="43"/>
      <c r="G27" s="43"/>
      <c r="H27" s="43"/>
      <c r="I27" s="44"/>
      <c r="J27" s="43"/>
      <c r="K27" s="43"/>
      <c r="L27" s="43"/>
      <c r="M27" s="43"/>
      <c r="N27" s="43"/>
      <c r="O27" s="43"/>
    </row>
    <row r="28" spans="2:15" ht="13.95" customHeight="1">
      <c r="B28" s="230" t="s">
        <v>373</v>
      </c>
      <c r="C28" s="233"/>
      <c r="D28" s="233"/>
      <c r="E28" s="233"/>
      <c r="F28" s="45" t="s">
        <v>268</v>
      </c>
      <c r="G28" s="233"/>
      <c r="H28" s="45">
        <v>23</v>
      </c>
      <c r="I28" s="41" t="s">
        <v>1034</v>
      </c>
      <c r="J28" s="45" t="s">
        <v>845</v>
      </c>
      <c r="K28" s="233"/>
      <c r="L28" s="233"/>
      <c r="M28" s="233"/>
      <c r="N28" s="45" t="s">
        <v>231</v>
      </c>
      <c r="O28" s="233"/>
    </row>
    <row r="29" spans="2:15" ht="13.95" customHeight="1">
      <c r="B29" s="230" t="s">
        <v>385</v>
      </c>
      <c r="C29" s="235"/>
      <c r="D29" s="235"/>
      <c r="E29" s="235"/>
      <c r="F29" s="45" t="s">
        <v>271</v>
      </c>
      <c r="G29" s="235"/>
      <c r="H29" s="45">
        <v>24</v>
      </c>
      <c r="I29" s="41" t="s">
        <v>19</v>
      </c>
      <c r="J29" s="45" t="s">
        <v>658</v>
      </c>
      <c r="K29" s="235"/>
      <c r="L29" s="235"/>
      <c r="M29" s="235"/>
      <c r="N29" s="45" t="s">
        <v>236</v>
      </c>
      <c r="O29" s="235"/>
    </row>
    <row r="30" spans="2:15" ht="13.95" customHeight="1">
      <c r="B30" s="230" t="s">
        <v>379</v>
      </c>
      <c r="C30" s="235"/>
      <c r="D30" s="235"/>
      <c r="E30" s="235"/>
      <c r="F30" s="45" t="s">
        <v>266</v>
      </c>
      <c r="G30" s="235"/>
      <c r="H30" s="45">
        <v>26</v>
      </c>
      <c r="I30" s="41" t="s">
        <v>18</v>
      </c>
      <c r="J30" s="45" t="s">
        <v>843</v>
      </c>
      <c r="K30" s="235"/>
      <c r="L30" s="235"/>
      <c r="M30" s="235"/>
      <c r="N30" s="45" t="s">
        <v>131</v>
      </c>
      <c r="O30" s="235"/>
    </row>
    <row r="31" spans="2:15" ht="13.95" customHeight="1">
      <c r="B31" s="230" t="s">
        <v>367</v>
      </c>
      <c r="C31" s="235"/>
      <c r="D31" s="235"/>
      <c r="E31" s="235"/>
      <c r="F31" s="45" t="s">
        <v>260</v>
      </c>
      <c r="G31" s="235"/>
      <c r="H31" s="45">
        <v>29</v>
      </c>
      <c r="I31" s="41" t="s">
        <v>45</v>
      </c>
      <c r="J31" s="45" t="s">
        <v>368</v>
      </c>
      <c r="K31" s="235"/>
      <c r="L31" s="235"/>
      <c r="M31" s="235"/>
      <c r="N31" s="45" t="s">
        <v>606</v>
      </c>
      <c r="O31" s="235"/>
    </row>
    <row r="32" spans="2:15" ht="13.95" customHeight="1">
      <c r="B32" s="230" t="s">
        <v>730</v>
      </c>
      <c r="C32" s="234"/>
      <c r="D32" s="234"/>
      <c r="E32" s="234"/>
      <c r="F32" s="45" t="s">
        <v>646</v>
      </c>
      <c r="G32" s="234"/>
      <c r="H32" s="45">
        <v>30</v>
      </c>
      <c r="I32" s="49" t="s">
        <v>1035</v>
      </c>
      <c r="J32" s="45" t="s">
        <v>660</v>
      </c>
      <c r="K32" s="234"/>
      <c r="L32" s="234"/>
      <c r="M32" s="234"/>
      <c r="N32" s="45" t="s">
        <v>646</v>
      </c>
      <c r="O32" s="234"/>
    </row>
    <row r="33" spans="2:16" ht="13.95" customHeight="1"/>
    <row r="34" spans="2:16" s="3" customFormat="1" ht="69.75" customHeight="1">
      <c r="B34" s="371" t="s">
        <v>1286</v>
      </c>
      <c r="C34" s="371"/>
      <c r="D34" s="371"/>
      <c r="E34" s="371"/>
      <c r="F34" s="371"/>
      <c r="G34" s="371"/>
      <c r="H34" s="371"/>
      <c r="I34" s="371"/>
      <c r="J34" s="371"/>
      <c r="K34" s="371"/>
      <c r="L34" s="371"/>
      <c r="M34" s="371"/>
      <c r="N34" s="310"/>
      <c r="O34" s="310"/>
      <c r="P34" s="310"/>
    </row>
    <row r="35" spans="2:16">
      <c r="J35"/>
      <c r="K35"/>
      <c r="L35"/>
      <c r="M35"/>
      <c r="N35"/>
      <c r="O35"/>
    </row>
    <row r="36" spans="2:16">
      <c r="J36"/>
      <c r="K36"/>
      <c r="L36"/>
      <c r="M36"/>
      <c r="N36"/>
      <c r="O36"/>
    </row>
    <row r="37" spans="2:16">
      <c r="J37"/>
      <c r="K37"/>
      <c r="L37"/>
      <c r="M37"/>
      <c r="N37"/>
      <c r="O37"/>
    </row>
    <row r="38" spans="2:16">
      <c r="J38"/>
      <c r="K38"/>
      <c r="L38"/>
      <c r="M38"/>
      <c r="N38"/>
      <c r="O38"/>
    </row>
    <row r="39" spans="2:16">
      <c r="J39"/>
      <c r="K39"/>
      <c r="L39"/>
      <c r="M39"/>
      <c r="N39"/>
      <c r="O39"/>
    </row>
    <row r="40" spans="2:16">
      <c r="J40"/>
      <c r="K40"/>
      <c r="L40"/>
      <c r="M40"/>
      <c r="N40"/>
      <c r="O40"/>
    </row>
    <row r="41" spans="2:16" s="3" customFormat="1" ht="27" customHeight="1">
      <c r="B41" s="55"/>
    </row>
    <row r="42" spans="2:16" s="3" customFormat="1" ht="15.6"/>
    <row r="43" spans="2:16" s="3" customFormat="1" ht="15.6">
      <c r="B43" s="164"/>
    </row>
    <row r="44" spans="2:16" s="3" customFormat="1" ht="15.6">
      <c r="B44" s="164"/>
    </row>
    <row r="45" spans="2:16">
      <c r="J45"/>
      <c r="K45"/>
      <c r="L45"/>
      <c r="M45"/>
      <c r="N45"/>
      <c r="O45"/>
    </row>
    <row r="46" spans="2:16">
      <c r="J46"/>
      <c r="K46"/>
      <c r="L46"/>
      <c r="M46"/>
      <c r="N46"/>
      <c r="O46"/>
    </row>
    <row r="47" spans="2:16">
      <c r="J47"/>
      <c r="K47"/>
      <c r="L47"/>
      <c r="M47"/>
      <c r="N47"/>
      <c r="O47"/>
    </row>
    <row r="48" spans="2:16">
      <c r="J48"/>
      <c r="K48"/>
      <c r="L48"/>
      <c r="M48"/>
      <c r="N48"/>
      <c r="O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</sheetData>
  <autoFilter ref="B6:O6" xr:uid="{00000000-0009-0000-0000-00000F000000}"/>
  <mergeCells count="7">
    <mergeCell ref="B2:O2"/>
    <mergeCell ref="B3:O3"/>
    <mergeCell ref="B34:M34"/>
    <mergeCell ref="B5:G5"/>
    <mergeCell ref="H5:H6"/>
    <mergeCell ref="I5:I6"/>
    <mergeCell ref="J5:O5"/>
  </mergeCells>
  <hyperlinks>
    <hyperlink ref="I5:I6" r:id="rId1" display="STOTELĖS" xr:uid="{00000000-0004-0000-0F00-000000000000}"/>
    <hyperlink ref="I32" r:id="rId2" xr:uid="{00000000-0004-0000-0F00-000001000000}"/>
    <hyperlink ref="B2:O2" r:id="rId3" location="bus/m16/a-b/map" display="M16 ALYTUS – KROKIALAUKIS – SANTAIKA" xr:uid="{4892B125-1130-44BA-AB56-F066D3F00B8F}"/>
    <hyperlink ref="B7" r:id="rId4" location="bus/m16/a-b/110001/1/map" xr:uid="{A9710030-AF7C-4736-AA75-67944AAF6E06}"/>
    <hyperlink ref="E7" r:id="rId5" location="bus/m17/a-b/110001/1/map" xr:uid="{5A585713-B0B2-4DC8-B102-4136AA96CC6B}"/>
    <hyperlink ref="G7" r:id="rId6" location="bus/m17/a-b1/110001/1/map" xr:uid="{220B917A-7A73-440C-A52E-22B5E490D06A}"/>
    <hyperlink ref="B3:O3" r:id="rId7" location="bus/m17/a-b/110001/map" display="M17 ALYTUS – KROKIALAUKIS – ŽUVINTO REZ." xr:uid="{B8269A67-AA46-4C2E-8D27-AF5910AD4C69}"/>
    <hyperlink ref="K26" r:id="rId8" location="bus/m16/b-a/110508/1/map" display="https://www.stops.lt/alytausrajonas/ - bus/m16/b-a/110508/1/map" xr:uid="{606CE6F3-2B4C-4BD8-BC18-83AA8478ED3C}"/>
  </hyperlinks>
  <pageMargins left="0.70866141732283472" right="0.70866141732283472" top="0.74803149606299213" bottom="0.74803149606299213" header="0.31496062992125984" footer="0.31496062992125984"/>
  <pageSetup paperSize="9" scale="88" orientation="portrait" verticalDpi="0" r:id="rId9"/>
  <headerFooter>
    <oddHeader xml:space="preserve">&amp;LSutarties Priedas Nr. 1: I pirkimo dalies eismo tvarkaraštis 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apas18">
    <pageSetUpPr fitToPage="1"/>
  </sheetPr>
  <dimension ref="B2:P41"/>
  <sheetViews>
    <sheetView workbookViewId="0">
      <selection activeCell="A31" sqref="A31:XFD98"/>
    </sheetView>
  </sheetViews>
  <sheetFormatPr defaultRowHeight="14.4"/>
  <cols>
    <col min="2" max="2" width="10.33203125" bestFit="1" customWidth="1"/>
    <col min="5" max="5" width="23.6640625" customWidth="1"/>
    <col min="6" max="6" width="10.5546875" customWidth="1"/>
    <col min="7" max="7" width="10.6640625" customWidth="1"/>
  </cols>
  <sheetData>
    <row r="2" spans="2:7">
      <c r="B2" s="461" t="s">
        <v>5</v>
      </c>
      <c r="C2" s="461"/>
      <c r="D2" s="461"/>
      <c r="E2" s="461"/>
      <c r="F2" s="461"/>
      <c r="G2" s="461"/>
    </row>
    <row r="3" spans="2:7" ht="14.4" customHeight="1">
      <c r="B3" s="384" t="s">
        <v>1083</v>
      </c>
      <c r="C3" s="384"/>
      <c r="D3" s="384" t="s">
        <v>48</v>
      </c>
      <c r="E3" s="466" t="s">
        <v>182</v>
      </c>
      <c r="F3" s="384" t="s">
        <v>1259</v>
      </c>
      <c r="G3" s="384"/>
    </row>
    <row r="4" spans="2:7" ht="14.4" customHeight="1">
      <c r="B4" s="6" t="s">
        <v>1036</v>
      </c>
      <c r="C4" s="6" t="s">
        <v>1036</v>
      </c>
      <c r="D4" s="384"/>
      <c r="E4" s="466"/>
      <c r="F4" s="6" t="s">
        <v>1036</v>
      </c>
      <c r="G4" s="6" t="s">
        <v>1036</v>
      </c>
    </row>
    <row r="5" spans="2:7" ht="14.4" customHeight="1">
      <c r="B5" s="300" t="s">
        <v>70</v>
      </c>
      <c r="C5" s="202" t="s">
        <v>406</v>
      </c>
      <c r="D5" s="7"/>
      <c r="E5" s="6" t="s">
        <v>110</v>
      </c>
      <c r="F5" s="7" t="s">
        <v>527</v>
      </c>
      <c r="G5" s="7" t="s">
        <v>87</v>
      </c>
    </row>
    <row r="6" spans="2:7" ht="14.4" customHeight="1">
      <c r="B6" s="7" t="s">
        <v>322</v>
      </c>
      <c r="C6" s="7" t="s">
        <v>418</v>
      </c>
      <c r="D6" s="7" t="s">
        <v>1037</v>
      </c>
      <c r="E6" s="6" t="s">
        <v>118</v>
      </c>
      <c r="F6" s="7" t="s">
        <v>824</v>
      </c>
      <c r="G6" s="7" t="s">
        <v>580</v>
      </c>
    </row>
    <row r="7" spans="2:7" ht="14.4" customHeight="1">
      <c r="B7" s="7" t="s">
        <v>327</v>
      </c>
      <c r="C7" s="7" t="s">
        <v>628</v>
      </c>
      <c r="D7" s="7" t="s">
        <v>541</v>
      </c>
      <c r="E7" s="6" t="s">
        <v>366</v>
      </c>
      <c r="F7" s="7" t="s">
        <v>551</v>
      </c>
      <c r="G7" s="7" t="s">
        <v>93</v>
      </c>
    </row>
    <row r="8" spans="2:7" ht="14.4" customHeight="1">
      <c r="B8" s="7" t="s">
        <v>80</v>
      </c>
      <c r="C8" s="7" t="s">
        <v>437</v>
      </c>
      <c r="D8" s="7">
        <v>5</v>
      </c>
      <c r="E8" s="6" t="s">
        <v>283</v>
      </c>
      <c r="F8" s="7" t="s">
        <v>776</v>
      </c>
      <c r="G8" s="7" t="s">
        <v>309</v>
      </c>
    </row>
    <row r="9" spans="2:7" ht="14.4" customHeight="1">
      <c r="B9" s="7" t="s">
        <v>88</v>
      </c>
      <c r="C9" s="7" t="s">
        <v>634</v>
      </c>
      <c r="D9" s="7">
        <v>7</v>
      </c>
      <c r="E9" s="6" t="s">
        <v>991</v>
      </c>
      <c r="F9" s="7" t="s">
        <v>780</v>
      </c>
      <c r="G9" s="7" t="s">
        <v>304</v>
      </c>
    </row>
    <row r="10" spans="2:7" ht="14.4" customHeight="1">
      <c r="B10" s="7" t="s">
        <v>99</v>
      </c>
      <c r="C10" s="7" t="s">
        <v>758</v>
      </c>
      <c r="D10" s="7">
        <v>8</v>
      </c>
      <c r="E10" s="6" t="s">
        <v>206</v>
      </c>
      <c r="F10" s="7" t="s">
        <v>597</v>
      </c>
      <c r="G10" s="7" t="s">
        <v>751</v>
      </c>
    </row>
    <row r="11" spans="2:7" ht="14.4" customHeight="1">
      <c r="B11" s="7" t="s">
        <v>103</v>
      </c>
      <c r="C11" s="7" t="s">
        <v>760</v>
      </c>
      <c r="D11" s="7">
        <v>10</v>
      </c>
      <c r="E11" s="6" t="s">
        <v>212</v>
      </c>
      <c r="F11" s="7" t="s">
        <v>603</v>
      </c>
      <c r="G11" s="7" t="s">
        <v>749</v>
      </c>
    </row>
    <row r="12" spans="2:7" ht="14.4" customHeight="1">
      <c r="B12" s="7" t="s">
        <v>107</v>
      </c>
      <c r="C12" s="7" t="s">
        <v>638</v>
      </c>
      <c r="D12" s="7">
        <v>12</v>
      </c>
      <c r="E12" s="6" t="s">
        <v>218</v>
      </c>
      <c r="F12" s="7" t="s">
        <v>599</v>
      </c>
      <c r="G12" s="7" t="s">
        <v>576</v>
      </c>
    </row>
    <row r="13" spans="2:7" ht="14.4" customHeight="1">
      <c r="B13" s="7" t="s">
        <v>262</v>
      </c>
      <c r="C13" s="7" t="s">
        <v>451</v>
      </c>
      <c r="D13" s="7">
        <v>13</v>
      </c>
      <c r="E13" s="6" t="s">
        <v>223</v>
      </c>
      <c r="F13" s="7" t="s">
        <v>593</v>
      </c>
      <c r="G13" s="7" t="s">
        <v>140</v>
      </c>
    </row>
    <row r="14" spans="2:7" ht="14.4" customHeight="1">
      <c r="B14" s="7" t="s">
        <v>163</v>
      </c>
      <c r="C14" s="7" t="s">
        <v>453</v>
      </c>
      <c r="D14" s="7">
        <v>15</v>
      </c>
      <c r="E14" s="6" t="s">
        <v>229</v>
      </c>
      <c r="F14" s="7" t="s">
        <v>588</v>
      </c>
      <c r="G14" s="7" t="s">
        <v>744</v>
      </c>
    </row>
    <row r="15" spans="2:7" ht="14.4" customHeight="1">
      <c r="B15" s="7" t="s">
        <v>109</v>
      </c>
      <c r="C15" s="7" t="s">
        <v>455</v>
      </c>
      <c r="D15" s="7">
        <v>16</v>
      </c>
      <c r="E15" s="6" t="s">
        <v>234</v>
      </c>
      <c r="F15" s="7" t="s">
        <v>581</v>
      </c>
      <c r="G15" s="7" t="s">
        <v>53</v>
      </c>
    </row>
    <row r="16" spans="2:7" ht="14.4" customHeight="1">
      <c r="B16" s="7" t="s">
        <v>330</v>
      </c>
      <c r="C16" s="7" t="s">
        <v>458</v>
      </c>
      <c r="D16" s="7">
        <v>18</v>
      </c>
      <c r="E16" s="6" t="s">
        <v>1038</v>
      </c>
      <c r="F16" s="7" t="s">
        <v>574</v>
      </c>
      <c r="G16" s="7" t="s">
        <v>150</v>
      </c>
    </row>
    <row r="17" spans="2:16" ht="14.4" customHeight="1">
      <c r="B17" s="7" t="s">
        <v>175</v>
      </c>
      <c r="C17" s="7" t="s">
        <v>461</v>
      </c>
      <c r="D17" s="7">
        <v>19</v>
      </c>
      <c r="E17" s="6" t="s">
        <v>1039</v>
      </c>
      <c r="F17" s="7" t="s">
        <v>567</v>
      </c>
      <c r="G17" s="7" t="s">
        <v>517</v>
      </c>
    </row>
    <row r="18" spans="2:16" ht="14.4" customHeight="1">
      <c r="B18" s="7" t="s">
        <v>636</v>
      </c>
      <c r="C18" s="7" t="s">
        <v>643</v>
      </c>
      <c r="D18" s="7">
        <v>20</v>
      </c>
      <c r="E18" s="6" t="s">
        <v>1038</v>
      </c>
      <c r="F18" s="7" t="s">
        <v>554</v>
      </c>
      <c r="G18" s="7" t="s">
        <v>155</v>
      </c>
    </row>
    <row r="19" spans="2:16" ht="14.4" customHeight="1">
      <c r="B19" s="7" t="s">
        <v>960</v>
      </c>
      <c r="C19" s="7" t="s">
        <v>852</v>
      </c>
      <c r="D19" s="7">
        <v>21</v>
      </c>
      <c r="E19" s="6" t="s">
        <v>234</v>
      </c>
      <c r="F19" s="7" t="s">
        <v>545</v>
      </c>
      <c r="G19" s="7" t="s">
        <v>56</v>
      </c>
    </row>
    <row r="20" spans="2:16" ht="14.4" customHeight="1">
      <c r="B20" s="7" t="s">
        <v>321</v>
      </c>
      <c r="C20" s="7" t="s">
        <v>474</v>
      </c>
      <c r="D20" s="7">
        <v>24</v>
      </c>
      <c r="E20" s="6" t="s">
        <v>1040</v>
      </c>
      <c r="F20" s="7" t="s">
        <v>536</v>
      </c>
      <c r="G20" s="7" t="s">
        <v>59</v>
      </c>
    </row>
    <row r="21" spans="2:16" ht="14.4" customHeight="1">
      <c r="B21" s="7" t="s">
        <v>100</v>
      </c>
      <c r="C21" s="7" t="s">
        <v>477</v>
      </c>
      <c r="D21" s="7">
        <v>25</v>
      </c>
      <c r="E21" s="6" t="s">
        <v>1041</v>
      </c>
      <c r="F21" s="7" t="s">
        <v>530</v>
      </c>
      <c r="G21" s="7" t="s">
        <v>62</v>
      </c>
    </row>
    <row r="22" spans="2:16" ht="14.4" customHeight="1">
      <c r="B22" s="7" t="s">
        <v>94</v>
      </c>
      <c r="C22" s="7" t="s">
        <v>184</v>
      </c>
      <c r="D22" s="7">
        <v>27</v>
      </c>
      <c r="E22" s="6" t="s">
        <v>1042</v>
      </c>
      <c r="F22" s="7" t="s">
        <v>1043</v>
      </c>
      <c r="G22" s="7" t="s">
        <v>63</v>
      </c>
    </row>
    <row r="23" spans="2:16" ht="14.4" customHeight="1">
      <c r="B23" s="7" t="s">
        <v>161</v>
      </c>
      <c r="C23" s="7" t="s">
        <v>654</v>
      </c>
      <c r="D23" s="7">
        <v>28</v>
      </c>
      <c r="E23" s="6" t="s">
        <v>1044</v>
      </c>
      <c r="F23" s="7" t="s">
        <v>653</v>
      </c>
      <c r="G23" s="7" t="s">
        <v>170</v>
      </c>
    </row>
    <row r="24" spans="2:16" ht="14.4" customHeight="1">
      <c r="B24" s="7" t="s">
        <v>235</v>
      </c>
      <c r="C24" s="7" t="s">
        <v>775</v>
      </c>
      <c r="D24" s="7">
        <v>30</v>
      </c>
      <c r="E24" s="6" t="s">
        <v>1045</v>
      </c>
      <c r="F24" s="7" t="s">
        <v>679</v>
      </c>
      <c r="G24" s="7" t="s">
        <v>1030</v>
      </c>
    </row>
    <row r="25" spans="2:16" ht="14.4" customHeight="1">
      <c r="B25" s="7" t="s">
        <v>78</v>
      </c>
      <c r="C25" s="7" t="s">
        <v>493</v>
      </c>
      <c r="D25" s="7">
        <v>32</v>
      </c>
      <c r="E25" s="6" t="s">
        <v>1011</v>
      </c>
      <c r="F25" s="7" t="s">
        <v>359</v>
      </c>
      <c r="G25" s="7" t="s">
        <v>54</v>
      </c>
    </row>
    <row r="26" spans="2:16" ht="14.4" customHeight="1">
      <c r="B26" s="7" t="s">
        <v>647</v>
      </c>
      <c r="C26" s="7" t="s">
        <v>496</v>
      </c>
      <c r="D26" s="7">
        <v>35</v>
      </c>
      <c r="E26" s="6" t="s">
        <v>1046</v>
      </c>
      <c r="F26" s="7" t="s">
        <v>658</v>
      </c>
      <c r="G26" s="7" t="s">
        <v>208</v>
      </c>
    </row>
    <row r="27" spans="2:16" ht="14.4" customHeight="1">
      <c r="B27" s="7" t="s">
        <v>295</v>
      </c>
      <c r="C27" s="7" t="s">
        <v>495</v>
      </c>
      <c r="D27" s="7">
        <v>37</v>
      </c>
      <c r="E27" s="6" t="s">
        <v>1047</v>
      </c>
      <c r="F27" s="7" t="s">
        <v>361</v>
      </c>
      <c r="G27" s="7" t="s">
        <v>219</v>
      </c>
    </row>
    <row r="28" spans="2:16" ht="14.4" customHeight="1">
      <c r="B28" s="7" t="s">
        <v>145</v>
      </c>
      <c r="C28" s="7" t="s">
        <v>198</v>
      </c>
      <c r="D28" s="7">
        <v>39</v>
      </c>
      <c r="E28" s="6" t="s">
        <v>1048</v>
      </c>
      <c r="F28" s="7" t="s">
        <v>730</v>
      </c>
      <c r="G28" s="7" t="s">
        <v>50</v>
      </c>
    </row>
    <row r="29" spans="2:16" ht="14.4" customHeight="1">
      <c r="B29" s="7" t="s">
        <v>134</v>
      </c>
      <c r="C29" s="7" t="s">
        <v>216</v>
      </c>
      <c r="D29" s="7">
        <v>41</v>
      </c>
      <c r="E29" s="6" t="s">
        <v>1049</v>
      </c>
      <c r="F29" s="7" t="s">
        <v>385</v>
      </c>
      <c r="G29" s="7" t="s">
        <v>131</v>
      </c>
    </row>
    <row r="30" spans="2:16" ht="14.4" customHeight="1"/>
    <row r="31" spans="2:16" s="3" customFormat="1" ht="69.75" customHeight="1">
      <c r="B31" s="371" t="s">
        <v>1286</v>
      </c>
      <c r="C31" s="371"/>
      <c r="D31" s="371"/>
      <c r="E31" s="371"/>
      <c r="F31" s="371"/>
      <c r="G31" s="371"/>
      <c r="H31" s="371"/>
      <c r="I31" s="371"/>
      <c r="J31" s="371"/>
      <c r="K31" s="371"/>
      <c r="L31" s="371"/>
      <c r="M31" s="371"/>
      <c r="N31" s="310"/>
      <c r="O31" s="310"/>
      <c r="P31" s="310"/>
    </row>
    <row r="38" spans="2:2" s="3" customFormat="1" ht="27" customHeight="1">
      <c r="B38" s="55"/>
    </row>
    <row r="39" spans="2:2" s="3" customFormat="1" ht="15.6"/>
    <row r="40" spans="2:2" s="3" customFormat="1" ht="15.6">
      <c r="B40" s="164"/>
    </row>
    <row r="41" spans="2:2" s="3" customFormat="1" ht="15.6">
      <c r="B41" s="164"/>
    </row>
  </sheetData>
  <mergeCells count="6">
    <mergeCell ref="B31:M31"/>
    <mergeCell ref="D3:D4"/>
    <mergeCell ref="E3:E4"/>
    <mergeCell ref="B2:G2"/>
    <mergeCell ref="B3:C3"/>
    <mergeCell ref="F3:G3"/>
  </mergeCells>
  <hyperlinks>
    <hyperlink ref="B2:G2" r:id="rId1" location="bus/m18/a-b/map" display="M18 Alytus–Eigirdonys per Kedonis, Butrimonis" xr:uid="{83473740-25E2-4C0B-96AB-D98697CAAE79}"/>
    <hyperlink ref="C5" r:id="rId2" location="bus/m18/a-b/110001/2/map" xr:uid="{4BFA5229-0CE5-4A0C-9638-A86F96BF9CC3}"/>
    <hyperlink ref="B5" r:id="rId3" location="bus/m18/a-b/110001/1/map" display="https://www.stops.lt/alytausrajonas/ - bus/m18/a-b/110001/1/map" xr:uid="{6A8D5367-0AD0-4A05-93C6-230FCB30A068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4"/>
  <headerFooter>
    <oddHeader xml:space="preserve">&amp;LSutarties Priedas Nr. 1: II pirkimo dalies eismo tvarkaraštis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apas19">
    <pageSetUpPr fitToPage="1"/>
  </sheetPr>
  <dimension ref="B2:P33"/>
  <sheetViews>
    <sheetView workbookViewId="0">
      <selection activeCell="A23" sqref="A23:XFD90"/>
    </sheetView>
  </sheetViews>
  <sheetFormatPr defaultRowHeight="14.4"/>
  <cols>
    <col min="2" max="4" width="7.33203125" customWidth="1"/>
    <col min="5" max="5" width="2.33203125" customWidth="1"/>
    <col min="6" max="6" width="7.33203125" customWidth="1"/>
    <col min="7" max="7" width="6.88671875" customWidth="1"/>
    <col min="8" max="8" width="16" customWidth="1"/>
    <col min="9" max="11" width="7.33203125" customWidth="1"/>
    <col min="12" max="12" width="2" customWidth="1"/>
    <col min="13" max="13" width="7.33203125" customWidth="1"/>
    <col min="14" max="14" width="0.88671875" customWidth="1"/>
  </cols>
  <sheetData>
    <row r="2" spans="2:13">
      <c r="B2" s="461" t="s">
        <v>985</v>
      </c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</row>
    <row r="3" spans="2:13" ht="7.95" customHeight="1"/>
    <row r="4" spans="2:13" ht="15.6">
      <c r="B4" s="6" t="s">
        <v>129</v>
      </c>
      <c r="C4" s="6" t="s">
        <v>756</v>
      </c>
      <c r="D4" s="6" t="s">
        <v>757</v>
      </c>
      <c r="E4" s="6"/>
      <c r="F4" s="6" t="s">
        <v>129</v>
      </c>
      <c r="G4" s="6" t="s">
        <v>48</v>
      </c>
      <c r="H4" s="52" t="s">
        <v>130</v>
      </c>
      <c r="I4" s="6" t="s">
        <v>129</v>
      </c>
      <c r="J4" s="6" t="s">
        <v>756</v>
      </c>
      <c r="K4" s="5" t="s">
        <v>757</v>
      </c>
      <c r="L4" s="6"/>
      <c r="M4" s="6" t="s">
        <v>129</v>
      </c>
    </row>
    <row r="5" spans="2:13" ht="17.399999999999999" customHeight="1">
      <c r="B5" s="202" t="s">
        <v>80</v>
      </c>
      <c r="C5" s="202" t="s">
        <v>890</v>
      </c>
      <c r="D5" s="240" t="s">
        <v>1260</v>
      </c>
      <c r="E5" s="77"/>
      <c r="F5" s="202" t="s">
        <v>626</v>
      </c>
      <c r="G5" s="7">
        <v>0</v>
      </c>
      <c r="H5" s="36" t="s">
        <v>110</v>
      </c>
      <c r="I5" s="7" t="s">
        <v>780</v>
      </c>
      <c r="J5" s="7" t="s">
        <v>869</v>
      </c>
      <c r="K5" s="7" t="s">
        <v>869</v>
      </c>
      <c r="L5" s="77"/>
      <c r="M5" s="7" t="s">
        <v>821</v>
      </c>
    </row>
    <row r="6" spans="2:13" ht="17.399999999999999" customHeight="1">
      <c r="B6" s="7" t="s">
        <v>84</v>
      </c>
      <c r="C6" s="7" t="s">
        <v>986</v>
      </c>
      <c r="D6" s="7" t="s">
        <v>986</v>
      </c>
      <c r="E6" s="77"/>
      <c r="F6" s="7" t="s">
        <v>987</v>
      </c>
      <c r="G6" s="7"/>
      <c r="H6" s="36" t="s">
        <v>118</v>
      </c>
      <c r="I6" s="7" t="s">
        <v>591</v>
      </c>
      <c r="J6" s="7" t="s">
        <v>942</v>
      </c>
      <c r="K6" s="7" t="s">
        <v>942</v>
      </c>
      <c r="L6" s="77"/>
      <c r="M6" s="7" t="s">
        <v>215</v>
      </c>
    </row>
    <row r="7" spans="2:13" ht="17.399999999999999" customHeight="1">
      <c r="B7" s="7" t="s">
        <v>88</v>
      </c>
      <c r="C7" s="7" t="s">
        <v>895</v>
      </c>
      <c r="D7" s="7" t="s">
        <v>895</v>
      </c>
      <c r="E7" s="77"/>
      <c r="F7" s="7" t="s">
        <v>365</v>
      </c>
      <c r="G7" s="7"/>
      <c r="H7" s="36" t="s">
        <v>366</v>
      </c>
      <c r="I7" s="7" t="s">
        <v>753</v>
      </c>
      <c r="J7" s="7" t="s">
        <v>940</v>
      </c>
      <c r="K7" s="7" t="s">
        <v>940</v>
      </c>
      <c r="L7" s="77"/>
      <c r="M7" s="7" t="s">
        <v>220</v>
      </c>
    </row>
    <row r="8" spans="2:13" ht="17.399999999999999" customHeight="1">
      <c r="B8" s="7" t="s">
        <v>96</v>
      </c>
      <c r="C8" s="7" t="s">
        <v>988</v>
      </c>
      <c r="D8" s="7" t="s">
        <v>988</v>
      </c>
      <c r="E8" s="77"/>
      <c r="F8" s="7" t="s">
        <v>989</v>
      </c>
      <c r="G8" s="7"/>
      <c r="H8" s="36" t="s">
        <v>283</v>
      </c>
      <c r="I8" s="7" t="s">
        <v>781</v>
      </c>
      <c r="J8" s="7" t="s">
        <v>870</v>
      </c>
      <c r="K8" s="7" t="s">
        <v>870</v>
      </c>
      <c r="L8" s="77"/>
      <c r="M8" s="7" t="s">
        <v>225</v>
      </c>
    </row>
    <row r="9" spans="2:13" ht="17.399999999999999" customHeight="1">
      <c r="B9" s="7" t="s">
        <v>103</v>
      </c>
      <c r="C9" s="7" t="s">
        <v>903</v>
      </c>
      <c r="D9" s="7" t="s">
        <v>903</v>
      </c>
      <c r="E9" s="77"/>
      <c r="F9" s="7" t="s">
        <v>990</v>
      </c>
      <c r="G9" s="7">
        <v>7</v>
      </c>
      <c r="H9" s="36" t="s">
        <v>991</v>
      </c>
      <c r="I9" s="7" t="s">
        <v>599</v>
      </c>
      <c r="J9" s="7" t="s">
        <v>992</v>
      </c>
      <c r="K9" s="7" t="s">
        <v>992</v>
      </c>
      <c r="L9" s="77"/>
      <c r="M9" s="7" t="s">
        <v>237</v>
      </c>
    </row>
    <row r="10" spans="2:13" ht="17.399999999999999" customHeight="1">
      <c r="B10" s="7" t="s">
        <v>157</v>
      </c>
      <c r="C10" s="7" t="s">
        <v>907</v>
      </c>
      <c r="D10" s="7" t="s">
        <v>907</v>
      </c>
      <c r="E10" s="77"/>
      <c r="F10" s="7" t="s">
        <v>69</v>
      </c>
      <c r="G10" s="7">
        <v>8</v>
      </c>
      <c r="H10" s="36" t="s">
        <v>206</v>
      </c>
      <c r="I10" s="7" t="s">
        <v>639</v>
      </c>
      <c r="J10" s="7" t="s">
        <v>889</v>
      </c>
      <c r="K10" s="7" t="s">
        <v>889</v>
      </c>
      <c r="L10" s="77"/>
      <c r="M10" s="7" t="s">
        <v>245</v>
      </c>
    </row>
    <row r="11" spans="2:13" ht="17.399999999999999" customHeight="1">
      <c r="B11" s="7" t="s">
        <v>109</v>
      </c>
      <c r="C11" s="7" t="s">
        <v>915</v>
      </c>
      <c r="D11" s="7" t="s">
        <v>915</v>
      </c>
      <c r="E11" s="77"/>
      <c r="F11" s="7" t="s">
        <v>501</v>
      </c>
      <c r="G11" s="7">
        <v>11</v>
      </c>
      <c r="H11" s="36" t="s">
        <v>993</v>
      </c>
      <c r="I11" s="7" t="s">
        <v>574</v>
      </c>
      <c r="J11" s="7" t="s">
        <v>920</v>
      </c>
      <c r="K11" s="7" t="s">
        <v>920</v>
      </c>
      <c r="L11" s="77"/>
      <c r="M11" s="7" t="s">
        <v>311</v>
      </c>
    </row>
    <row r="12" spans="2:13" ht="17.399999999999999" customHeight="1">
      <c r="B12" s="7" t="s">
        <v>957</v>
      </c>
      <c r="C12" s="7" t="s">
        <v>994</v>
      </c>
      <c r="D12" s="7" t="s">
        <v>994</v>
      </c>
      <c r="E12" s="77"/>
      <c r="F12" s="7" t="s">
        <v>703</v>
      </c>
      <c r="G12" s="7">
        <v>13</v>
      </c>
      <c r="H12" s="36" t="s">
        <v>995</v>
      </c>
      <c r="I12" s="7" t="s">
        <v>559</v>
      </c>
      <c r="J12" s="7" t="s">
        <v>902</v>
      </c>
      <c r="K12" s="7" t="s">
        <v>902</v>
      </c>
      <c r="L12" s="77"/>
      <c r="M12" s="7" t="s">
        <v>261</v>
      </c>
    </row>
    <row r="13" spans="2:13" ht="17.399999999999999" customHeight="1">
      <c r="B13" s="7" t="s">
        <v>960</v>
      </c>
      <c r="C13" s="7" t="s">
        <v>996</v>
      </c>
      <c r="D13" s="7" t="s">
        <v>996</v>
      </c>
      <c r="E13" s="77"/>
      <c r="F13" s="7" t="s">
        <v>425</v>
      </c>
      <c r="G13" s="7">
        <v>16</v>
      </c>
      <c r="H13" s="36" t="s">
        <v>997</v>
      </c>
      <c r="I13" s="7" t="s">
        <v>536</v>
      </c>
      <c r="J13" s="7" t="s">
        <v>998</v>
      </c>
      <c r="K13" s="7" t="s">
        <v>998</v>
      </c>
      <c r="L13" s="77"/>
      <c r="M13" s="7" t="s">
        <v>269</v>
      </c>
    </row>
    <row r="14" spans="2:13" ht="17.399999999999999" customHeight="1">
      <c r="B14" s="7" t="s">
        <v>100</v>
      </c>
      <c r="C14" s="7" t="s">
        <v>999</v>
      </c>
      <c r="D14" s="7" t="s">
        <v>999</v>
      </c>
      <c r="E14" s="77"/>
      <c r="F14" s="7" t="s">
        <v>438</v>
      </c>
      <c r="G14" s="7">
        <v>18</v>
      </c>
      <c r="H14" s="36" t="s">
        <v>1000</v>
      </c>
      <c r="I14" s="7" t="s">
        <v>523</v>
      </c>
      <c r="J14" s="7" t="s">
        <v>1001</v>
      </c>
      <c r="K14" s="7" t="s">
        <v>1001</v>
      </c>
      <c r="L14" s="77"/>
      <c r="M14" s="7" t="s">
        <v>258</v>
      </c>
    </row>
    <row r="15" spans="2:13" ht="17.399999999999999" customHeight="1">
      <c r="B15" s="7" t="s">
        <v>161</v>
      </c>
      <c r="C15" s="7" t="s">
        <v>1002</v>
      </c>
      <c r="D15" s="7" t="s">
        <v>1002</v>
      </c>
      <c r="E15" s="77"/>
      <c r="F15" s="7" t="s">
        <v>148</v>
      </c>
      <c r="G15" s="7">
        <v>20</v>
      </c>
      <c r="H15" s="36" t="s">
        <v>1003</v>
      </c>
      <c r="I15" s="7" t="s">
        <v>679</v>
      </c>
      <c r="J15" s="7" t="s">
        <v>1004</v>
      </c>
      <c r="K15" s="7" t="s">
        <v>1004</v>
      </c>
      <c r="L15" s="77"/>
      <c r="M15" s="7" t="s">
        <v>247</v>
      </c>
    </row>
    <row r="16" spans="2:13" ht="17.399999999999999" customHeight="1">
      <c r="B16" s="7" t="s">
        <v>230</v>
      </c>
      <c r="C16" s="7" t="s">
        <v>930</v>
      </c>
      <c r="D16" s="7" t="s">
        <v>930</v>
      </c>
      <c r="E16" s="77"/>
      <c r="F16" s="7" t="s">
        <v>282</v>
      </c>
      <c r="G16" s="7">
        <v>22</v>
      </c>
      <c r="H16" s="36" t="s">
        <v>1005</v>
      </c>
      <c r="I16" s="7" t="s">
        <v>845</v>
      </c>
      <c r="J16" s="7" t="s">
        <v>1006</v>
      </c>
      <c r="K16" s="7" t="s">
        <v>1006</v>
      </c>
      <c r="L16" s="77"/>
      <c r="M16" s="7" t="s">
        <v>489</v>
      </c>
    </row>
    <row r="17" spans="2:16" ht="17.399999999999999" customHeight="1">
      <c r="B17" s="7" t="s">
        <v>71</v>
      </c>
      <c r="C17" s="7" t="s">
        <v>1007</v>
      </c>
      <c r="D17" s="7" t="s">
        <v>1007</v>
      </c>
      <c r="E17" s="77"/>
      <c r="F17" s="7" t="s">
        <v>286</v>
      </c>
      <c r="G17" s="7">
        <v>24</v>
      </c>
      <c r="H17" s="36" t="s">
        <v>1008</v>
      </c>
      <c r="I17" s="7" t="s">
        <v>361</v>
      </c>
      <c r="J17" s="7" t="s">
        <v>1009</v>
      </c>
      <c r="K17" s="7" t="s">
        <v>1009</v>
      </c>
      <c r="L17" s="77"/>
      <c r="M17" s="7" t="s">
        <v>141</v>
      </c>
    </row>
    <row r="18" spans="2:16" ht="17.399999999999999" customHeight="1">
      <c r="B18" s="7" t="s">
        <v>207</v>
      </c>
      <c r="C18" s="7" t="s">
        <v>1010</v>
      </c>
      <c r="D18" s="215" t="s">
        <v>1010</v>
      </c>
      <c r="E18" s="77"/>
      <c r="F18" s="7" t="s">
        <v>185</v>
      </c>
      <c r="G18" s="7">
        <v>25</v>
      </c>
      <c r="H18" s="36" t="s">
        <v>1011</v>
      </c>
      <c r="I18" s="240" t="s">
        <v>367</v>
      </c>
      <c r="J18" s="7" t="s">
        <v>929</v>
      </c>
      <c r="K18" s="26" t="s">
        <v>929</v>
      </c>
      <c r="L18" s="77"/>
      <c r="M18" s="7" t="s">
        <v>217</v>
      </c>
    </row>
    <row r="19" spans="2:16" ht="17.399999999999999" customHeight="1">
      <c r="B19" s="7" t="s">
        <v>145</v>
      </c>
      <c r="C19" s="209" t="s">
        <v>1012</v>
      </c>
      <c r="D19" s="214"/>
      <c r="E19" s="247"/>
      <c r="F19" s="7" t="s">
        <v>293</v>
      </c>
      <c r="G19" s="7">
        <v>27</v>
      </c>
      <c r="H19" s="36" t="s">
        <v>1013</v>
      </c>
      <c r="I19" s="7" t="s">
        <v>379</v>
      </c>
      <c r="J19" s="209" t="s">
        <v>1014</v>
      </c>
      <c r="K19" s="215"/>
      <c r="L19" s="228"/>
      <c r="M19" s="7" t="s">
        <v>205</v>
      </c>
    </row>
    <row r="20" spans="2:16" ht="17.399999999999999" customHeight="1">
      <c r="B20" s="7" t="s">
        <v>433</v>
      </c>
      <c r="C20" s="209" t="s">
        <v>1015</v>
      </c>
      <c r="D20" s="248"/>
      <c r="E20" s="247"/>
      <c r="F20" s="7" t="s">
        <v>300</v>
      </c>
      <c r="G20" s="7">
        <v>29</v>
      </c>
      <c r="H20" s="36" t="s">
        <v>1016</v>
      </c>
      <c r="I20" s="7" t="s">
        <v>378</v>
      </c>
      <c r="J20" s="209" t="s">
        <v>1017</v>
      </c>
      <c r="K20" s="220"/>
      <c r="L20" s="228"/>
      <c r="M20" s="7" t="s">
        <v>319</v>
      </c>
    </row>
    <row r="21" spans="2:16" ht="17.399999999999999" customHeight="1">
      <c r="B21" s="7" t="s">
        <v>134</v>
      </c>
      <c r="C21" s="209" t="s">
        <v>1018</v>
      </c>
      <c r="D21" s="248"/>
      <c r="E21" s="247"/>
      <c r="F21" s="7" t="s">
        <v>305</v>
      </c>
      <c r="G21" s="7">
        <v>30</v>
      </c>
      <c r="H21" s="36" t="s">
        <v>1019</v>
      </c>
      <c r="I21" s="7" t="s">
        <v>391</v>
      </c>
      <c r="J21" s="209" t="s">
        <v>1020</v>
      </c>
      <c r="K21" s="220"/>
      <c r="L21" s="228"/>
      <c r="M21" s="7" t="s">
        <v>162</v>
      </c>
    </row>
    <row r="22" spans="2:16" ht="17.399999999999999" customHeight="1">
      <c r="B22" s="7" t="s">
        <v>415</v>
      </c>
      <c r="C22" s="209" t="s">
        <v>1021</v>
      </c>
      <c r="D22" s="249"/>
      <c r="E22" s="247"/>
      <c r="F22" s="7" t="s">
        <v>191</v>
      </c>
      <c r="G22" s="7">
        <v>31</v>
      </c>
      <c r="H22" s="36" t="s">
        <v>1022</v>
      </c>
      <c r="I22" s="7" t="s">
        <v>274</v>
      </c>
      <c r="J22" s="209" t="s">
        <v>1021</v>
      </c>
      <c r="K22" s="217"/>
      <c r="L22" s="228"/>
      <c r="M22" s="7" t="s">
        <v>191</v>
      </c>
    </row>
    <row r="23" spans="2:16" s="3" customFormat="1" ht="69.75" customHeight="1">
      <c r="B23" s="371" t="s">
        <v>1286</v>
      </c>
      <c r="C23" s="371"/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310"/>
      <c r="O23" s="310"/>
      <c r="P23" s="310"/>
    </row>
    <row r="30" spans="2:16" s="3" customFormat="1" ht="27" customHeight="1">
      <c r="B30" s="55"/>
    </row>
    <row r="31" spans="2:16" s="3" customFormat="1" ht="15.6"/>
    <row r="32" spans="2:16" s="3" customFormat="1" ht="15.6">
      <c r="B32" s="164"/>
    </row>
    <row r="33" spans="2:2" s="3" customFormat="1" ht="15.6">
      <c r="B33" s="164"/>
    </row>
  </sheetData>
  <mergeCells count="2">
    <mergeCell ref="B2:M2"/>
    <mergeCell ref="B23:M23"/>
  </mergeCells>
  <hyperlinks>
    <hyperlink ref="H4" r:id="rId1" location="bus/m19/a-b/110001/2/map" xr:uid="{00000000-0004-0000-1100-000000000000}"/>
    <hyperlink ref="B5" r:id="rId2" location="bus/m19/a-b/110001/1/map" xr:uid="{725E463B-6432-434A-B2ED-6201E905BBDF}"/>
    <hyperlink ref="C5" r:id="rId3" location="bus/m19/a-b/110001/4/map" xr:uid="{98C38B34-B429-40BE-9502-B5431048AC66}"/>
    <hyperlink ref="D5" r:id="rId4" location="bus/m19/a-b1/110001/1/map" display="https://www.stops.lt/alytausrajonas/ - bus/m19/a-b1/110001/1/map" xr:uid="{DFD25995-431B-4EA7-9770-338245802133}"/>
    <hyperlink ref="F5" r:id="rId5" location="bus/m19/a-b/110001/2/map" xr:uid="{66169047-7F3C-4527-916F-1D06A3727FA7}"/>
    <hyperlink ref="B2:M2" r:id="rId6" location="bus/m19/a-b/110001/2/map" display="M19 ALYTUS –GREIKONYS PER BUTRIMONIS" xr:uid="{5791B4B5-A89B-4944-8DB5-0DAF6C871449}"/>
    <hyperlink ref="I18" r:id="rId7" location="bus/m19/b-a/110470/1" display="https://www.stops.lt/alytausrajonas/ - bus/m19/b-a/110470/1" xr:uid="{DFB8F5B6-8A73-413C-B809-1F7FA33DC261}"/>
    <hyperlink ref="K18" r:id="rId8" location="bus/m19/b1-a/110470/1" display="https://www.stops.lt/alytausrajonas/ - bus/m19/b1-a/110470/1" xr:uid="{173D7D8B-D32A-4BA0-A749-52E2D111564F}"/>
  </hyperlinks>
  <pageMargins left="0.70866141732283472" right="0.70866141732283472" top="0.74803149606299213" bottom="0.74803149606299213" header="0.31496062992125984" footer="0.31496062992125984"/>
  <pageSetup paperSize="9" scale="89" orientation="portrait" verticalDpi="0" r:id="rId9"/>
  <headerFooter>
    <oddHeader xml:space="preserve">&amp;LSutarties Priedas Nr. 1: III pirkimo dalies eismo tvarkaraštis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s3">
    <tabColor rgb="FF00B0F0"/>
    <pageSetUpPr fitToPage="1"/>
  </sheetPr>
  <dimension ref="B2:E12"/>
  <sheetViews>
    <sheetView workbookViewId="0">
      <pane ySplit="3" topLeftCell="A4" activePane="bottomLeft" state="frozen"/>
      <selection activeCell="A3" sqref="A3"/>
      <selection pane="bottomLeft" activeCell="G11" sqref="G11"/>
    </sheetView>
  </sheetViews>
  <sheetFormatPr defaultColWidth="8.88671875" defaultRowHeight="15.6"/>
  <cols>
    <col min="1" max="1" width="4.109375" style="3" customWidth="1"/>
    <col min="2" max="2" width="14.88671875" style="3" customWidth="1"/>
    <col min="3" max="3" width="19.5546875" style="3" customWidth="1"/>
    <col min="4" max="4" width="12.109375" style="3" customWidth="1"/>
    <col min="5" max="5" width="14.88671875" style="3" customWidth="1"/>
    <col min="6" max="6" width="4" style="3" customWidth="1"/>
    <col min="7" max="16384" width="8.88671875" style="3"/>
  </cols>
  <sheetData>
    <row r="2" spans="2:5">
      <c r="B2" s="194" t="s">
        <v>1238</v>
      </c>
    </row>
    <row r="3" spans="2:5">
      <c r="B3" s="40" t="s">
        <v>47</v>
      </c>
      <c r="C3" s="50" t="s">
        <v>32</v>
      </c>
      <c r="D3" s="50" t="s">
        <v>48</v>
      </c>
      <c r="E3" s="50" t="s">
        <v>49</v>
      </c>
    </row>
    <row r="4" spans="2:5">
      <c r="B4" s="195" t="s">
        <v>50</v>
      </c>
      <c r="C4" s="11" t="s">
        <v>51</v>
      </c>
      <c r="D4" s="10" t="s">
        <v>52</v>
      </c>
      <c r="E4" s="8" t="s">
        <v>53</v>
      </c>
    </row>
    <row r="5" spans="2:5">
      <c r="B5" s="8" t="s">
        <v>54</v>
      </c>
      <c r="C5" s="11" t="s">
        <v>55</v>
      </c>
      <c r="D5" s="8">
        <v>4</v>
      </c>
      <c r="E5" s="8" t="s">
        <v>56</v>
      </c>
    </row>
    <row r="6" spans="2:5">
      <c r="B6" s="8" t="s">
        <v>57</v>
      </c>
      <c r="C6" s="11" t="s">
        <v>58</v>
      </c>
      <c r="D6" s="8">
        <v>6</v>
      </c>
      <c r="E6" s="8" t="s">
        <v>59</v>
      </c>
    </row>
    <row r="7" spans="2:5">
      <c r="B7" s="8" t="s">
        <v>60</v>
      </c>
      <c r="C7" s="11" t="s">
        <v>61</v>
      </c>
      <c r="D7" s="8">
        <v>8</v>
      </c>
      <c r="E7" s="8" t="s">
        <v>62</v>
      </c>
    </row>
    <row r="8" spans="2:5">
      <c r="B8" s="8" t="s">
        <v>63</v>
      </c>
      <c r="C8" s="11" t="s">
        <v>64</v>
      </c>
      <c r="D8" s="8">
        <v>10</v>
      </c>
      <c r="E8" s="195" t="s">
        <v>63</v>
      </c>
    </row>
    <row r="9" spans="2:5">
      <c r="B9" s="368" t="s">
        <v>65</v>
      </c>
      <c r="C9" s="369"/>
      <c r="D9" s="369"/>
      <c r="E9" s="370"/>
    </row>
    <row r="11" spans="2:5" ht="88.5" customHeight="1">
      <c r="B11" s="371" t="s">
        <v>1286</v>
      </c>
      <c r="C11" s="371"/>
      <c r="D11" s="371"/>
      <c r="E11" s="371"/>
    </row>
    <row r="12" spans="2:5">
      <c r="B12" s="272"/>
    </row>
  </sheetData>
  <mergeCells count="2">
    <mergeCell ref="B9:E9"/>
    <mergeCell ref="B11:E11"/>
  </mergeCells>
  <hyperlinks>
    <hyperlink ref="B2" r:id="rId1" location="bus/m1/a-b/110001/1/map" xr:uid="{7001AB6D-93C2-4BA9-9BE5-BA8D909CEFBB}"/>
    <hyperlink ref="B4" r:id="rId2" location="bus/m1/a-b/110001/1/map" display="https://www.stops.lt/alytausrajonas/ - bus/m1/a-b/110001/1/map" xr:uid="{8F5E2211-21B1-413E-9A18-8C1146C6B0FD}"/>
    <hyperlink ref="E8" r:id="rId3" location="bus/m1/b-a/map" xr:uid="{EA123945-9AC5-444C-BA16-686BE94D1330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4"/>
  <headerFooter>
    <oddHeader xml:space="preserve">&amp;LSutarties Priedas Nr. 1: III pirkimo dalies eismo tvarkaraštis 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apas21">
    <tabColor rgb="FF00B050"/>
    <pageSetUpPr fitToPage="1"/>
  </sheetPr>
  <dimension ref="B2:Q30"/>
  <sheetViews>
    <sheetView workbookViewId="0">
      <selection activeCell="B28" sqref="B28:B30"/>
    </sheetView>
  </sheetViews>
  <sheetFormatPr defaultColWidth="8.88671875" defaultRowHeight="15.6"/>
  <cols>
    <col min="1" max="1" width="2.6640625" style="3" customWidth="1"/>
    <col min="2" max="2" width="19.44140625" style="3" customWidth="1"/>
    <col min="3" max="8" width="8.88671875" style="3"/>
    <col min="9" max="9" width="8.88671875" style="3" customWidth="1"/>
    <col min="10" max="10" width="8.88671875" style="3"/>
    <col min="11" max="11" width="6.33203125" style="3" customWidth="1"/>
    <col min="12" max="12" width="17.5546875" style="3" customWidth="1"/>
    <col min="13" max="16384" width="8.88671875" style="3"/>
  </cols>
  <sheetData>
    <row r="2" spans="2:17">
      <c r="B2" s="29" t="s">
        <v>1059</v>
      </c>
      <c r="L2" s="29" t="s">
        <v>1060</v>
      </c>
    </row>
    <row r="3" spans="2:17">
      <c r="B3" s="113" t="s">
        <v>1163</v>
      </c>
      <c r="L3" s="35" t="s">
        <v>1164</v>
      </c>
    </row>
    <row r="4" spans="2:17" ht="16.2" customHeight="1">
      <c r="B4" s="114" t="s">
        <v>1051</v>
      </c>
      <c r="C4" s="114"/>
      <c r="D4" s="114"/>
      <c r="E4" s="115">
        <v>0.34027777777777779</v>
      </c>
      <c r="F4" s="115">
        <v>0.38194444444444442</v>
      </c>
      <c r="G4" s="115">
        <v>0.44097222222222221</v>
      </c>
      <c r="H4" s="115">
        <v>0.52777777777777779</v>
      </c>
      <c r="I4" s="115">
        <v>0.61805555555555558</v>
      </c>
      <c r="J4" s="115">
        <v>0.70833333333333337</v>
      </c>
      <c r="L4" s="114" t="s">
        <v>115</v>
      </c>
      <c r="M4" s="115">
        <v>0.3125</v>
      </c>
      <c r="N4" s="115">
        <v>0.39583333333333331</v>
      </c>
      <c r="O4" s="115">
        <v>0.48958333333333331</v>
      </c>
      <c r="P4" s="115">
        <v>0.61805555555555558</v>
      </c>
      <c r="Q4" s="115">
        <v>0.70833333333333337</v>
      </c>
    </row>
    <row r="5" spans="2:17" ht="16.2" customHeight="1">
      <c r="B5" s="116" t="s">
        <v>116</v>
      </c>
      <c r="C5" s="117"/>
      <c r="D5" s="117"/>
      <c r="E5" s="118">
        <v>0.34166666666666667</v>
      </c>
      <c r="F5" s="118">
        <v>0.38333333333333336</v>
      </c>
      <c r="G5" s="118">
        <v>0.44305555555555554</v>
      </c>
      <c r="H5" s="118">
        <v>0.52986111111111112</v>
      </c>
      <c r="I5" s="118">
        <v>0.62013888888888891</v>
      </c>
      <c r="J5" s="118">
        <v>0.7104166666666667</v>
      </c>
      <c r="L5" s="116" t="s">
        <v>116</v>
      </c>
      <c r="M5" s="118">
        <v>0.31736111111111109</v>
      </c>
      <c r="N5" s="118">
        <v>0.40069444444444446</v>
      </c>
      <c r="O5" s="118">
        <v>0.4909722222222222</v>
      </c>
      <c r="P5" s="118">
        <v>0.62013888888888891</v>
      </c>
      <c r="Q5" s="118">
        <v>0.7104166666666667</v>
      </c>
    </row>
    <row r="6" spans="2:17" ht="16.2" customHeight="1">
      <c r="B6" s="116" t="s">
        <v>117</v>
      </c>
      <c r="C6" s="117"/>
      <c r="D6" s="117"/>
      <c r="E6" s="118">
        <v>0.34305555555555556</v>
      </c>
      <c r="F6" s="118">
        <v>0.38472222222222224</v>
      </c>
      <c r="G6" s="118">
        <v>0.44513888888888886</v>
      </c>
      <c r="H6" s="118">
        <v>0.53194444444444444</v>
      </c>
      <c r="I6" s="118">
        <v>0.62222222222222223</v>
      </c>
      <c r="J6" s="118">
        <v>0.71250000000000002</v>
      </c>
      <c r="L6" s="116" t="s">
        <v>117</v>
      </c>
      <c r="M6" s="118">
        <v>0.31805555555555554</v>
      </c>
      <c r="N6" s="118">
        <v>0.40138888888888891</v>
      </c>
      <c r="O6" s="118">
        <v>0.49236111111111114</v>
      </c>
      <c r="P6" s="118">
        <v>0.62222222222222223</v>
      </c>
      <c r="Q6" s="118">
        <v>0.71250000000000002</v>
      </c>
    </row>
    <row r="7" spans="2:17" ht="16.2" customHeight="1">
      <c r="B7" s="116" t="s">
        <v>118</v>
      </c>
      <c r="C7" s="117"/>
      <c r="D7" s="117"/>
      <c r="E7" s="118">
        <v>0.34444444444444444</v>
      </c>
      <c r="F7" s="118">
        <v>0.38611111111111113</v>
      </c>
      <c r="G7" s="118">
        <v>0.44722222222222224</v>
      </c>
      <c r="H7" s="118">
        <v>0.53402777777777777</v>
      </c>
      <c r="I7" s="118">
        <v>0.62430555555555556</v>
      </c>
      <c r="J7" s="118">
        <v>0.71458333333333335</v>
      </c>
      <c r="L7" s="116" t="s">
        <v>118</v>
      </c>
      <c r="M7" s="118">
        <v>0.31944444444444442</v>
      </c>
      <c r="N7" s="118">
        <v>0.40277777777777779</v>
      </c>
      <c r="O7" s="118">
        <v>0.49375000000000002</v>
      </c>
      <c r="P7" s="118">
        <v>0.62430555555555556</v>
      </c>
      <c r="Q7" s="118">
        <v>0.71458333333333335</v>
      </c>
    </row>
    <row r="8" spans="2:17" ht="16.2" customHeight="1">
      <c r="B8" s="13" t="s">
        <v>119</v>
      </c>
      <c r="C8" s="117"/>
      <c r="D8" s="117"/>
      <c r="E8" s="118">
        <v>0.34791666666666665</v>
      </c>
      <c r="F8" s="118">
        <v>0.38958333333333334</v>
      </c>
      <c r="G8" s="118">
        <v>0.44930555555555557</v>
      </c>
      <c r="H8" s="118">
        <v>0.53611111111111109</v>
      </c>
      <c r="I8" s="118">
        <v>0.62638888888888888</v>
      </c>
      <c r="J8" s="118">
        <v>0.71666666666666667</v>
      </c>
      <c r="L8" s="13" t="s">
        <v>119</v>
      </c>
      <c r="M8" s="118">
        <v>0.32083333333333336</v>
      </c>
      <c r="N8" s="118">
        <v>0.40416666666666667</v>
      </c>
      <c r="O8" s="118">
        <v>0.49513888888888891</v>
      </c>
      <c r="P8" s="118">
        <v>0.62638888888888888</v>
      </c>
      <c r="Q8" s="118">
        <v>0.71666666666666667</v>
      </c>
    </row>
    <row r="9" spans="2:17" ht="16.2" customHeight="1">
      <c r="B9" s="13" t="s">
        <v>120</v>
      </c>
      <c r="C9" s="7"/>
      <c r="D9" s="7"/>
      <c r="E9" s="119">
        <v>0.35</v>
      </c>
      <c r="F9" s="119">
        <v>0.39166666666666666</v>
      </c>
      <c r="G9" s="119">
        <v>0.45069444444444445</v>
      </c>
      <c r="H9" s="119">
        <v>0.53749999999999998</v>
      </c>
      <c r="I9" s="119">
        <v>0.62777777777777777</v>
      </c>
      <c r="J9" s="119">
        <v>0.71944444444444444</v>
      </c>
      <c r="L9" s="13" t="s">
        <v>120</v>
      </c>
      <c r="M9" s="119">
        <v>0.32222222222222224</v>
      </c>
      <c r="N9" s="119">
        <v>0.40555555555555556</v>
      </c>
      <c r="O9" s="119">
        <v>0.49583333333333335</v>
      </c>
      <c r="P9" s="119">
        <v>0.62777777777777777</v>
      </c>
      <c r="Q9" s="119">
        <v>0.71944444444444444</v>
      </c>
    </row>
    <row r="10" spans="2:17" ht="16.2" customHeight="1">
      <c r="B10" s="36" t="s">
        <v>121</v>
      </c>
      <c r="C10" s="37"/>
      <c r="D10" s="37"/>
      <c r="E10" s="120">
        <v>0.35208333333333336</v>
      </c>
      <c r="F10" s="120">
        <v>0.39374999999999999</v>
      </c>
      <c r="G10" s="120">
        <v>0.45208333333333334</v>
      </c>
      <c r="H10" s="120">
        <v>0.53888888888888886</v>
      </c>
      <c r="I10" s="120">
        <v>0.62916666666666665</v>
      </c>
      <c r="J10" s="120">
        <v>0.72083333333333333</v>
      </c>
      <c r="L10" s="13" t="s">
        <v>121</v>
      </c>
      <c r="M10" s="7" t="s">
        <v>122</v>
      </c>
      <c r="N10" s="119">
        <v>0.40694444444444444</v>
      </c>
      <c r="O10" s="119">
        <v>0.49722222222222223</v>
      </c>
      <c r="P10" s="119">
        <v>0.62916666666666665</v>
      </c>
      <c r="Q10" s="119">
        <v>0.72083333333333333</v>
      </c>
    </row>
    <row r="11" spans="2:17" ht="16.2" customHeight="1">
      <c r="B11" s="116" t="s">
        <v>123</v>
      </c>
      <c r="C11" s="117"/>
      <c r="D11" s="117"/>
      <c r="E11" s="118">
        <v>0.35347222222222224</v>
      </c>
      <c r="F11" s="118">
        <v>0.39513888888888887</v>
      </c>
      <c r="G11" s="118">
        <v>0.45416666666666666</v>
      </c>
      <c r="H11" s="118">
        <v>0.54305555555555551</v>
      </c>
      <c r="I11" s="118">
        <v>0.63124999999999998</v>
      </c>
      <c r="J11" s="118">
        <v>0.72222222222222221</v>
      </c>
      <c r="L11" s="116" t="s">
        <v>123</v>
      </c>
      <c r="M11" s="118">
        <v>0.32500000000000001</v>
      </c>
      <c r="N11" s="118">
        <v>0.40902777777777777</v>
      </c>
      <c r="O11" s="118">
        <v>0.49861111111111112</v>
      </c>
      <c r="P11" s="118">
        <v>0.63124999999999998</v>
      </c>
      <c r="Q11" s="118">
        <v>0.72222222222222221</v>
      </c>
    </row>
    <row r="12" spans="2:17" ht="16.2" customHeight="1">
      <c r="B12" s="13" t="s">
        <v>124</v>
      </c>
      <c r="C12" s="7"/>
      <c r="D12" s="7"/>
      <c r="E12" s="119">
        <v>0.35555555555555557</v>
      </c>
      <c r="F12" s="119">
        <v>0.3972222222222222</v>
      </c>
      <c r="G12" s="119">
        <v>0.45555555555555555</v>
      </c>
      <c r="H12" s="119">
        <v>0.5444444444444444</v>
      </c>
      <c r="I12" s="119">
        <v>0.63402777777777775</v>
      </c>
      <c r="J12" s="119">
        <v>0.72361111111111109</v>
      </c>
      <c r="L12" s="13" t="s">
        <v>124</v>
      </c>
      <c r="M12" s="119">
        <v>0.3263888888888889</v>
      </c>
      <c r="N12" s="119">
        <v>0.41111111111111109</v>
      </c>
      <c r="O12" s="119">
        <v>0.50069444444444444</v>
      </c>
      <c r="P12" s="119">
        <v>0.63402777777777775</v>
      </c>
      <c r="Q12" s="119">
        <v>0.72361111111111109</v>
      </c>
    </row>
    <row r="13" spans="2:17" ht="16.2" customHeight="1">
      <c r="B13" s="116" t="s">
        <v>125</v>
      </c>
      <c r="C13" s="117"/>
      <c r="D13" s="117"/>
      <c r="E13" s="118">
        <v>0.35694444444444445</v>
      </c>
      <c r="F13" s="118">
        <v>0.39861111111111114</v>
      </c>
      <c r="G13" s="118">
        <v>0.45763888888888887</v>
      </c>
      <c r="H13" s="118">
        <v>0.54583333333333328</v>
      </c>
      <c r="I13" s="118">
        <v>0.63611111111111107</v>
      </c>
      <c r="J13" s="118">
        <v>0.72499999999999998</v>
      </c>
      <c r="L13" s="116" t="s">
        <v>125</v>
      </c>
      <c r="M13" s="118">
        <v>0.32777777777777778</v>
      </c>
      <c r="N13" s="118">
        <v>0.41249999999999998</v>
      </c>
      <c r="O13" s="118">
        <v>0.50277777777777777</v>
      </c>
      <c r="P13" s="118">
        <v>0.63611111111111107</v>
      </c>
      <c r="Q13" s="118">
        <v>0.72499999999999998</v>
      </c>
    </row>
    <row r="14" spans="2:17" ht="16.2" customHeight="1">
      <c r="B14" s="468" t="s">
        <v>126</v>
      </c>
      <c r="C14" s="469" t="s">
        <v>99</v>
      </c>
      <c r="D14" s="470">
        <v>0.3125</v>
      </c>
      <c r="E14" s="470">
        <v>0.35972222222222222</v>
      </c>
      <c r="F14" s="115">
        <v>0.40138888888888891</v>
      </c>
      <c r="G14" s="115">
        <v>0.46180555555555558</v>
      </c>
      <c r="H14" s="115">
        <v>0.54861111111111116</v>
      </c>
      <c r="I14" s="115">
        <v>0.63888888888888884</v>
      </c>
      <c r="J14" s="115">
        <v>0.72916666666666663</v>
      </c>
      <c r="L14" s="468" t="s">
        <v>126</v>
      </c>
      <c r="M14" s="115">
        <v>0.33333333333333331</v>
      </c>
      <c r="N14" s="115">
        <v>0.41666666666666669</v>
      </c>
      <c r="O14" s="115">
        <v>0.50694444444444442</v>
      </c>
      <c r="P14" s="115">
        <v>0.63888888888888884</v>
      </c>
      <c r="Q14" s="115">
        <v>0.72916666666666663</v>
      </c>
    </row>
    <row r="15" spans="2:17" ht="16.2" customHeight="1">
      <c r="B15" s="468"/>
      <c r="C15" s="469"/>
      <c r="D15" s="470"/>
      <c r="E15" s="470">
        <v>0.3611111111111111</v>
      </c>
      <c r="F15" s="115">
        <v>0.40277777777777779</v>
      </c>
      <c r="G15" s="115">
        <v>0.46527777777777779</v>
      </c>
      <c r="H15" s="121" t="s">
        <v>1052</v>
      </c>
      <c r="I15" s="115">
        <v>0.64236111111111116</v>
      </c>
      <c r="J15" s="115">
        <v>0.72916666666666663</v>
      </c>
      <c r="L15" s="468"/>
      <c r="M15" s="115">
        <v>0.33680555555555558</v>
      </c>
      <c r="N15" s="115">
        <v>0.4201388888888889</v>
      </c>
      <c r="O15" s="115">
        <v>0.50694444444444442</v>
      </c>
      <c r="P15" s="115">
        <v>0.64236111111111116</v>
      </c>
      <c r="Q15" s="115">
        <v>0.72916666666666663</v>
      </c>
    </row>
    <row r="16" spans="2:17" ht="16.2" customHeight="1">
      <c r="B16" s="116" t="s">
        <v>125</v>
      </c>
      <c r="C16" s="118">
        <v>0.28819444444444442</v>
      </c>
      <c r="D16" s="118">
        <v>0.31666666666666665</v>
      </c>
      <c r="E16" s="118">
        <v>0.36527777777777776</v>
      </c>
      <c r="F16" s="118">
        <v>0.40694444444444444</v>
      </c>
      <c r="G16" s="118">
        <v>0.46875</v>
      </c>
      <c r="H16" s="118">
        <v>0.55555555555555558</v>
      </c>
      <c r="I16" s="118">
        <v>0.64513888888888893</v>
      </c>
      <c r="J16" s="118">
        <v>0.73333333333333328</v>
      </c>
      <c r="L16" s="116" t="s">
        <v>125</v>
      </c>
      <c r="M16" s="118">
        <v>0.33958333333333335</v>
      </c>
      <c r="N16" s="118">
        <v>0.42291666666666666</v>
      </c>
      <c r="O16" s="118">
        <v>0.50972222222222219</v>
      </c>
      <c r="P16" s="118">
        <v>0.64513888888888893</v>
      </c>
      <c r="Q16" s="118">
        <v>0.73333333333333328</v>
      </c>
    </row>
    <row r="17" spans="2:17" ht="16.2" customHeight="1">
      <c r="B17" s="116" t="s">
        <v>124</v>
      </c>
      <c r="C17" s="118">
        <v>0.28958333333333336</v>
      </c>
      <c r="D17" s="118">
        <v>0.31874999999999998</v>
      </c>
      <c r="E17" s="118">
        <v>0.3659722222222222</v>
      </c>
      <c r="F17" s="118">
        <v>0.40763888888888888</v>
      </c>
      <c r="G17" s="118">
        <v>0.47013888888888888</v>
      </c>
      <c r="H17" s="118">
        <v>0.55694444444444446</v>
      </c>
      <c r="I17" s="118">
        <v>0.6479166666666667</v>
      </c>
      <c r="J17" s="118">
        <v>0.73472222222222228</v>
      </c>
      <c r="L17" s="116" t="s">
        <v>124</v>
      </c>
      <c r="M17" s="118">
        <v>0.34236111111111112</v>
      </c>
      <c r="N17" s="118">
        <v>0.42569444444444443</v>
      </c>
      <c r="O17" s="118">
        <v>0.51249999999999996</v>
      </c>
      <c r="P17" s="118">
        <v>0.6479166666666667</v>
      </c>
      <c r="Q17" s="118">
        <v>0.73472222222222228</v>
      </c>
    </row>
    <row r="18" spans="2:17" ht="16.2" customHeight="1">
      <c r="B18" s="116" t="s">
        <v>123</v>
      </c>
      <c r="C18" s="118">
        <v>0.29166666666666669</v>
      </c>
      <c r="D18" s="118">
        <v>0.32083333333333336</v>
      </c>
      <c r="E18" s="118">
        <v>0.36875000000000002</v>
      </c>
      <c r="F18" s="118">
        <v>0.41041666666666665</v>
      </c>
      <c r="G18" s="118">
        <v>0.47291666666666665</v>
      </c>
      <c r="H18" s="118">
        <v>0.55972222222222223</v>
      </c>
      <c r="I18" s="118">
        <v>0.65</v>
      </c>
      <c r="J18" s="118">
        <v>0.7368055555555556</v>
      </c>
      <c r="L18" s="116" t="s">
        <v>123</v>
      </c>
      <c r="M18" s="118">
        <v>0.34513888888888888</v>
      </c>
      <c r="N18" s="118">
        <v>0.42708333333333331</v>
      </c>
      <c r="O18" s="118">
        <v>0.51458333333333328</v>
      </c>
      <c r="P18" s="118">
        <v>0.65</v>
      </c>
      <c r="Q18" s="118">
        <v>0.7368055555555556</v>
      </c>
    </row>
    <row r="19" spans="2:17" ht="16.2" customHeight="1">
      <c r="B19" s="122" t="s">
        <v>121</v>
      </c>
      <c r="C19" s="123">
        <v>0.29305555555555557</v>
      </c>
      <c r="D19" s="123">
        <v>0.32291666666666669</v>
      </c>
      <c r="E19" s="123">
        <v>0.37152777777777779</v>
      </c>
      <c r="F19" s="123">
        <v>0.41319444444444442</v>
      </c>
      <c r="G19" s="123">
        <v>0.47499999999999998</v>
      </c>
      <c r="H19" s="123">
        <v>0.56180555555555556</v>
      </c>
      <c r="I19" s="123">
        <v>0.65208333333333335</v>
      </c>
      <c r="J19" s="123">
        <v>0.73888888888888893</v>
      </c>
      <c r="L19" s="116" t="s">
        <v>121</v>
      </c>
      <c r="M19" s="118">
        <v>0.34722222222222221</v>
      </c>
      <c r="N19" s="118">
        <v>0.42916666666666664</v>
      </c>
      <c r="O19" s="118">
        <v>0.51666666666666672</v>
      </c>
      <c r="P19" s="118">
        <v>0.65208333333333335</v>
      </c>
      <c r="Q19" s="118">
        <v>0.73888888888888893</v>
      </c>
    </row>
    <row r="20" spans="2:17" ht="16.2" customHeight="1">
      <c r="B20" s="116" t="s">
        <v>120</v>
      </c>
      <c r="C20" s="118">
        <v>0.2951388888888889</v>
      </c>
      <c r="D20" s="118">
        <v>0.32500000000000001</v>
      </c>
      <c r="E20" s="118">
        <v>0.37361111111111112</v>
      </c>
      <c r="F20" s="118">
        <v>0.4152777777777778</v>
      </c>
      <c r="G20" s="118">
        <v>0.47638888888888886</v>
      </c>
      <c r="H20" s="118">
        <v>0.56319444444444444</v>
      </c>
      <c r="I20" s="118">
        <v>0.65347222222222223</v>
      </c>
      <c r="J20" s="118">
        <v>0.74027777777777781</v>
      </c>
      <c r="L20" s="116" t="s">
        <v>120</v>
      </c>
      <c r="M20" s="118">
        <v>0.34861111111111109</v>
      </c>
      <c r="N20" s="118">
        <v>0.43055555555555558</v>
      </c>
      <c r="O20" s="118">
        <v>0.5180555555555556</v>
      </c>
      <c r="P20" s="118">
        <v>0.65347222222222223</v>
      </c>
      <c r="Q20" s="118">
        <v>0.74027777777777781</v>
      </c>
    </row>
    <row r="21" spans="2:17" ht="16.2" customHeight="1">
      <c r="B21" s="116" t="s">
        <v>119</v>
      </c>
      <c r="C21" s="118">
        <v>0.29652777777777778</v>
      </c>
      <c r="D21" s="118">
        <v>0.3263888888888889</v>
      </c>
      <c r="E21" s="118">
        <v>0.375</v>
      </c>
      <c r="F21" s="118">
        <v>0.41666666666666669</v>
      </c>
      <c r="G21" s="118">
        <v>0.4777777777777778</v>
      </c>
      <c r="H21" s="118">
        <v>0.56458333333333333</v>
      </c>
      <c r="I21" s="118">
        <v>0.65486111111111112</v>
      </c>
      <c r="J21" s="118">
        <v>0.7416666666666667</v>
      </c>
      <c r="L21" s="116" t="s">
        <v>119</v>
      </c>
      <c r="M21" s="118">
        <v>0.35</v>
      </c>
      <c r="N21" s="118">
        <v>0.43194444444444446</v>
      </c>
      <c r="O21" s="118">
        <v>0.51944444444444449</v>
      </c>
      <c r="P21" s="118">
        <v>0.65486111111111112</v>
      </c>
      <c r="Q21" s="118">
        <v>0.7416666666666667</v>
      </c>
    </row>
    <row r="22" spans="2:17" ht="16.2" customHeight="1">
      <c r="B22" s="116" t="s">
        <v>118</v>
      </c>
      <c r="C22" s="118">
        <v>0.29791666666666666</v>
      </c>
      <c r="D22" s="118">
        <v>0.32777777777777778</v>
      </c>
      <c r="E22" s="118">
        <v>0.37638888888888888</v>
      </c>
      <c r="F22" s="118">
        <v>0.41805555555555557</v>
      </c>
      <c r="G22" s="118">
        <v>0.47916666666666669</v>
      </c>
      <c r="H22" s="118">
        <v>0.56597222222222221</v>
      </c>
      <c r="I22" s="118">
        <v>0.65625</v>
      </c>
      <c r="J22" s="118">
        <v>0.74305555555555558</v>
      </c>
      <c r="L22" s="116" t="s">
        <v>118</v>
      </c>
      <c r="M22" s="118">
        <v>0.35138888888888886</v>
      </c>
      <c r="N22" s="118">
        <v>0.43333333333333335</v>
      </c>
      <c r="O22" s="118">
        <v>0.52083333333333337</v>
      </c>
      <c r="P22" s="118">
        <v>0.65625</v>
      </c>
      <c r="Q22" s="118">
        <v>0.74305555555555558</v>
      </c>
    </row>
    <row r="23" spans="2:17" ht="16.2" customHeight="1">
      <c r="B23" s="116" t="s">
        <v>117</v>
      </c>
      <c r="C23" s="118">
        <v>0.29930555555555555</v>
      </c>
      <c r="D23" s="118">
        <v>0.3298611111111111</v>
      </c>
      <c r="E23" s="118">
        <v>0.37777777777777777</v>
      </c>
      <c r="F23" s="118">
        <v>0.41944444444444445</v>
      </c>
      <c r="G23" s="118">
        <v>0.48055555555555557</v>
      </c>
      <c r="H23" s="118">
        <v>0.56736111111111109</v>
      </c>
      <c r="I23" s="118">
        <v>0.65763888888888888</v>
      </c>
      <c r="J23" s="118">
        <v>0.74444444444444446</v>
      </c>
      <c r="L23" s="116" t="s">
        <v>117</v>
      </c>
      <c r="M23" s="118">
        <v>0.3527777777777778</v>
      </c>
      <c r="N23" s="118">
        <v>0.43472222222222223</v>
      </c>
      <c r="O23" s="118">
        <v>0.52222222222222225</v>
      </c>
      <c r="P23" s="118">
        <v>0.65763888888888888</v>
      </c>
      <c r="Q23" s="118">
        <v>0.74444444444444446</v>
      </c>
    </row>
    <row r="24" spans="2:17" ht="16.2" customHeight="1">
      <c r="B24" s="116" t="s">
        <v>116</v>
      </c>
      <c r="C24" s="118">
        <v>0.30069444444444443</v>
      </c>
      <c r="D24" s="118">
        <v>0.33333333333333331</v>
      </c>
      <c r="E24" s="118">
        <v>0.37916666666666665</v>
      </c>
      <c r="F24" s="118">
        <v>0.42083333333333334</v>
      </c>
      <c r="G24" s="118">
        <v>0.48194444444444445</v>
      </c>
      <c r="H24" s="118">
        <v>0.56874999999999998</v>
      </c>
      <c r="I24" s="118">
        <v>0.65902777777777777</v>
      </c>
      <c r="J24" s="118">
        <v>0.74583333333333335</v>
      </c>
      <c r="L24" s="116" t="s">
        <v>116</v>
      </c>
      <c r="M24" s="118">
        <v>0.35416666666666669</v>
      </c>
      <c r="N24" s="118">
        <v>0.43611111111111112</v>
      </c>
      <c r="O24" s="118">
        <v>0.52361111111111114</v>
      </c>
      <c r="P24" s="118">
        <v>0.65902777777777777</v>
      </c>
      <c r="Q24" s="118">
        <v>0.74583333333333335</v>
      </c>
    </row>
    <row r="25" spans="2:17" ht="16.2" customHeight="1">
      <c r="B25" s="114" t="s">
        <v>115</v>
      </c>
      <c r="C25" s="115">
        <v>0.30208333333333331</v>
      </c>
      <c r="D25" s="115">
        <v>0.3347222222222222</v>
      </c>
      <c r="E25" s="115">
        <v>0.38055555555555554</v>
      </c>
      <c r="F25" s="115">
        <v>0.42222222222222222</v>
      </c>
      <c r="G25" s="115">
        <v>0.48333333333333334</v>
      </c>
      <c r="H25" s="115">
        <v>0.57013888888888886</v>
      </c>
      <c r="I25" s="115">
        <v>0.66041666666666665</v>
      </c>
      <c r="J25" s="115">
        <v>0.74722222222222223</v>
      </c>
      <c r="L25" s="114" t="s">
        <v>115</v>
      </c>
      <c r="M25" s="115">
        <v>0.35555555555555557</v>
      </c>
      <c r="N25" s="115">
        <v>0.4375</v>
      </c>
      <c r="O25" s="115">
        <v>0.52500000000000002</v>
      </c>
      <c r="P25" s="115">
        <v>0.66041666666666665</v>
      </c>
      <c r="Q25" s="115">
        <v>0.74722222222222223</v>
      </c>
    </row>
    <row r="26" spans="2:17" ht="62.4" customHeight="1">
      <c r="B26" s="467" t="s">
        <v>1165</v>
      </c>
      <c r="C26" s="467"/>
      <c r="D26" s="467"/>
      <c r="E26" s="467"/>
      <c r="F26" s="467"/>
      <c r="G26" s="467"/>
      <c r="H26" s="467"/>
      <c r="I26" s="467"/>
      <c r="J26" s="467"/>
    </row>
    <row r="27" spans="2:17" ht="15.6" customHeight="1"/>
    <row r="28" spans="2:17">
      <c r="B28" s="3" t="s">
        <v>1250</v>
      </c>
    </row>
    <row r="29" spans="2:17">
      <c r="B29"/>
    </row>
    <row r="30" spans="2:17">
      <c r="B30" t="s">
        <v>1239</v>
      </c>
    </row>
  </sheetData>
  <mergeCells count="6">
    <mergeCell ref="B26:J26"/>
    <mergeCell ref="L14:L15"/>
    <mergeCell ref="B14:B15"/>
    <mergeCell ref="C14:C15"/>
    <mergeCell ref="D14:D15"/>
    <mergeCell ref="E14:E15"/>
  </mergeCells>
  <pageMargins left="0.70866141732283472" right="0.70866141732283472" top="0.74803149606299213" bottom="0.74803149606299213" header="0.31496062992125984" footer="0.31496062992125984"/>
  <pageSetup paperSize="9" scale="53" orientation="portrait" verticalDpi="0" r:id="rId1"/>
  <headerFooter>
    <oddHeader xml:space="preserve">&amp;LSutarties Priedas Nr. 1: III pirkimo dalies eismo tvarkaraštis 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apas22">
    <tabColor rgb="FF00B0F0"/>
    <pageSetUpPr fitToPage="1"/>
  </sheetPr>
  <dimension ref="B2:Q30"/>
  <sheetViews>
    <sheetView topLeftCell="A10" workbookViewId="0">
      <selection activeCell="B28" sqref="B28:B30"/>
    </sheetView>
  </sheetViews>
  <sheetFormatPr defaultColWidth="8.88671875" defaultRowHeight="15.6"/>
  <cols>
    <col min="1" max="1" width="2.6640625" style="3" customWidth="1"/>
    <col min="2" max="2" width="18.6640625" style="3" customWidth="1"/>
    <col min="3" max="7" width="8.88671875" style="3"/>
    <col min="8" max="8" width="2.44140625" style="3" customWidth="1"/>
    <col min="9" max="9" width="8.88671875" style="3"/>
    <col min="10" max="10" width="2.33203125" style="3" customWidth="1"/>
    <col min="11" max="11" width="8.88671875" style="3"/>
    <col min="12" max="12" width="3.44140625" style="3" customWidth="1"/>
    <col min="13" max="13" width="17.6640625" style="3" customWidth="1"/>
    <col min="14" max="16384" width="8.88671875" style="3"/>
  </cols>
  <sheetData>
    <row r="2" spans="2:17">
      <c r="B2" s="29" t="s">
        <v>1050</v>
      </c>
      <c r="M2" s="29" t="s">
        <v>114</v>
      </c>
    </row>
    <row r="3" spans="2:17" ht="7.2" customHeight="1">
      <c r="E3" s="35"/>
      <c r="P3" s="35"/>
    </row>
    <row r="4" spans="2:17">
      <c r="B4" s="114" t="s">
        <v>1051</v>
      </c>
      <c r="C4" s="121"/>
      <c r="D4" s="121"/>
      <c r="E4" s="115">
        <v>0.38194444444444442</v>
      </c>
      <c r="F4" s="115">
        <v>0.44444444444444442</v>
      </c>
      <c r="G4" s="115">
        <v>0.53125</v>
      </c>
      <c r="H4" s="121"/>
      <c r="I4" s="115">
        <v>0.62152777777777779</v>
      </c>
      <c r="J4" s="6"/>
      <c r="K4" s="115">
        <v>0.71180555555555558</v>
      </c>
      <c r="M4" s="114" t="s">
        <v>115</v>
      </c>
      <c r="N4" s="115">
        <v>0.31597222222222221</v>
      </c>
      <c r="O4" s="115">
        <v>0.39930555555555558</v>
      </c>
      <c r="P4" s="115">
        <v>0.48958333333333331</v>
      </c>
      <c r="Q4" s="115">
        <v>0.62152777777777779</v>
      </c>
    </row>
    <row r="5" spans="2:17">
      <c r="B5" s="116" t="s">
        <v>116</v>
      </c>
      <c r="C5" s="117"/>
      <c r="D5" s="117"/>
      <c r="E5" s="118">
        <v>0.38333333333333336</v>
      </c>
      <c r="F5" s="118">
        <v>0.44583333333333336</v>
      </c>
      <c r="G5" s="118">
        <v>0.53263888888888888</v>
      </c>
      <c r="H5" s="117"/>
      <c r="I5" s="118">
        <v>0.62291666666666667</v>
      </c>
      <c r="J5" s="117"/>
      <c r="K5" s="118">
        <v>0.71319444444444446</v>
      </c>
      <c r="M5" s="116" t="s">
        <v>116</v>
      </c>
      <c r="N5" s="118">
        <v>0.31736111111111109</v>
      </c>
      <c r="O5" s="118">
        <v>0.40069444444444446</v>
      </c>
      <c r="P5" s="118">
        <v>0.4909722222222222</v>
      </c>
      <c r="Q5" s="118">
        <v>0.62291666666666667</v>
      </c>
    </row>
    <row r="6" spans="2:17">
      <c r="B6" s="116" t="s">
        <v>117</v>
      </c>
      <c r="C6" s="117"/>
      <c r="D6" s="117"/>
      <c r="E6" s="118">
        <v>0.38472222222222224</v>
      </c>
      <c r="F6" s="118">
        <v>0.4465277777777778</v>
      </c>
      <c r="G6" s="118">
        <v>0.53333333333333333</v>
      </c>
      <c r="H6" s="117"/>
      <c r="I6" s="118">
        <v>0.62361111111111112</v>
      </c>
      <c r="J6" s="117"/>
      <c r="K6" s="118">
        <v>0.71388888888888891</v>
      </c>
      <c r="M6" s="116" t="s">
        <v>117</v>
      </c>
      <c r="N6" s="118">
        <v>0.31805555555555554</v>
      </c>
      <c r="O6" s="118">
        <v>0.40138888888888891</v>
      </c>
      <c r="P6" s="118">
        <v>0.49236111111111114</v>
      </c>
      <c r="Q6" s="118">
        <v>0.62361111111111112</v>
      </c>
    </row>
    <row r="7" spans="2:17">
      <c r="B7" s="116" t="s">
        <v>118</v>
      </c>
      <c r="C7" s="117"/>
      <c r="D7" s="117"/>
      <c r="E7" s="118">
        <v>0.38611111111111113</v>
      </c>
      <c r="F7" s="118">
        <v>0.44791666666666669</v>
      </c>
      <c r="G7" s="118">
        <v>0.53472222222222221</v>
      </c>
      <c r="H7" s="117"/>
      <c r="I7" s="118">
        <v>0.625</v>
      </c>
      <c r="J7" s="117"/>
      <c r="K7" s="118">
        <v>0.71527777777777779</v>
      </c>
      <c r="M7" s="116" t="s">
        <v>118</v>
      </c>
      <c r="N7" s="118">
        <v>0.31944444444444442</v>
      </c>
      <c r="O7" s="118">
        <v>0.40277777777777779</v>
      </c>
      <c r="P7" s="118">
        <v>0.49375000000000002</v>
      </c>
      <c r="Q7" s="118">
        <v>0.625</v>
      </c>
    </row>
    <row r="8" spans="2:17">
      <c r="B8" s="13" t="s">
        <v>119</v>
      </c>
      <c r="C8" s="117"/>
      <c r="D8" s="117"/>
      <c r="E8" s="118">
        <v>0.38958333333333334</v>
      </c>
      <c r="F8" s="118">
        <v>0.44930555555555557</v>
      </c>
      <c r="G8" s="118">
        <v>0.53611111111111109</v>
      </c>
      <c r="H8" s="117"/>
      <c r="I8" s="118">
        <v>0.62638888888888888</v>
      </c>
      <c r="J8" s="117"/>
      <c r="K8" s="118">
        <v>0.71666666666666667</v>
      </c>
      <c r="M8" s="13" t="s">
        <v>119</v>
      </c>
      <c r="N8" s="118">
        <v>0.32083333333333336</v>
      </c>
      <c r="O8" s="118">
        <v>0.40416666666666667</v>
      </c>
      <c r="P8" s="118">
        <v>0.49513888888888891</v>
      </c>
      <c r="Q8" s="118">
        <v>0.62638888888888888</v>
      </c>
    </row>
    <row r="9" spans="2:17">
      <c r="B9" s="13" t="s">
        <v>120</v>
      </c>
      <c r="C9" s="7"/>
      <c r="D9" s="7"/>
      <c r="E9" s="119">
        <v>0.39166666666666666</v>
      </c>
      <c r="F9" s="119">
        <v>0.45069444444444445</v>
      </c>
      <c r="G9" s="119">
        <v>0.53749999999999998</v>
      </c>
      <c r="H9" s="7"/>
      <c r="I9" s="119">
        <v>0.62777777777777777</v>
      </c>
      <c r="J9" s="7"/>
      <c r="K9" s="119">
        <v>0.71944444444444444</v>
      </c>
      <c r="M9" s="13" t="s">
        <v>120</v>
      </c>
      <c r="N9" s="119">
        <v>0.32222222222222224</v>
      </c>
      <c r="O9" s="119">
        <v>0.40555555555555556</v>
      </c>
      <c r="P9" s="119">
        <v>0.49583333333333335</v>
      </c>
      <c r="Q9" s="119">
        <v>0.62777777777777777</v>
      </c>
    </row>
    <row r="10" spans="2:17">
      <c r="B10" s="36" t="s">
        <v>121</v>
      </c>
      <c r="C10" s="37"/>
      <c r="D10" s="37"/>
      <c r="E10" s="120">
        <v>0.39374999999999999</v>
      </c>
      <c r="F10" s="120">
        <v>0.45208333333333334</v>
      </c>
      <c r="G10" s="120">
        <v>0.53888888888888886</v>
      </c>
      <c r="H10" s="37"/>
      <c r="I10" s="120">
        <v>0.62916666666666665</v>
      </c>
      <c r="J10" s="37"/>
      <c r="K10" s="120">
        <v>0.72083333333333333</v>
      </c>
      <c r="M10" s="13" t="s">
        <v>121</v>
      </c>
      <c r="N10" s="7" t="s">
        <v>122</v>
      </c>
      <c r="O10" s="119">
        <v>0.40694444444444444</v>
      </c>
      <c r="P10" s="119">
        <v>0.49722222222222223</v>
      </c>
      <c r="Q10" s="119">
        <v>0.62916666666666665</v>
      </c>
    </row>
    <row r="11" spans="2:17">
      <c r="B11" s="116" t="s">
        <v>123</v>
      </c>
      <c r="C11" s="117"/>
      <c r="D11" s="117"/>
      <c r="E11" s="118">
        <v>0.39513888888888887</v>
      </c>
      <c r="F11" s="118">
        <v>0.45416666666666666</v>
      </c>
      <c r="G11" s="118">
        <v>0.54305555555555551</v>
      </c>
      <c r="H11" s="117"/>
      <c r="I11" s="118">
        <v>0.63124999999999998</v>
      </c>
      <c r="J11" s="117"/>
      <c r="K11" s="118">
        <v>0.72222222222222221</v>
      </c>
      <c r="M11" s="116" t="s">
        <v>123</v>
      </c>
      <c r="N11" s="118">
        <v>0.32500000000000001</v>
      </c>
      <c r="O11" s="118">
        <v>0.40902777777777777</v>
      </c>
      <c r="P11" s="118">
        <v>0.49861111111111112</v>
      </c>
      <c r="Q11" s="118">
        <v>0.63124999999999998</v>
      </c>
    </row>
    <row r="12" spans="2:17">
      <c r="B12" s="13" t="s">
        <v>124</v>
      </c>
      <c r="C12" s="7"/>
      <c r="D12" s="7"/>
      <c r="E12" s="119">
        <v>0.3972222222222222</v>
      </c>
      <c r="F12" s="119">
        <v>0.45555555555555555</v>
      </c>
      <c r="G12" s="119">
        <v>0.5444444444444444</v>
      </c>
      <c r="H12" s="7"/>
      <c r="I12" s="119">
        <v>0.63402777777777775</v>
      </c>
      <c r="J12" s="7"/>
      <c r="K12" s="119">
        <v>0.72361111111111109</v>
      </c>
      <c r="M12" s="13" t="s">
        <v>124</v>
      </c>
      <c r="N12" s="119">
        <v>0.3263888888888889</v>
      </c>
      <c r="O12" s="119">
        <v>0.41111111111111109</v>
      </c>
      <c r="P12" s="119">
        <v>0.50069444444444444</v>
      </c>
      <c r="Q12" s="119">
        <v>0.63402777777777775</v>
      </c>
    </row>
    <row r="13" spans="2:17" ht="21" customHeight="1">
      <c r="B13" s="116" t="s">
        <v>125</v>
      </c>
      <c r="C13" s="117"/>
      <c r="D13" s="117"/>
      <c r="E13" s="118">
        <v>0.39861111111111114</v>
      </c>
      <c r="F13" s="118">
        <v>0.45763888888888887</v>
      </c>
      <c r="G13" s="118">
        <v>0.54583333333333328</v>
      </c>
      <c r="H13" s="117"/>
      <c r="I13" s="118">
        <v>0.63611111111111107</v>
      </c>
      <c r="J13" s="117"/>
      <c r="K13" s="118">
        <v>0.72499999999999998</v>
      </c>
      <c r="M13" s="116" t="s">
        <v>125</v>
      </c>
      <c r="N13" s="118">
        <v>0.32777777777777778</v>
      </c>
      <c r="O13" s="118">
        <v>0.41249999999999998</v>
      </c>
      <c r="P13" s="118">
        <v>0.50277777777777777</v>
      </c>
      <c r="Q13" s="118">
        <v>0.63611111111111107</v>
      </c>
    </row>
    <row r="14" spans="2:17">
      <c r="B14" s="468" t="s">
        <v>126</v>
      </c>
      <c r="C14" s="469" t="s">
        <v>99</v>
      </c>
      <c r="D14" s="470">
        <v>0.3125</v>
      </c>
      <c r="E14" s="115">
        <v>0.40138888888888891</v>
      </c>
      <c r="F14" s="115">
        <v>0.46180555555555558</v>
      </c>
      <c r="G14" s="115">
        <v>0.54861111111111116</v>
      </c>
      <c r="H14" s="384"/>
      <c r="I14" s="115">
        <v>0.63888888888888884</v>
      </c>
      <c r="J14" s="384"/>
      <c r="K14" s="115">
        <v>0.72916666666666663</v>
      </c>
      <c r="M14" s="468" t="s">
        <v>126</v>
      </c>
      <c r="N14" s="115">
        <v>0.33333333333333331</v>
      </c>
      <c r="O14" s="115">
        <v>0.41666666666666669</v>
      </c>
      <c r="P14" s="115">
        <v>0.50694444444444442</v>
      </c>
      <c r="Q14" s="115">
        <v>0.63888888888888884</v>
      </c>
    </row>
    <row r="15" spans="2:17">
      <c r="B15" s="468"/>
      <c r="C15" s="469"/>
      <c r="D15" s="470"/>
      <c r="E15" s="115">
        <v>0.40277777777777779</v>
      </c>
      <c r="F15" s="115">
        <v>0.46527777777777779</v>
      </c>
      <c r="G15" s="121" t="s">
        <v>1052</v>
      </c>
      <c r="H15" s="384"/>
      <c r="I15" s="115">
        <v>0.64236111111111116</v>
      </c>
      <c r="J15" s="384"/>
      <c r="K15" s="115">
        <v>0.72916666666666663</v>
      </c>
      <c r="M15" s="468"/>
      <c r="N15" s="115">
        <v>0.33680555555555558</v>
      </c>
      <c r="O15" s="115">
        <v>0.4201388888888889</v>
      </c>
      <c r="P15" s="115">
        <v>0.50694444444444442</v>
      </c>
      <c r="Q15" s="115">
        <v>0.64236111111111116</v>
      </c>
    </row>
    <row r="16" spans="2:17" ht="21" customHeight="1">
      <c r="B16" s="116" t="s">
        <v>125</v>
      </c>
      <c r="C16" s="118">
        <v>0.28819444444444442</v>
      </c>
      <c r="D16" s="118">
        <v>0.31666666666666665</v>
      </c>
      <c r="E16" s="118">
        <v>0.40694444444444444</v>
      </c>
      <c r="F16" s="118">
        <v>0.46875</v>
      </c>
      <c r="G16" s="118">
        <v>0.55555555555555558</v>
      </c>
      <c r="H16" s="117"/>
      <c r="I16" s="118">
        <v>0.64513888888888893</v>
      </c>
      <c r="J16" s="117"/>
      <c r="K16" s="118">
        <v>0.73333333333333328</v>
      </c>
      <c r="M16" s="116" t="s">
        <v>125</v>
      </c>
      <c r="N16" s="118">
        <v>0.33958333333333335</v>
      </c>
      <c r="O16" s="118">
        <v>0.42291666666666666</v>
      </c>
      <c r="P16" s="118">
        <v>0.50972222222222219</v>
      </c>
      <c r="Q16" s="118">
        <v>0.64513888888888893</v>
      </c>
    </row>
    <row r="17" spans="2:17">
      <c r="B17" s="116" t="s">
        <v>124</v>
      </c>
      <c r="C17" s="118">
        <v>0.28958333333333336</v>
      </c>
      <c r="D17" s="118">
        <v>0.31874999999999998</v>
      </c>
      <c r="E17" s="118">
        <v>0.40763888888888888</v>
      </c>
      <c r="F17" s="118">
        <v>0.47013888888888888</v>
      </c>
      <c r="G17" s="118">
        <v>0.55694444444444446</v>
      </c>
      <c r="H17" s="117"/>
      <c r="I17" s="118">
        <v>0.6479166666666667</v>
      </c>
      <c r="J17" s="117"/>
      <c r="K17" s="118">
        <v>0.73472222222222228</v>
      </c>
      <c r="M17" s="116" t="s">
        <v>124</v>
      </c>
      <c r="N17" s="118">
        <v>0.34236111111111112</v>
      </c>
      <c r="O17" s="118">
        <v>0.42569444444444443</v>
      </c>
      <c r="P17" s="118">
        <v>0.51249999999999996</v>
      </c>
      <c r="Q17" s="118">
        <v>0.6479166666666667</v>
      </c>
    </row>
    <row r="18" spans="2:17">
      <c r="B18" s="116" t="s">
        <v>123</v>
      </c>
      <c r="C18" s="118">
        <v>0.29166666666666669</v>
      </c>
      <c r="D18" s="118">
        <v>0.32083333333333336</v>
      </c>
      <c r="E18" s="118">
        <v>0.41041666666666665</v>
      </c>
      <c r="F18" s="118">
        <v>0.47291666666666665</v>
      </c>
      <c r="G18" s="118">
        <v>0.55972222222222223</v>
      </c>
      <c r="H18" s="117"/>
      <c r="I18" s="118">
        <v>0.65</v>
      </c>
      <c r="J18" s="117"/>
      <c r="K18" s="118">
        <v>0.7368055555555556</v>
      </c>
      <c r="M18" s="116" t="s">
        <v>123</v>
      </c>
      <c r="N18" s="118">
        <v>0.34513888888888888</v>
      </c>
      <c r="O18" s="118">
        <v>0.42708333333333331</v>
      </c>
      <c r="P18" s="118">
        <v>0.51458333333333328</v>
      </c>
      <c r="Q18" s="118">
        <v>0.65</v>
      </c>
    </row>
    <row r="19" spans="2:17">
      <c r="B19" s="122" t="s">
        <v>121</v>
      </c>
      <c r="C19" s="123">
        <v>0.29305555555555557</v>
      </c>
      <c r="D19" s="123">
        <v>0.32291666666666669</v>
      </c>
      <c r="E19" s="123">
        <v>0.41319444444444442</v>
      </c>
      <c r="F19" s="123">
        <v>0.47499999999999998</v>
      </c>
      <c r="G19" s="123">
        <v>0.56180555555555556</v>
      </c>
      <c r="H19" s="124"/>
      <c r="I19" s="123">
        <v>0.65208333333333335</v>
      </c>
      <c r="J19" s="124"/>
      <c r="K19" s="123">
        <v>0.73888888888888893</v>
      </c>
      <c r="M19" s="116" t="s">
        <v>121</v>
      </c>
      <c r="N19" s="118">
        <v>0.34722222222222221</v>
      </c>
      <c r="O19" s="118">
        <v>0.42916666666666664</v>
      </c>
      <c r="P19" s="118">
        <v>0.51666666666666672</v>
      </c>
      <c r="Q19" s="118">
        <v>0.65208333333333335</v>
      </c>
    </row>
    <row r="20" spans="2:17">
      <c r="B20" s="116" t="s">
        <v>120</v>
      </c>
      <c r="C20" s="118">
        <v>0.2951388888888889</v>
      </c>
      <c r="D20" s="118">
        <v>0.32500000000000001</v>
      </c>
      <c r="E20" s="118">
        <v>0.4152777777777778</v>
      </c>
      <c r="F20" s="118">
        <v>0.47638888888888886</v>
      </c>
      <c r="G20" s="118">
        <v>0.56319444444444444</v>
      </c>
      <c r="H20" s="117"/>
      <c r="I20" s="118">
        <v>0.65347222222222223</v>
      </c>
      <c r="J20" s="117"/>
      <c r="K20" s="118">
        <v>0.74027777777777781</v>
      </c>
      <c r="M20" s="116" t="s">
        <v>120</v>
      </c>
      <c r="N20" s="118">
        <v>0.34861111111111109</v>
      </c>
      <c r="O20" s="118">
        <v>0.43055555555555558</v>
      </c>
      <c r="P20" s="118">
        <v>0.5180555555555556</v>
      </c>
      <c r="Q20" s="118">
        <v>0.65347222222222223</v>
      </c>
    </row>
    <row r="21" spans="2:17">
      <c r="B21" s="116" t="s">
        <v>119</v>
      </c>
      <c r="C21" s="118">
        <v>0.29652777777777778</v>
      </c>
      <c r="D21" s="118">
        <v>0.3263888888888889</v>
      </c>
      <c r="E21" s="118">
        <v>0.41666666666666669</v>
      </c>
      <c r="F21" s="118">
        <v>0.4777777777777778</v>
      </c>
      <c r="G21" s="118">
        <v>0.56458333333333333</v>
      </c>
      <c r="H21" s="117"/>
      <c r="I21" s="118">
        <v>0.65486111111111112</v>
      </c>
      <c r="J21" s="117"/>
      <c r="K21" s="118">
        <v>0.7416666666666667</v>
      </c>
      <c r="M21" s="116" t="s">
        <v>119</v>
      </c>
      <c r="N21" s="118">
        <v>0.35</v>
      </c>
      <c r="O21" s="118">
        <v>0.43194444444444446</v>
      </c>
      <c r="P21" s="118">
        <v>0.51944444444444449</v>
      </c>
      <c r="Q21" s="118">
        <v>0.65486111111111112</v>
      </c>
    </row>
    <row r="22" spans="2:17">
      <c r="B22" s="116" t="s">
        <v>118</v>
      </c>
      <c r="C22" s="118">
        <v>0.29791666666666666</v>
      </c>
      <c r="D22" s="118">
        <v>0.32777777777777778</v>
      </c>
      <c r="E22" s="118">
        <v>0.41805555555555557</v>
      </c>
      <c r="F22" s="118">
        <v>0.47916666666666669</v>
      </c>
      <c r="G22" s="118">
        <v>0.56597222222222221</v>
      </c>
      <c r="H22" s="117"/>
      <c r="I22" s="118">
        <v>0.65625</v>
      </c>
      <c r="J22" s="117"/>
      <c r="K22" s="118">
        <v>0.74305555555555558</v>
      </c>
      <c r="M22" s="116" t="s">
        <v>118</v>
      </c>
      <c r="N22" s="118">
        <v>0.35138888888888886</v>
      </c>
      <c r="O22" s="118">
        <v>0.43333333333333335</v>
      </c>
      <c r="P22" s="118">
        <v>0.52083333333333337</v>
      </c>
      <c r="Q22" s="118">
        <v>0.65625</v>
      </c>
    </row>
    <row r="23" spans="2:17">
      <c r="B23" s="116" t="s">
        <v>117</v>
      </c>
      <c r="C23" s="118">
        <v>0.29930555555555555</v>
      </c>
      <c r="D23" s="118">
        <v>0.3298611111111111</v>
      </c>
      <c r="E23" s="118">
        <v>0.41944444444444445</v>
      </c>
      <c r="F23" s="118">
        <v>0.48055555555555557</v>
      </c>
      <c r="G23" s="118">
        <v>0.56736111111111109</v>
      </c>
      <c r="H23" s="117"/>
      <c r="I23" s="118">
        <v>0.65763888888888888</v>
      </c>
      <c r="J23" s="117"/>
      <c r="K23" s="118">
        <v>0.74444444444444446</v>
      </c>
      <c r="M23" s="116" t="s">
        <v>117</v>
      </c>
      <c r="N23" s="118">
        <v>0.3527777777777778</v>
      </c>
      <c r="O23" s="118">
        <v>0.43472222222222223</v>
      </c>
      <c r="P23" s="118">
        <v>0.52222222222222225</v>
      </c>
      <c r="Q23" s="118">
        <v>0.65763888888888888</v>
      </c>
    </row>
    <row r="24" spans="2:17">
      <c r="B24" s="116" t="s">
        <v>116</v>
      </c>
      <c r="C24" s="118">
        <v>0.30069444444444443</v>
      </c>
      <c r="D24" s="118">
        <v>0.33333333333333331</v>
      </c>
      <c r="E24" s="118">
        <v>0.42083333333333334</v>
      </c>
      <c r="F24" s="118">
        <v>0.48194444444444445</v>
      </c>
      <c r="G24" s="118">
        <v>0.56874999999999998</v>
      </c>
      <c r="H24" s="117"/>
      <c r="I24" s="118">
        <v>0.65902777777777777</v>
      </c>
      <c r="J24" s="117"/>
      <c r="K24" s="118">
        <v>0.74583333333333335</v>
      </c>
      <c r="M24" s="116" t="s">
        <v>116</v>
      </c>
      <c r="N24" s="118">
        <v>0.35416666666666669</v>
      </c>
      <c r="O24" s="118">
        <v>0.43611111111111112</v>
      </c>
      <c r="P24" s="118">
        <v>0.52361111111111114</v>
      </c>
      <c r="Q24" s="118">
        <v>0.65902777777777777</v>
      </c>
    </row>
    <row r="25" spans="2:17">
      <c r="B25" s="114" t="s">
        <v>115</v>
      </c>
      <c r="C25" s="115">
        <v>0.30208333333333331</v>
      </c>
      <c r="D25" s="115">
        <v>0.3347222222222222</v>
      </c>
      <c r="E25" s="115">
        <v>0.42222222222222222</v>
      </c>
      <c r="F25" s="115">
        <v>0.48333333333333334</v>
      </c>
      <c r="G25" s="115">
        <v>0.57013888888888886</v>
      </c>
      <c r="H25" s="121"/>
      <c r="I25" s="115">
        <v>0.66041666666666665</v>
      </c>
      <c r="J25" s="121"/>
      <c r="K25" s="115">
        <v>0.74722222222222223</v>
      </c>
      <c r="M25" s="114" t="s">
        <v>115</v>
      </c>
      <c r="N25" s="115">
        <v>0.35555555555555557</v>
      </c>
      <c r="O25" s="115">
        <v>0.4375</v>
      </c>
      <c r="P25" s="115">
        <v>0.52500000000000002</v>
      </c>
      <c r="Q25" s="115">
        <v>0.66041666666666665</v>
      </c>
    </row>
    <row r="26" spans="2:17" ht="80.400000000000006" customHeight="1">
      <c r="B26" s="471" t="s">
        <v>1061</v>
      </c>
      <c r="C26" s="471"/>
      <c r="D26" s="471"/>
      <c r="E26" s="471"/>
      <c r="F26" s="471"/>
      <c r="G26" s="471"/>
      <c r="H26" s="471"/>
      <c r="I26" s="471"/>
      <c r="J26" s="471"/>
      <c r="K26" s="471"/>
    </row>
    <row r="28" spans="2:17">
      <c r="B28" s="3" t="s">
        <v>1250</v>
      </c>
    </row>
    <row r="29" spans="2:17">
      <c r="B29"/>
    </row>
    <row r="30" spans="2:17">
      <c r="B30" t="s">
        <v>1239</v>
      </c>
    </row>
  </sheetData>
  <mergeCells count="7">
    <mergeCell ref="B26:K26"/>
    <mergeCell ref="M14:M15"/>
    <mergeCell ref="B14:B15"/>
    <mergeCell ref="C14:C15"/>
    <mergeCell ref="D14:D15"/>
    <mergeCell ref="H14:H15"/>
    <mergeCell ref="J14:J15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  <headerFooter>
    <oddHeader xml:space="preserve">&amp;LSutarties Priedas Nr. 1: III pirkimo dalies eismo tvarkaraštis 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92DDF-2878-4FB9-90F2-A96D48AA1D4B}">
  <sheetPr codeName="Lapas23">
    <tabColor theme="5" tint="-0.249977111117893"/>
  </sheetPr>
  <dimension ref="B2:T43"/>
  <sheetViews>
    <sheetView topLeftCell="A16" workbookViewId="0">
      <selection activeCell="C19" sqref="C19:C20"/>
    </sheetView>
  </sheetViews>
  <sheetFormatPr defaultColWidth="8.88671875" defaultRowHeight="15.6"/>
  <cols>
    <col min="1" max="1" width="2.6640625" style="3" customWidth="1"/>
    <col min="2" max="2" width="19.44140625" style="3" customWidth="1"/>
    <col min="3" max="10" width="8.88671875" style="3"/>
    <col min="11" max="11" width="8.88671875" style="3" customWidth="1"/>
    <col min="12" max="12" width="15.33203125" style="3" bestFit="1" customWidth="1"/>
    <col min="13" max="13" width="14.33203125" style="3" customWidth="1"/>
    <col min="14" max="14" width="6.33203125" style="3" customWidth="1"/>
    <col min="15" max="15" width="19.44140625" style="3" customWidth="1"/>
    <col min="16" max="16384" width="8.88671875" style="3"/>
  </cols>
  <sheetData>
    <row r="2" spans="2:20">
      <c r="B2" s="29" t="s">
        <v>1192</v>
      </c>
      <c r="L2" s="472" t="s">
        <v>1199</v>
      </c>
      <c r="M2" s="472"/>
      <c r="O2" s="29" t="s">
        <v>1060</v>
      </c>
    </row>
    <row r="3" spans="2:20">
      <c r="B3" s="113" t="s">
        <v>1193</v>
      </c>
      <c r="L3" s="147" t="s">
        <v>1200</v>
      </c>
      <c r="M3" s="147" t="s">
        <v>1201</v>
      </c>
      <c r="O3" s="35" t="s">
        <v>1194</v>
      </c>
    </row>
    <row r="4" spans="2:20">
      <c r="B4" s="114" t="s">
        <v>1051</v>
      </c>
      <c r="C4" s="114"/>
      <c r="D4" s="131">
        <v>0.29236111111111113</v>
      </c>
      <c r="E4" s="115">
        <v>0.34027777777777779</v>
      </c>
      <c r="F4" s="115">
        <v>0.38194444444444442</v>
      </c>
      <c r="G4" s="115">
        <v>0.44097222222222221</v>
      </c>
      <c r="H4" s="115">
        <v>0.52777777777777779</v>
      </c>
      <c r="I4" s="115">
        <v>0.61805555555555558</v>
      </c>
      <c r="J4" s="115">
        <v>0.70833333333333337</v>
      </c>
      <c r="L4" s="148">
        <v>0</v>
      </c>
      <c r="M4" s="148">
        <v>0</v>
      </c>
      <c r="O4" s="114" t="s">
        <v>115</v>
      </c>
      <c r="P4" s="115">
        <v>0.3125</v>
      </c>
      <c r="Q4" s="115">
        <v>0.39583333333333331</v>
      </c>
      <c r="R4" s="115">
        <v>0.48958333333333331</v>
      </c>
      <c r="S4" s="115">
        <v>0.61805555555555558</v>
      </c>
      <c r="T4" s="115">
        <v>0.70833333333333337</v>
      </c>
    </row>
    <row r="5" spans="2:20">
      <c r="B5" s="116" t="s">
        <v>116</v>
      </c>
      <c r="C5" s="117"/>
      <c r="D5" s="132">
        <v>0.29375000000000001</v>
      </c>
      <c r="E5" s="118">
        <v>0.34166666666666667</v>
      </c>
      <c r="F5" s="118">
        <v>0.38333333333333336</v>
      </c>
      <c r="G5" s="118">
        <v>0.44305555555555554</v>
      </c>
      <c r="H5" s="118">
        <v>0.52986111111111112</v>
      </c>
      <c r="I5" s="118">
        <v>0.62013888888888891</v>
      </c>
      <c r="J5" s="118">
        <v>0.7104166666666667</v>
      </c>
      <c r="L5" s="149">
        <v>0.24299999999999999</v>
      </c>
      <c r="M5" s="149">
        <v>0.24299999999999999</v>
      </c>
      <c r="O5" s="116" t="s">
        <v>116</v>
      </c>
      <c r="P5" s="118">
        <v>0.31736111111111109</v>
      </c>
      <c r="Q5" s="118">
        <v>0.40069444444444446</v>
      </c>
      <c r="R5" s="118">
        <v>0.4909722222222222</v>
      </c>
      <c r="S5" s="118">
        <v>0.62013888888888891</v>
      </c>
      <c r="T5" s="118">
        <v>0.7104166666666667</v>
      </c>
    </row>
    <row r="6" spans="2:20">
      <c r="B6" s="116" t="s">
        <v>117</v>
      </c>
      <c r="C6" s="117"/>
      <c r="D6" s="132">
        <v>0.2951388888888889</v>
      </c>
      <c r="E6" s="118">
        <v>0.34305555555555556</v>
      </c>
      <c r="F6" s="118">
        <v>0.38472222222222224</v>
      </c>
      <c r="G6" s="118">
        <v>0.44513888888888886</v>
      </c>
      <c r="H6" s="118">
        <v>0.53194444444444444</v>
      </c>
      <c r="I6" s="118">
        <v>0.62222222222222223</v>
      </c>
      <c r="J6" s="118">
        <v>0.71250000000000002</v>
      </c>
      <c r="L6" s="149">
        <v>0.74299999999999999</v>
      </c>
      <c r="M6" s="149">
        <v>0.74299999999999999</v>
      </c>
      <c r="O6" s="116" t="s">
        <v>117</v>
      </c>
      <c r="P6" s="118">
        <v>0.31805555555555554</v>
      </c>
      <c r="Q6" s="118">
        <v>0.40138888888888891</v>
      </c>
      <c r="R6" s="118">
        <v>0.49236111111111114</v>
      </c>
      <c r="S6" s="118">
        <v>0.62222222222222223</v>
      </c>
      <c r="T6" s="118">
        <v>0.71250000000000002</v>
      </c>
    </row>
    <row r="7" spans="2:20">
      <c r="B7" s="116" t="s">
        <v>118</v>
      </c>
      <c r="C7" s="117"/>
      <c r="D7" s="132">
        <v>0.29652777777777778</v>
      </c>
      <c r="E7" s="118">
        <v>0.34444444444444444</v>
      </c>
      <c r="F7" s="118">
        <v>0.38611111111111113</v>
      </c>
      <c r="G7" s="118">
        <v>0.44722222222222224</v>
      </c>
      <c r="H7" s="118">
        <v>0.53402777777777777</v>
      </c>
      <c r="I7" s="118">
        <v>0.62430555555555556</v>
      </c>
      <c r="J7" s="118">
        <v>0.71458333333333335</v>
      </c>
      <c r="L7" s="149">
        <v>0.625</v>
      </c>
      <c r="M7" s="149">
        <v>0.625</v>
      </c>
      <c r="O7" s="116" t="s">
        <v>118</v>
      </c>
      <c r="P7" s="118">
        <v>0.31944444444444442</v>
      </c>
      <c r="Q7" s="118">
        <v>0.40277777777777779</v>
      </c>
      <c r="R7" s="118">
        <v>0.49375000000000002</v>
      </c>
      <c r="S7" s="118">
        <v>0.62430555555555556</v>
      </c>
      <c r="T7" s="118">
        <v>0.71458333333333335</v>
      </c>
    </row>
    <row r="8" spans="2:20">
      <c r="B8" s="133" t="s">
        <v>1195</v>
      </c>
      <c r="C8" s="117"/>
      <c r="D8" s="134"/>
      <c r="E8" s="134"/>
      <c r="F8" s="135">
        <v>0.38680555555555557</v>
      </c>
      <c r="G8" s="134"/>
      <c r="H8" s="134"/>
      <c r="I8" s="135">
        <v>0.625</v>
      </c>
      <c r="J8" s="134"/>
      <c r="L8" s="150">
        <v>0.318</v>
      </c>
      <c r="M8" s="151"/>
      <c r="O8" s="137" t="s">
        <v>119</v>
      </c>
      <c r="P8" s="138">
        <v>0.32083333333333336</v>
      </c>
      <c r="Q8" s="138">
        <v>0.40416666666666667</v>
      </c>
      <c r="R8" s="138">
        <v>0.49513888888888891</v>
      </c>
      <c r="S8" s="138">
        <v>0.62638888888888888</v>
      </c>
      <c r="T8" s="138">
        <v>0.71666666666666667</v>
      </c>
    </row>
    <row r="9" spans="2:20">
      <c r="B9" s="133" t="s">
        <v>1196</v>
      </c>
      <c r="C9" s="117"/>
      <c r="D9" s="134"/>
      <c r="E9" s="134"/>
      <c r="F9" s="135">
        <v>0.38750000000000001</v>
      </c>
      <c r="G9" s="134"/>
      <c r="H9" s="134"/>
      <c r="I9" s="135">
        <v>0.62569444444444444</v>
      </c>
      <c r="J9" s="134"/>
      <c r="L9" s="150">
        <v>0.61499999999999999</v>
      </c>
      <c r="M9" s="151"/>
      <c r="O9" s="137" t="s">
        <v>120</v>
      </c>
      <c r="P9" s="138">
        <v>0.32222222222222224</v>
      </c>
      <c r="Q9" s="138">
        <v>0.40555555555555556</v>
      </c>
      <c r="R9" s="138">
        <v>0.49583333333333335</v>
      </c>
      <c r="S9" s="138">
        <v>0.62777777777777777</v>
      </c>
      <c r="T9" s="138">
        <v>0.71944444444444444</v>
      </c>
    </row>
    <row r="10" spans="2:20">
      <c r="B10" s="133" t="s">
        <v>29</v>
      </c>
      <c r="C10" s="117"/>
      <c r="D10" s="136"/>
      <c r="E10" s="136"/>
      <c r="F10" s="135">
        <v>0.3888888888888889</v>
      </c>
      <c r="G10" s="136"/>
      <c r="H10" s="136"/>
      <c r="I10" s="135">
        <v>0.62708333333333333</v>
      </c>
      <c r="J10" s="136"/>
      <c r="L10" s="150">
        <v>0.84699999999999998</v>
      </c>
      <c r="M10" s="151"/>
      <c r="O10" s="13" t="s">
        <v>121</v>
      </c>
      <c r="P10" s="7" t="s">
        <v>122</v>
      </c>
      <c r="Q10" s="119">
        <v>0.40694444444444444</v>
      </c>
      <c r="R10" s="119">
        <v>0.49722222222222223</v>
      </c>
      <c r="S10" s="119">
        <v>0.62916666666666665</v>
      </c>
      <c r="T10" s="119">
        <v>0.72083333333333333</v>
      </c>
    </row>
    <row r="11" spans="2:20">
      <c r="B11" s="133" t="s">
        <v>1197</v>
      </c>
      <c r="C11" s="117"/>
      <c r="D11" s="134"/>
      <c r="E11" s="134"/>
      <c r="F11" s="135">
        <v>0.38958333333333334</v>
      </c>
      <c r="G11" s="134"/>
      <c r="H11" s="134"/>
      <c r="I11" s="135">
        <v>0.62777777777777777</v>
      </c>
      <c r="J11" s="134"/>
      <c r="L11" s="150">
        <v>0.65400000000000003</v>
      </c>
      <c r="M11" s="151"/>
      <c r="O11" s="116" t="s">
        <v>123</v>
      </c>
      <c r="P11" s="118">
        <v>0.32500000000000001</v>
      </c>
      <c r="Q11" s="118">
        <v>0.40902777777777777</v>
      </c>
      <c r="R11" s="118">
        <v>0.49861111111111112</v>
      </c>
      <c r="S11" s="118">
        <v>0.63124999999999998</v>
      </c>
      <c r="T11" s="118">
        <v>0.72222222222222221</v>
      </c>
    </row>
    <row r="12" spans="2:20">
      <c r="B12" s="133" t="s">
        <v>1198</v>
      </c>
      <c r="C12" s="117"/>
      <c r="D12" s="134"/>
      <c r="E12" s="134"/>
      <c r="F12" s="135">
        <v>0.39097222222222222</v>
      </c>
      <c r="G12" s="134"/>
      <c r="H12" s="134"/>
      <c r="I12" s="135">
        <v>0.62847222222222221</v>
      </c>
      <c r="J12" s="134"/>
      <c r="L12" s="152">
        <v>0.34799999999999998</v>
      </c>
      <c r="M12" s="151"/>
      <c r="O12" s="13" t="s">
        <v>124</v>
      </c>
      <c r="P12" s="119">
        <v>0.3263888888888889</v>
      </c>
      <c r="Q12" s="119">
        <v>0.41111111111111109</v>
      </c>
      <c r="R12" s="119">
        <v>0.50069444444444444</v>
      </c>
      <c r="S12" s="119">
        <v>0.63402777777777775</v>
      </c>
      <c r="T12" s="119">
        <v>0.72361111111111109</v>
      </c>
    </row>
    <row r="13" spans="2:20">
      <c r="B13" s="137" t="s">
        <v>119</v>
      </c>
      <c r="C13" s="139"/>
      <c r="D13" s="132">
        <v>0.2986111111111111</v>
      </c>
      <c r="E13" s="138">
        <v>0.34791666666666665</v>
      </c>
      <c r="F13" s="140"/>
      <c r="G13" s="138">
        <v>0.44930555555555557</v>
      </c>
      <c r="H13" s="138">
        <v>0.53611111111111109</v>
      </c>
      <c r="I13" s="140"/>
      <c r="J13" s="138">
        <v>0.71666666666666667</v>
      </c>
      <c r="L13" s="151"/>
      <c r="M13" s="153">
        <v>0.64100000000000001</v>
      </c>
      <c r="N13" s="141"/>
      <c r="O13" s="116" t="s">
        <v>125</v>
      </c>
      <c r="P13" s="118">
        <v>0.32777777777777778</v>
      </c>
      <c r="Q13" s="118">
        <v>0.41249999999999998</v>
      </c>
      <c r="R13" s="118">
        <v>0.50277777777777777</v>
      </c>
      <c r="S13" s="118">
        <v>0.63611111111111107</v>
      </c>
      <c r="T13" s="118">
        <v>0.72499999999999998</v>
      </c>
    </row>
    <row r="14" spans="2:20">
      <c r="B14" s="137" t="s">
        <v>120</v>
      </c>
      <c r="C14" s="139"/>
      <c r="D14" s="132">
        <v>0.30069444444444443</v>
      </c>
      <c r="E14" s="138">
        <v>0.35</v>
      </c>
      <c r="F14" s="140"/>
      <c r="G14" s="138">
        <v>0.45069444444444445</v>
      </c>
      <c r="H14" s="138">
        <v>0.53749999999999998</v>
      </c>
      <c r="I14" s="140"/>
      <c r="J14" s="138">
        <v>0.71944444444444444</v>
      </c>
      <c r="L14" s="151"/>
      <c r="M14" s="153">
        <v>0.42699999999999999</v>
      </c>
      <c r="N14" s="141"/>
      <c r="O14" s="145" t="s">
        <v>126</v>
      </c>
      <c r="P14" s="115">
        <v>0.33333333333333331</v>
      </c>
      <c r="Q14" s="115">
        <v>0.41666666666666669</v>
      </c>
      <c r="R14" s="115">
        <v>0.50694444444444442</v>
      </c>
      <c r="S14" s="115">
        <v>0.63888888888888884</v>
      </c>
      <c r="T14" s="115">
        <v>0.72916666666666663</v>
      </c>
    </row>
    <row r="15" spans="2:20">
      <c r="B15" s="36" t="s">
        <v>121</v>
      </c>
      <c r="C15" s="142"/>
      <c r="D15" s="135">
        <v>0.30277777777777776</v>
      </c>
      <c r="E15" s="120">
        <v>0.35208333333333336</v>
      </c>
      <c r="F15" s="120">
        <v>0.39374999999999999</v>
      </c>
      <c r="G15" s="120">
        <v>0.45208333333333334</v>
      </c>
      <c r="H15" s="120">
        <v>0.53888888888888886</v>
      </c>
      <c r="I15" s="120">
        <v>0.62916666666666665</v>
      </c>
      <c r="J15" s="120">
        <v>0.72083333333333333</v>
      </c>
      <c r="L15" s="149">
        <v>0.95099999999999996</v>
      </c>
      <c r="M15" s="154">
        <v>0.57999999999999996</v>
      </c>
      <c r="O15" s="146"/>
      <c r="P15" s="115">
        <v>0.33680555555555558</v>
      </c>
      <c r="Q15" s="115">
        <v>0.4201388888888889</v>
      </c>
      <c r="R15" s="115">
        <v>0.50694444444444442</v>
      </c>
      <c r="S15" s="115">
        <v>0.64236111111111116</v>
      </c>
      <c r="T15" s="115">
        <v>0.72916666666666663</v>
      </c>
    </row>
    <row r="16" spans="2:20">
      <c r="B16" s="116" t="s">
        <v>123</v>
      </c>
      <c r="C16" s="139"/>
      <c r="D16" s="132">
        <v>0.30416666666666664</v>
      </c>
      <c r="E16" s="118">
        <v>0.35347222222222224</v>
      </c>
      <c r="F16" s="118">
        <v>0.39513888888888887</v>
      </c>
      <c r="G16" s="118">
        <v>0.45416666666666666</v>
      </c>
      <c r="H16" s="118">
        <v>0.54305555555555551</v>
      </c>
      <c r="I16" s="118">
        <v>0.63124999999999998</v>
      </c>
      <c r="J16" s="118">
        <v>0.72222222222222221</v>
      </c>
      <c r="L16" s="149">
        <v>0.42599999999999999</v>
      </c>
      <c r="M16" s="149">
        <v>0.42599999999999999</v>
      </c>
      <c r="O16" s="116" t="s">
        <v>125</v>
      </c>
      <c r="P16" s="118">
        <v>0.33958333333333335</v>
      </c>
      <c r="Q16" s="118">
        <v>0.42291666666666666</v>
      </c>
      <c r="R16" s="118">
        <v>0.50972222222222219</v>
      </c>
      <c r="S16" s="118">
        <v>0.64513888888888893</v>
      </c>
      <c r="T16" s="118">
        <v>0.73333333333333328</v>
      </c>
    </row>
    <row r="17" spans="2:20">
      <c r="B17" s="13" t="s">
        <v>124</v>
      </c>
      <c r="C17" s="139"/>
      <c r="D17" s="132">
        <v>0.30625000000000002</v>
      </c>
      <c r="E17" s="119">
        <v>0.35555555555555557</v>
      </c>
      <c r="F17" s="119">
        <v>0.3972222222222222</v>
      </c>
      <c r="G17" s="119">
        <v>0.45555555555555555</v>
      </c>
      <c r="H17" s="119">
        <v>0.5444444444444444</v>
      </c>
      <c r="I17" s="119">
        <v>0.63402777777777775</v>
      </c>
      <c r="J17" s="119">
        <v>0.72361111111111109</v>
      </c>
      <c r="L17" s="149">
        <v>1.004</v>
      </c>
      <c r="M17" s="149">
        <v>1.004</v>
      </c>
      <c r="O17" s="116" t="s">
        <v>124</v>
      </c>
      <c r="P17" s="118">
        <v>0.34236111111111112</v>
      </c>
      <c r="Q17" s="118">
        <v>0.42569444444444443</v>
      </c>
      <c r="R17" s="118">
        <v>0.51249999999999996</v>
      </c>
      <c r="S17" s="118">
        <v>0.6479166666666667</v>
      </c>
      <c r="T17" s="118">
        <v>0.73472222222222228</v>
      </c>
    </row>
    <row r="18" spans="2:20">
      <c r="B18" s="116" t="s">
        <v>125</v>
      </c>
      <c r="C18" s="139"/>
      <c r="D18" s="132">
        <v>0.30763888888888891</v>
      </c>
      <c r="E18" s="118">
        <v>0.35694444444444445</v>
      </c>
      <c r="F18" s="118">
        <v>0.39861111111111114</v>
      </c>
      <c r="G18" s="118">
        <v>0.45763888888888887</v>
      </c>
      <c r="H18" s="118">
        <v>0.54583333333333328</v>
      </c>
      <c r="I18" s="118">
        <v>0.63611111111111107</v>
      </c>
      <c r="J18" s="118">
        <v>0.72499999999999998</v>
      </c>
      <c r="L18" s="149">
        <v>0.34</v>
      </c>
      <c r="M18" s="149">
        <v>0.34</v>
      </c>
      <c r="O18" s="116" t="s">
        <v>123</v>
      </c>
      <c r="P18" s="118">
        <v>0.34513888888888888</v>
      </c>
      <c r="Q18" s="118">
        <v>0.42708333333333331</v>
      </c>
      <c r="R18" s="118">
        <v>0.51458333333333328</v>
      </c>
      <c r="S18" s="118">
        <v>0.65</v>
      </c>
      <c r="T18" s="118">
        <v>0.7368055555555556</v>
      </c>
    </row>
    <row r="19" spans="2:20">
      <c r="B19" s="468" t="s">
        <v>126</v>
      </c>
      <c r="C19" s="473" t="s">
        <v>316</v>
      </c>
      <c r="D19" s="474">
        <v>0.31041666666666667</v>
      </c>
      <c r="E19" s="470">
        <v>0.35972222222222222</v>
      </c>
      <c r="F19" s="115">
        <v>0.40138888888888891</v>
      </c>
      <c r="G19" s="115">
        <v>0.46180555555555558</v>
      </c>
      <c r="H19" s="115">
        <v>0.54861111111111116</v>
      </c>
      <c r="I19" s="115">
        <v>0.63888888888888884</v>
      </c>
      <c r="J19" s="115">
        <v>0.72916666666666663</v>
      </c>
      <c r="L19" s="155">
        <v>7.85</v>
      </c>
      <c r="M19" s="155">
        <v>7.85</v>
      </c>
      <c r="O19" s="116" t="s">
        <v>121</v>
      </c>
      <c r="P19" s="118">
        <v>0.34722222222222221</v>
      </c>
      <c r="Q19" s="118">
        <v>0.42916666666666664</v>
      </c>
      <c r="R19" s="118">
        <v>0.51666666666666672</v>
      </c>
      <c r="S19" s="118">
        <v>0.65208333333333335</v>
      </c>
      <c r="T19" s="118">
        <v>0.73888888888888893</v>
      </c>
    </row>
    <row r="20" spans="2:20">
      <c r="B20" s="468"/>
      <c r="C20" s="473"/>
      <c r="D20" s="474"/>
      <c r="E20" s="470">
        <v>0.3611111111111111</v>
      </c>
      <c r="F20" s="115">
        <v>0.40277777777777779</v>
      </c>
      <c r="G20" s="115">
        <v>0.46527777777777779</v>
      </c>
      <c r="H20" s="121" t="s">
        <v>1052</v>
      </c>
      <c r="I20" s="115">
        <v>0.64236111111111116</v>
      </c>
      <c r="J20" s="115">
        <v>0.72916666666666663</v>
      </c>
      <c r="L20" s="156"/>
      <c r="M20" s="156"/>
      <c r="O20" s="116" t="s">
        <v>120</v>
      </c>
      <c r="P20" s="118">
        <v>0.34861111111111109</v>
      </c>
      <c r="Q20" s="118">
        <v>0.43055555555555558</v>
      </c>
      <c r="R20" s="118">
        <v>0.5180555555555556</v>
      </c>
      <c r="S20" s="118">
        <v>0.65347222222222223</v>
      </c>
      <c r="T20" s="118">
        <v>0.74027777777777781</v>
      </c>
    </row>
    <row r="21" spans="2:20">
      <c r="B21" s="116" t="s">
        <v>125</v>
      </c>
      <c r="C21" s="132">
        <v>0.27569444444444446</v>
      </c>
      <c r="D21" s="132">
        <v>0.31458333333333333</v>
      </c>
      <c r="E21" s="132">
        <v>0.36249999999999999</v>
      </c>
      <c r="F21" s="118">
        <v>0.40694444444444444</v>
      </c>
      <c r="G21" s="118">
        <v>0.46875</v>
      </c>
      <c r="H21" s="118">
        <v>0.55555555555555558</v>
      </c>
      <c r="I21" s="118">
        <v>0.64513888888888893</v>
      </c>
      <c r="J21" s="118">
        <v>0.73333333333333328</v>
      </c>
      <c r="L21" s="149">
        <v>4.3739999999999997</v>
      </c>
      <c r="M21" s="149">
        <v>4.3739999999999997</v>
      </c>
      <c r="O21" s="116" t="s">
        <v>119</v>
      </c>
      <c r="P21" s="118">
        <v>0.35</v>
      </c>
      <c r="Q21" s="118">
        <v>0.43194444444444446</v>
      </c>
      <c r="R21" s="118">
        <v>0.51944444444444449</v>
      </c>
      <c r="S21" s="118">
        <v>0.65486111111111112</v>
      </c>
      <c r="T21" s="118">
        <v>0.7416666666666667</v>
      </c>
    </row>
    <row r="22" spans="2:20">
      <c r="B22" s="116" t="s">
        <v>124</v>
      </c>
      <c r="C22" s="132">
        <v>0.27708333333333335</v>
      </c>
      <c r="D22" s="132">
        <v>0.31597222222222221</v>
      </c>
      <c r="E22" s="132">
        <v>0.36388888888888887</v>
      </c>
      <c r="F22" s="118">
        <v>0.40763888888888888</v>
      </c>
      <c r="G22" s="118">
        <v>0.47013888888888888</v>
      </c>
      <c r="H22" s="118">
        <v>0.55694444444444446</v>
      </c>
      <c r="I22" s="118">
        <v>0.6479166666666667</v>
      </c>
      <c r="J22" s="118">
        <v>0.73472222222222228</v>
      </c>
      <c r="L22" s="149">
        <v>0.371</v>
      </c>
      <c r="M22" s="149">
        <v>0.371</v>
      </c>
      <c r="O22" s="116" t="s">
        <v>118</v>
      </c>
      <c r="P22" s="118">
        <v>0.35138888888888886</v>
      </c>
      <c r="Q22" s="118">
        <v>0.43333333333333335</v>
      </c>
      <c r="R22" s="118">
        <v>0.52083333333333337</v>
      </c>
      <c r="S22" s="118">
        <v>0.65625</v>
      </c>
      <c r="T22" s="118">
        <v>0.74305555555555558</v>
      </c>
    </row>
    <row r="23" spans="2:20">
      <c r="B23" s="116" t="s">
        <v>123</v>
      </c>
      <c r="C23" s="132">
        <v>0.27986111111111112</v>
      </c>
      <c r="D23" s="132">
        <v>0.31944444444444442</v>
      </c>
      <c r="E23" s="132">
        <v>0.3659722222222222</v>
      </c>
      <c r="F23" s="118">
        <v>0.41041666666666665</v>
      </c>
      <c r="G23" s="118">
        <v>0.47291666666666665</v>
      </c>
      <c r="H23" s="118">
        <v>0.55972222222222223</v>
      </c>
      <c r="I23" s="118">
        <v>0.65</v>
      </c>
      <c r="J23" s="118">
        <v>0.7368055555555556</v>
      </c>
      <c r="L23" s="149">
        <v>1.0640000000000001</v>
      </c>
      <c r="M23" s="149">
        <v>1.0640000000000001</v>
      </c>
      <c r="O23" s="116" t="s">
        <v>117</v>
      </c>
      <c r="P23" s="118">
        <v>0.3527777777777778</v>
      </c>
      <c r="Q23" s="118">
        <v>0.43472222222222223</v>
      </c>
      <c r="R23" s="118">
        <v>0.52222222222222225</v>
      </c>
      <c r="S23" s="118">
        <v>0.65763888888888888</v>
      </c>
      <c r="T23" s="118">
        <v>0.74444444444444446</v>
      </c>
    </row>
    <row r="24" spans="2:20">
      <c r="B24" s="122" t="s">
        <v>121</v>
      </c>
      <c r="C24" s="132">
        <v>0.28263888888888888</v>
      </c>
      <c r="D24" s="135">
        <v>0.32222222222222224</v>
      </c>
      <c r="E24" s="135">
        <v>0.36736111111111114</v>
      </c>
      <c r="F24" s="123">
        <v>0.41319444444444442</v>
      </c>
      <c r="G24" s="123">
        <v>0.47499999999999998</v>
      </c>
      <c r="H24" s="123">
        <v>0.56180555555555556</v>
      </c>
      <c r="I24" s="123">
        <v>0.65208333333333335</v>
      </c>
      <c r="J24" s="123">
        <v>0.73888888888888893</v>
      </c>
      <c r="L24" s="149">
        <v>0.433</v>
      </c>
      <c r="M24" s="149">
        <v>0.433</v>
      </c>
      <c r="O24" s="116" t="s">
        <v>116</v>
      </c>
      <c r="P24" s="118">
        <v>0.35416666666666669</v>
      </c>
      <c r="Q24" s="118">
        <v>0.43611111111111112</v>
      </c>
      <c r="R24" s="118">
        <v>0.52361111111111114</v>
      </c>
      <c r="S24" s="118">
        <v>0.65902777777777777</v>
      </c>
      <c r="T24" s="118">
        <v>0.74583333333333335</v>
      </c>
    </row>
    <row r="25" spans="2:20">
      <c r="B25" s="116" t="s">
        <v>120</v>
      </c>
      <c r="C25" s="132">
        <v>0.28472222222222221</v>
      </c>
      <c r="D25" s="132">
        <v>0.32430555555555557</v>
      </c>
      <c r="E25" s="132">
        <v>0.36944444444444446</v>
      </c>
      <c r="F25" s="143"/>
      <c r="G25" s="118">
        <v>0.47638888888888886</v>
      </c>
      <c r="H25" s="118">
        <v>0.56319444444444444</v>
      </c>
      <c r="I25" s="143"/>
      <c r="J25" s="118">
        <v>0.74027777777777781</v>
      </c>
      <c r="L25" s="151"/>
      <c r="M25" s="153">
        <v>0.53100000000000003</v>
      </c>
      <c r="O25" s="114" t="s">
        <v>115</v>
      </c>
      <c r="P25" s="115">
        <v>0.35555555555555557</v>
      </c>
      <c r="Q25" s="115">
        <v>0.4375</v>
      </c>
      <c r="R25" s="115">
        <v>0.52500000000000002</v>
      </c>
      <c r="S25" s="115">
        <v>0.66041666666666665</v>
      </c>
      <c r="T25" s="115">
        <v>0.74722222222222223</v>
      </c>
    </row>
    <row r="26" spans="2:20">
      <c r="B26" s="116" t="s">
        <v>119</v>
      </c>
      <c r="C26" s="132">
        <v>0.28611111111111109</v>
      </c>
      <c r="D26" s="132">
        <v>0.32569444444444445</v>
      </c>
      <c r="E26" s="132">
        <v>0.37152777777777779</v>
      </c>
      <c r="F26" s="143"/>
      <c r="G26" s="118">
        <v>0.4777777777777778</v>
      </c>
      <c r="H26" s="118">
        <v>0.56458333333333333</v>
      </c>
      <c r="I26" s="143"/>
      <c r="J26" s="118">
        <v>0.7416666666666667</v>
      </c>
      <c r="L26" s="151"/>
      <c r="M26" s="153">
        <v>0.50700000000000001</v>
      </c>
    </row>
    <row r="27" spans="2:20">
      <c r="B27" s="133" t="s">
        <v>1198</v>
      </c>
      <c r="C27" s="144"/>
      <c r="D27" s="144"/>
      <c r="E27" s="143"/>
      <c r="F27" s="138">
        <v>0.41458333333333336</v>
      </c>
      <c r="G27" s="143"/>
      <c r="H27" s="143"/>
      <c r="I27" s="132">
        <v>0.65277777777777779</v>
      </c>
      <c r="J27" s="143"/>
      <c r="L27" s="150">
        <v>0.875</v>
      </c>
      <c r="M27" s="157"/>
    </row>
    <row r="28" spans="2:20">
      <c r="B28" s="133" t="s">
        <v>1197</v>
      </c>
      <c r="C28" s="144"/>
      <c r="D28" s="144"/>
      <c r="E28" s="143"/>
      <c r="F28" s="138">
        <v>0.4152777777777778</v>
      </c>
      <c r="G28" s="143"/>
      <c r="H28" s="143"/>
      <c r="I28" s="132">
        <v>0.65347222222222223</v>
      </c>
      <c r="J28" s="143"/>
      <c r="L28" s="150">
        <v>0.35099999999999998</v>
      </c>
      <c r="M28" s="157"/>
    </row>
    <row r="29" spans="2:20">
      <c r="B29" s="133" t="s">
        <v>29</v>
      </c>
      <c r="C29" s="144"/>
      <c r="D29" s="144"/>
      <c r="E29" s="143"/>
      <c r="F29" s="138">
        <v>0.41597222222222224</v>
      </c>
      <c r="G29" s="143"/>
      <c r="H29" s="143"/>
      <c r="I29" s="132">
        <v>0.65416666666666667</v>
      </c>
      <c r="J29" s="143"/>
      <c r="L29" s="150">
        <v>0.68100000000000005</v>
      </c>
      <c r="M29" s="157"/>
    </row>
    <row r="30" spans="2:20">
      <c r="B30" s="133" t="s">
        <v>1196</v>
      </c>
      <c r="C30" s="144"/>
      <c r="D30" s="144"/>
      <c r="E30" s="143"/>
      <c r="F30" s="138">
        <v>0.41666666666666669</v>
      </c>
      <c r="G30" s="143"/>
      <c r="H30" s="143"/>
      <c r="I30" s="132">
        <v>0.65486111111111112</v>
      </c>
      <c r="J30" s="143"/>
      <c r="L30" s="150">
        <v>0.70299999999999996</v>
      </c>
      <c r="M30" s="157"/>
    </row>
    <row r="31" spans="2:20">
      <c r="B31" s="133" t="s">
        <v>1195</v>
      </c>
      <c r="C31" s="144"/>
      <c r="D31" s="144"/>
      <c r="E31" s="143"/>
      <c r="F31" s="138">
        <v>0.41736111111111113</v>
      </c>
      <c r="G31" s="143"/>
      <c r="H31" s="143"/>
      <c r="I31" s="132">
        <v>0.65555555555555556</v>
      </c>
      <c r="J31" s="143"/>
      <c r="L31" s="150">
        <v>0.60499999999999998</v>
      </c>
      <c r="M31" s="157"/>
    </row>
    <row r="32" spans="2:20">
      <c r="B32" s="116" t="s">
        <v>118</v>
      </c>
      <c r="C32" s="132">
        <v>0.28749999999999998</v>
      </c>
      <c r="D32" s="132">
        <v>0.32708333333333334</v>
      </c>
      <c r="E32" s="132">
        <v>0.375</v>
      </c>
      <c r="F32" s="138">
        <v>0.41805555555555557</v>
      </c>
      <c r="G32" s="118">
        <v>0.47916666666666669</v>
      </c>
      <c r="H32" s="118">
        <v>0.56597222222222221</v>
      </c>
      <c r="I32" s="118">
        <v>0.65625</v>
      </c>
      <c r="J32" s="118">
        <v>0.74305555555555558</v>
      </c>
      <c r="L32" s="149">
        <v>0.48399999999999999</v>
      </c>
      <c r="M32" s="149">
        <v>0.57599999999999996</v>
      </c>
    </row>
    <row r="33" spans="2:14">
      <c r="B33" s="116" t="s">
        <v>117</v>
      </c>
      <c r="C33" s="132">
        <v>0.28888888888888886</v>
      </c>
      <c r="D33" s="132">
        <v>0.32847222222222222</v>
      </c>
      <c r="E33" s="118">
        <v>0.37777777777777777</v>
      </c>
      <c r="F33" s="118">
        <v>0.41944444444444445</v>
      </c>
      <c r="G33" s="118">
        <v>0.48055555555555557</v>
      </c>
      <c r="H33" s="118">
        <v>0.56736111111111109</v>
      </c>
      <c r="I33" s="118">
        <v>0.65763888888888888</v>
      </c>
      <c r="J33" s="118">
        <v>0.74444444444444446</v>
      </c>
      <c r="L33" s="149">
        <v>0.63900000000000001</v>
      </c>
      <c r="M33" s="149">
        <v>0.63900000000000001</v>
      </c>
    </row>
    <row r="34" spans="2:14">
      <c r="B34" s="116" t="s">
        <v>116</v>
      </c>
      <c r="C34" s="132">
        <v>0.2902777777777778</v>
      </c>
      <c r="D34" s="132">
        <v>0.3298611111111111</v>
      </c>
      <c r="E34" s="118">
        <v>0.37916666666666665</v>
      </c>
      <c r="F34" s="118">
        <v>0.42083333333333334</v>
      </c>
      <c r="G34" s="118">
        <v>0.48194444444444445</v>
      </c>
      <c r="H34" s="118">
        <v>0.56874999999999998</v>
      </c>
      <c r="I34" s="118">
        <v>0.65902777777777777</v>
      </c>
      <c r="J34" s="118">
        <v>0.74583333333333335</v>
      </c>
      <c r="L34" s="149">
        <v>0.64400000000000002</v>
      </c>
      <c r="M34" s="149">
        <v>0.64400000000000002</v>
      </c>
    </row>
    <row r="35" spans="2:14" ht="16.2" thickBot="1">
      <c r="B35" s="114" t="s">
        <v>115</v>
      </c>
      <c r="C35" s="131">
        <v>0.29166666666666669</v>
      </c>
      <c r="D35" s="131">
        <v>0.33124999999999999</v>
      </c>
      <c r="E35" s="115">
        <v>0.38055555555555554</v>
      </c>
      <c r="F35" s="115">
        <v>0.42222222222222222</v>
      </c>
      <c r="G35" s="115">
        <v>0.48333333333333334</v>
      </c>
      <c r="H35" s="115">
        <v>0.57013888888888886</v>
      </c>
      <c r="I35" s="115">
        <v>0.66041666666666665</v>
      </c>
      <c r="J35" s="115">
        <v>0.74722222222222223</v>
      </c>
      <c r="L35" s="158">
        <v>0.42099999999999999</v>
      </c>
      <c r="M35" s="158">
        <v>0.42099999999999999</v>
      </c>
    </row>
    <row r="36" spans="2:14" ht="16.2" thickBot="1">
      <c r="B36" s="467"/>
      <c r="C36" s="467"/>
      <c r="D36" s="467"/>
      <c r="E36" s="467"/>
      <c r="F36" s="467"/>
      <c r="G36" s="467"/>
      <c r="H36" s="467"/>
      <c r="I36" s="467"/>
      <c r="J36" s="467"/>
      <c r="K36" s="159"/>
      <c r="L36" s="159">
        <f>SUM(L5:L35)</f>
        <v>26.608999999999991</v>
      </c>
      <c r="M36" s="160">
        <f>SUM(M5:M35)</f>
        <v>22.438999999999997</v>
      </c>
      <c r="N36" s="9"/>
    </row>
    <row r="39" spans="2:14" ht="52.2" customHeight="1">
      <c r="B39" s="467" t="s">
        <v>1165</v>
      </c>
      <c r="C39" s="467"/>
      <c r="D39" s="467"/>
      <c r="E39" s="467"/>
      <c r="F39" s="467"/>
      <c r="G39" s="467"/>
      <c r="H39" s="467"/>
      <c r="I39" s="467"/>
      <c r="J39" s="467"/>
    </row>
    <row r="41" spans="2:14">
      <c r="B41" s="3" t="s">
        <v>1250</v>
      </c>
    </row>
    <row r="42" spans="2:14">
      <c r="B42"/>
    </row>
    <row r="43" spans="2:14">
      <c r="B43" t="s">
        <v>1239</v>
      </c>
    </row>
  </sheetData>
  <mergeCells count="7">
    <mergeCell ref="L2:M2"/>
    <mergeCell ref="B39:J39"/>
    <mergeCell ref="B36:J36"/>
    <mergeCell ref="B19:B20"/>
    <mergeCell ref="C19:C20"/>
    <mergeCell ref="D19:D20"/>
    <mergeCell ref="E19:E2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apas20">
    <pageSetUpPr fitToPage="1"/>
  </sheetPr>
  <dimension ref="B2:P101"/>
  <sheetViews>
    <sheetView topLeftCell="A60" workbookViewId="0">
      <selection activeCell="A34" sqref="A34:XFD88"/>
    </sheetView>
  </sheetViews>
  <sheetFormatPr defaultRowHeight="14.4"/>
  <cols>
    <col min="1" max="1" width="3.88671875" customWidth="1"/>
    <col min="2" max="2" width="20.5546875" customWidth="1"/>
    <col min="3" max="4" width="8.88671875" style="2"/>
    <col min="5" max="5" width="2.88671875" style="2" customWidth="1"/>
    <col min="6" max="7" width="8.88671875" style="2"/>
    <col min="8" max="8" width="3.88671875" customWidth="1"/>
    <col min="9" max="9" width="16.5546875" customWidth="1"/>
    <col min="11" max="11" width="8.44140625" customWidth="1"/>
  </cols>
  <sheetData>
    <row r="2" spans="2:13" ht="15.6">
      <c r="B2" s="366" t="s">
        <v>1053</v>
      </c>
      <c r="C2" s="366"/>
      <c r="D2" s="366"/>
      <c r="E2" s="366"/>
      <c r="F2" s="107"/>
      <c r="I2" s="29" t="s">
        <v>1053</v>
      </c>
      <c r="J2" s="2"/>
      <c r="K2" s="2"/>
      <c r="L2" s="107"/>
      <c r="M2" s="2"/>
    </row>
    <row r="3" spans="2:13">
      <c r="B3" s="475" t="s">
        <v>1273</v>
      </c>
      <c r="C3" s="475"/>
      <c r="D3" s="475"/>
      <c r="E3" s="475"/>
      <c r="F3" s="475"/>
      <c r="G3" s="475"/>
      <c r="I3" s="475" t="s">
        <v>1272</v>
      </c>
      <c r="J3" s="475"/>
      <c r="K3" s="475"/>
      <c r="L3" s="475"/>
    </row>
    <row r="4" spans="2:13" ht="15.6">
      <c r="B4" s="476" t="s">
        <v>1054</v>
      </c>
      <c r="C4" s="109" t="s">
        <v>129</v>
      </c>
      <c r="D4" s="110" t="s">
        <v>1055</v>
      </c>
      <c r="E4" s="111"/>
      <c r="F4" s="112" t="s">
        <v>129</v>
      </c>
      <c r="G4" s="112" t="s">
        <v>1055</v>
      </c>
      <c r="I4" s="476" t="s">
        <v>1054</v>
      </c>
      <c r="J4" s="109" t="s">
        <v>129</v>
      </c>
      <c r="K4" s="112" t="s">
        <v>129</v>
      </c>
      <c r="L4" s="106" t="s">
        <v>129</v>
      </c>
      <c r="M4" s="2"/>
    </row>
    <row r="5" spans="2:13" ht="16.2" thickBot="1">
      <c r="B5" s="477"/>
      <c r="C5" s="250">
        <v>0.2673611111111111</v>
      </c>
      <c r="D5" s="250">
        <v>0.31944444444444442</v>
      </c>
      <c r="E5" s="108"/>
      <c r="F5" s="251">
        <v>0.61458333333333337</v>
      </c>
      <c r="G5" s="250">
        <v>0.73611111111111116</v>
      </c>
      <c r="I5" s="477"/>
      <c r="J5" s="250">
        <v>0.2673611111111111</v>
      </c>
      <c r="K5" s="251">
        <v>0.61458333333333337</v>
      </c>
      <c r="L5" s="250">
        <v>0.73611111111111116</v>
      </c>
      <c r="M5" s="2"/>
    </row>
    <row r="6" spans="2:13" ht="15.6">
      <c r="B6" s="99" t="s">
        <v>116</v>
      </c>
      <c r="C6" s="100">
        <v>0.27013888888888887</v>
      </c>
      <c r="D6" s="100">
        <v>0.32222222222222224</v>
      </c>
      <c r="E6" s="98"/>
      <c r="F6" s="100">
        <v>0.61736111111111114</v>
      </c>
      <c r="G6" s="100">
        <v>0.73888888888888893</v>
      </c>
      <c r="I6" s="99" t="s">
        <v>116</v>
      </c>
      <c r="J6" s="100">
        <v>0.27013888888888887</v>
      </c>
      <c r="K6" s="100">
        <v>0.61736111111111114</v>
      </c>
      <c r="L6" s="100">
        <v>0.73888888888888893</v>
      </c>
      <c r="M6" s="2"/>
    </row>
    <row r="7" spans="2:13" ht="15.6">
      <c r="B7" s="99" t="s">
        <v>117</v>
      </c>
      <c r="C7" s="100">
        <v>0.27152777777777776</v>
      </c>
      <c r="D7" s="100">
        <v>0.32361111111111113</v>
      </c>
      <c r="E7" s="98"/>
      <c r="F7" s="100">
        <v>0.61875000000000002</v>
      </c>
      <c r="G7" s="100">
        <v>0.74027777777777781</v>
      </c>
      <c r="I7" s="99" t="s">
        <v>117</v>
      </c>
      <c r="J7" s="100">
        <v>0.27152777777777776</v>
      </c>
      <c r="K7" s="100">
        <v>0.61875000000000002</v>
      </c>
      <c r="L7" s="100">
        <v>0.74027777777777781</v>
      </c>
      <c r="M7" s="2"/>
    </row>
    <row r="8" spans="2:13" ht="15.6">
      <c r="B8" s="99" t="s">
        <v>118</v>
      </c>
      <c r="C8" s="100">
        <v>0.27361111111111114</v>
      </c>
      <c r="D8" s="100">
        <v>0.32569444444444445</v>
      </c>
      <c r="E8" s="98"/>
      <c r="F8" s="100">
        <v>0.62083333333333335</v>
      </c>
      <c r="G8" s="100">
        <v>0.74236111111111114</v>
      </c>
      <c r="I8" s="99" t="s">
        <v>118</v>
      </c>
      <c r="J8" s="100">
        <v>0.27361111111111114</v>
      </c>
      <c r="K8" s="100">
        <v>0.62083333333333335</v>
      </c>
      <c r="L8" s="100">
        <v>0.74236111111111114</v>
      </c>
      <c r="M8" s="2"/>
    </row>
    <row r="9" spans="2:13" ht="15.6">
      <c r="B9" s="97" t="s">
        <v>119</v>
      </c>
      <c r="C9" s="100">
        <v>0.27500000000000002</v>
      </c>
      <c r="D9" s="100">
        <v>0.32708333333333334</v>
      </c>
      <c r="E9" s="98"/>
      <c r="F9" s="100">
        <v>0.62222222222222223</v>
      </c>
      <c r="G9" s="100">
        <v>0.74375000000000002</v>
      </c>
      <c r="I9" s="97" t="s">
        <v>119</v>
      </c>
      <c r="J9" s="100">
        <v>0.27500000000000002</v>
      </c>
      <c r="K9" s="100">
        <v>0.62222222222222223</v>
      </c>
      <c r="L9" s="100">
        <v>0.74375000000000002</v>
      </c>
      <c r="M9" s="2"/>
    </row>
    <row r="10" spans="2:13" ht="15.6">
      <c r="B10" s="97" t="s">
        <v>120</v>
      </c>
      <c r="C10" s="101">
        <v>0.27638888888888891</v>
      </c>
      <c r="D10" s="101">
        <v>0.32847222222222222</v>
      </c>
      <c r="E10" s="102"/>
      <c r="F10" s="101">
        <v>0.62361111111111112</v>
      </c>
      <c r="G10" s="101">
        <v>0.74513888888888891</v>
      </c>
      <c r="I10" s="97" t="s">
        <v>120</v>
      </c>
      <c r="J10" s="101">
        <v>0.27638888888888891</v>
      </c>
      <c r="K10" s="101">
        <v>0.62361111111111112</v>
      </c>
      <c r="L10" s="101">
        <v>0.74513888888888891</v>
      </c>
      <c r="M10" s="2"/>
    </row>
    <row r="11" spans="2:13" ht="15.6">
      <c r="B11" s="97" t="s">
        <v>366</v>
      </c>
      <c r="C11" s="101">
        <v>0.27777777777777779</v>
      </c>
      <c r="D11" s="101">
        <v>0.3298611111111111</v>
      </c>
      <c r="E11" s="102"/>
      <c r="F11" s="101">
        <v>0.625</v>
      </c>
      <c r="G11" s="101">
        <v>0.74652777777777779</v>
      </c>
      <c r="I11" s="97" t="s">
        <v>366</v>
      </c>
      <c r="J11" s="101">
        <v>0.27777777777777779</v>
      </c>
      <c r="K11" s="101">
        <v>0.625</v>
      </c>
      <c r="L11" s="101">
        <v>0.74652777777777779</v>
      </c>
      <c r="M11" s="2"/>
    </row>
    <row r="12" spans="2:13" ht="15.6">
      <c r="B12" s="99" t="s">
        <v>123</v>
      </c>
      <c r="C12" s="100">
        <v>0.27916666666666667</v>
      </c>
      <c r="D12" s="100">
        <v>0.33124999999999999</v>
      </c>
      <c r="E12" s="98"/>
      <c r="F12" s="100">
        <v>0.62638888888888888</v>
      </c>
      <c r="G12" s="100">
        <v>0.74791666666666667</v>
      </c>
      <c r="I12" s="99" t="s">
        <v>123</v>
      </c>
      <c r="J12" s="100">
        <v>0.27916666666666667</v>
      </c>
      <c r="K12" s="100">
        <v>0.62638888888888888</v>
      </c>
      <c r="L12" s="100">
        <v>0.74791666666666667</v>
      </c>
      <c r="M12" s="2"/>
    </row>
    <row r="13" spans="2:13" ht="15.6">
      <c r="B13" s="97" t="s">
        <v>124</v>
      </c>
      <c r="C13" s="101">
        <v>0.28125</v>
      </c>
      <c r="D13" s="101">
        <v>0.33333333333333331</v>
      </c>
      <c r="E13" s="102"/>
      <c r="F13" s="101">
        <v>0.62847222222222221</v>
      </c>
      <c r="G13" s="101">
        <v>0.75</v>
      </c>
      <c r="I13" s="97" t="s">
        <v>124</v>
      </c>
      <c r="J13" s="101">
        <v>0.28125</v>
      </c>
      <c r="K13" s="101">
        <v>0.62847222222222221</v>
      </c>
      <c r="L13" s="101">
        <v>0.75</v>
      </c>
      <c r="M13" s="2"/>
    </row>
    <row r="14" spans="2:13" ht="15.6">
      <c r="B14" s="99" t="s">
        <v>283</v>
      </c>
      <c r="C14" s="100">
        <v>0.28263888888888888</v>
      </c>
      <c r="D14" s="100">
        <v>0.3347222222222222</v>
      </c>
      <c r="E14" s="98"/>
      <c r="F14" s="100">
        <v>0.62986111111111109</v>
      </c>
      <c r="G14" s="100">
        <v>0.75138888888888888</v>
      </c>
      <c r="I14" s="99" t="s">
        <v>283</v>
      </c>
      <c r="J14" s="100">
        <v>0.28263888888888888</v>
      </c>
      <c r="K14" s="100">
        <v>0.62986111111111109</v>
      </c>
      <c r="L14" s="100">
        <v>0.75138888888888888</v>
      </c>
      <c r="M14" s="2"/>
    </row>
    <row r="15" spans="2:13" ht="15.6">
      <c r="B15" s="99" t="s">
        <v>206</v>
      </c>
      <c r="C15" s="100">
        <v>0.28402777777777777</v>
      </c>
      <c r="D15" s="100">
        <v>0.33611111111111114</v>
      </c>
      <c r="E15" s="98"/>
      <c r="F15" s="100">
        <v>0.63124999999999998</v>
      </c>
      <c r="G15" s="100">
        <v>0.75277777777777777</v>
      </c>
      <c r="I15" s="99" t="s">
        <v>206</v>
      </c>
      <c r="J15" s="100">
        <v>0.28402777777777777</v>
      </c>
      <c r="K15" s="100">
        <v>0.63124999999999998</v>
      </c>
      <c r="L15" s="100">
        <v>0.75277777777777777</v>
      </c>
      <c r="M15" s="2"/>
    </row>
    <row r="16" spans="2:13" ht="15.6">
      <c r="B16" s="99" t="s">
        <v>212</v>
      </c>
      <c r="C16" s="101">
        <v>0.28541666666666665</v>
      </c>
      <c r="D16" s="100">
        <v>0.33750000000000002</v>
      </c>
      <c r="E16" s="98"/>
      <c r="F16" s="100">
        <v>0.63263888888888886</v>
      </c>
      <c r="G16" s="100">
        <v>0.75416666666666665</v>
      </c>
      <c r="I16" s="99" t="s">
        <v>212</v>
      </c>
      <c r="J16" s="101">
        <v>0.28541666666666665</v>
      </c>
      <c r="K16" s="100">
        <v>0.63263888888888886</v>
      </c>
      <c r="L16" s="100">
        <v>0.75416666666666665</v>
      </c>
      <c r="M16" s="2"/>
    </row>
    <row r="17" spans="2:13" ht="15.6">
      <c r="B17" s="99" t="s">
        <v>218</v>
      </c>
      <c r="C17" s="100">
        <v>0.28680555555555554</v>
      </c>
      <c r="D17" s="100">
        <v>0.33888888888888891</v>
      </c>
      <c r="E17" s="98"/>
      <c r="F17" s="100">
        <v>0.63402777777777775</v>
      </c>
      <c r="G17" s="100">
        <v>0.75555555555555554</v>
      </c>
      <c r="I17" s="99" t="s">
        <v>218</v>
      </c>
      <c r="J17" s="100">
        <v>0.28680555555555554</v>
      </c>
      <c r="K17" s="100">
        <v>0.63402777777777775</v>
      </c>
      <c r="L17" s="100">
        <v>0.75555555555555554</v>
      </c>
      <c r="M17" s="2"/>
    </row>
    <row r="18" spans="2:13" ht="15" customHeight="1">
      <c r="B18" s="478" t="s">
        <v>1056</v>
      </c>
      <c r="C18" s="104">
        <v>0.2902777777777778</v>
      </c>
      <c r="D18" s="104">
        <v>0.34236111111111112</v>
      </c>
      <c r="E18" s="479"/>
      <c r="F18" s="104">
        <v>0.63749999999999996</v>
      </c>
      <c r="G18" s="104">
        <v>0.75902777777777775</v>
      </c>
      <c r="I18" s="478" t="s">
        <v>1056</v>
      </c>
      <c r="J18" s="104">
        <v>0.2902777777777778</v>
      </c>
      <c r="K18" s="104">
        <v>0.63749999999999996</v>
      </c>
      <c r="L18" s="104">
        <v>0.75902777777777775</v>
      </c>
      <c r="M18" s="2"/>
    </row>
    <row r="19" spans="2:13" ht="15" customHeight="1">
      <c r="B19" s="478"/>
      <c r="C19" s="104">
        <v>0.29166666666666669</v>
      </c>
      <c r="D19" s="104">
        <v>0.34375</v>
      </c>
      <c r="E19" s="479"/>
      <c r="F19" s="105" t="s">
        <v>1057</v>
      </c>
      <c r="G19" s="104">
        <v>0.76041666666666663</v>
      </c>
      <c r="I19" s="478"/>
      <c r="J19" s="104">
        <v>0.29166666666666669</v>
      </c>
      <c r="K19" s="105" t="s">
        <v>1057</v>
      </c>
      <c r="L19" s="104">
        <v>0.76041666666666663</v>
      </c>
      <c r="M19" s="2"/>
    </row>
    <row r="20" spans="2:13" ht="15.6">
      <c r="B20" s="99" t="s">
        <v>218</v>
      </c>
      <c r="C20" s="100">
        <v>0.29652777777777778</v>
      </c>
      <c r="D20" s="100">
        <v>0.34861111111111109</v>
      </c>
      <c r="E20" s="98"/>
      <c r="F20" s="100">
        <v>0.64375000000000004</v>
      </c>
      <c r="G20" s="100">
        <v>0.76527777777777772</v>
      </c>
      <c r="I20" s="99" t="s">
        <v>218</v>
      </c>
      <c r="J20" s="100">
        <v>0.29652777777777778</v>
      </c>
      <c r="K20" s="100">
        <v>0.64375000000000004</v>
      </c>
      <c r="L20" s="100">
        <v>0.76527777777777772</v>
      </c>
      <c r="M20" s="2"/>
    </row>
    <row r="21" spans="2:13" ht="15.6">
      <c r="B21" s="99" t="s">
        <v>212</v>
      </c>
      <c r="C21" s="100">
        <v>0.29791666666666666</v>
      </c>
      <c r="D21" s="100">
        <v>0.35</v>
      </c>
      <c r="E21" s="98"/>
      <c r="F21" s="100">
        <v>0.64513888888888893</v>
      </c>
      <c r="G21" s="100">
        <v>0.76666666666666672</v>
      </c>
      <c r="I21" s="99" t="s">
        <v>212</v>
      </c>
      <c r="J21" s="100">
        <v>0.29791666666666666</v>
      </c>
      <c r="K21" s="100">
        <v>0.64513888888888893</v>
      </c>
      <c r="L21" s="100">
        <v>0.76666666666666672</v>
      </c>
      <c r="M21" s="2"/>
    </row>
    <row r="22" spans="2:13" ht="15.6">
      <c r="B22" s="99" t="s">
        <v>206</v>
      </c>
      <c r="C22" s="100">
        <v>0.29930555555555555</v>
      </c>
      <c r="D22" s="100">
        <v>0.35138888888888886</v>
      </c>
      <c r="E22" s="98"/>
      <c r="F22" s="100">
        <v>0.64652777777777781</v>
      </c>
      <c r="G22" s="100">
        <v>0.7680555555555556</v>
      </c>
      <c r="I22" s="99" t="s">
        <v>206</v>
      </c>
      <c r="J22" s="100">
        <v>0.29930555555555555</v>
      </c>
      <c r="K22" s="100">
        <v>0.64652777777777781</v>
      </c>
      <c r="L22" s="100">
        <v>0.7680555555555556</v>
      </c>
      <c r="M22" s="2"/>
    </row>
    <row r="23" spans="2:13" ht="15.6">
      <c r="B23" s="99" t="s">
        <v>283</v>
      </c>
      <c r="C23" s="100">
        <v>0.30069444444444443</v>
      </c>
      <c r="D23" s="100">
        <v>0.3527777777777778</v>
      </c>
      <c r="E23" s="98"/>
      <c r="F23" s="100">
        <v>0.6479166666666667</v>
      </c>
      <c r="G23" s="100">
        <v>0.76944444444444449</v>
      </c>
      <c r="I23" s="99" t="s">
        <v>283</v>
      </c>
      <c r="J23" s="100">
        <v>0.30069444444444443</v>
      </c>
      <c r="K23" s="100">
        <v>0.6479166666666667</v>
      </c>
      <c r="L23" s="100">
        <v>0.76944444444444449</v>
      </c>
      <c r="M23" s="2"/>
    </row>
    <row r="24" spans="2:13" ht="15.6">
      <c r="B24" s="99" t="s">
        <v>124</v>
      </c>
      <c r="C24" s="100">
        <v>0.30277777777777776</v>
      </c>
      <c r="D24" s="100">
        <v>0.35486111111111113</v>
      </c>
      <c r="E24" s="98"/>
      <c r="F24" s="100">
        <v>0.65</v>
      </c>
      <c r="G24" s="100">
        <v>0.77083333333333337</v>
      </c>
      <c r="I24" s="99" t="s">
        <v>124</v>
      </c>
      <c r="J24" s="100">
        <v>0.30277777777777776</v>
      </c>
      <c r="K24" s="100">
        <v>0.65</v>
      </c>
      <c r="L24" s="100">
        <v>0.77083333333333337</v>
      </c>
      <c r="M24" s="2"/>
    </row>
    <row r="25" spans="2:13" ht="15.6">
      <c r="B25" s="99" t="s">
        <v>123</v>
      </c>
      <c r="C25" s="100">
        <v>0.30416666666666664</v>
      </c>
      <c r="D25" s="100">
        <v>0.35625000000000001</v>
      </c>
      <c r="E25" s="98"/>
      <c r="F25" s="100">
        <v>0.65138888888888891</v>
      </c>
      <c r="G25" s="100">
        <v>0.7729166666666667</v>
      </c>
      <c r="I25" s="99" t="s">
        <v>123</v>
      </c>
      <c r="J25" s="100">
        <v>0.30416666666666664</v>
      </c>
      <c r="K25" s="100">
        <v>0.65138888888888891</v>
      </c>
      <c r="L25" s="100">
        <v>0.7729166666666667</v>
      </c>
      <c r="M25" s="2"/>
    </row>
    <row r="26" spans="2:13" ht="15.6">
      <c r="B26" s="99" t="s">
        <v>366</v>
      </c>
      <c r="C26" s="100">
        <v>0.30555555555555558</v>
      </c>
      <c r="D26" s="100">
        <v>0.3576388888888889</v>
      </c>
      <c r="E26" s="98"/>
      <c r="F26" s="100">
        <v>0.65277777777777779</v>
      </c>
      <c r="G26" s="100">
        <v>0.77430555555555558</v>
      </c>
      <c r="I26" s="99" t="s">
        <v>366</v>
      </c>
      <c r="J26" s="100">
        <v>0.30555555555555558</v>
      </c>
      <c r="K26" s="100">
        <v>0.65277777777777779</v>
      </c>
      <c r="L26" s="100">
        <v>0.77430555555555558</v>
      </c>
      <c r="M26" s="2"/>
    </row>
    <row r="27" spans="2:13" ht="15.6">
      <c r="B27" s="99" t="s">
        <v>120</v>
      </c>
      <c r="C27" s="100">
        <v>0.30694444444444446</v>
      </c>
      <c r="D27" s="100">
        <v>0.35902777777777778</v>
      </c>
      <c r="E27" s="98"/>
      <c r="F27" s="100">
        <v>0.65416666666666667</v>
      </c>
      <c r="G27" s="100">
        <v>0.77569444444444446</v>
      </c>
      <c r="I27" s="99" t="s">
        <v>120</v>
      </c>
      <c r="J27" s="100">
        <v>0.30694444444444446</v>
      </c>
      <c r="K27" s="100">
        <v>0.65416666666666667</v>
      </c>
      <c r="L27" s="100">
        <v>0.77569444444444446</v>
      </c>
      <c r="M27" s="2"/>
    </row>
    <row r="28" spans="2:13" ht="15.6">
      <c r="B28" s="99" t="s">
        <v>119</v>
      </c>
      <c r="C28" s="100">
        <v>0.30833333333333335</v>
      </c>
      <c r="D28" s="100">
        <v>0.36041666666666666</v>
      </c>
      <c r="E28" s="98"/>
      <c r="F28" s="100">
        <v>0.65555555555555556</v>
      </c>
      <c r="G28" s="100">
        <v>0.77708333333333335</v>
      </c>
      <c r="I28" s="99" t="s">
        <v>119</v>
      </c>
      <c r="J28" s="100">
        <v>0.30833333333333335</v>
      </c>
      <c r="K28" s="100">
        <v>0.65555555555555556</v>
      </c>
      <c r="L28" s="100">
        <v>0.77708333333333335</v>
      </c>
      <c r="M28" s="2"/>
    </row>
    <row r="29" spans="2:13" ht="15.6">
      <c r="B29" s="99" t="s">
        <v>118</v>
      </c>
      <c r="C29" s="100">
        <v>0.30972222222222223</v>
      </c>
      <c r="D29" s="100">
        <v>0.36180555555555555</v>
      </c>
      <c r="E29" s="98"/>
      <c r="F29" s="100">
        <v>0.65694444444444444</v>
      </c>
      <c r="G29" s="100">
        <v>0.77847222222222223</v>
      </c>
      <c r="I29" s="99" t="s">
        <v>118</v>
      </c>
      <c r="J29" s="100">
        <v>0.30972222222222223</v>
      </c>
      <c r="K29" s="100">
        <v>0.65694444444444444</v>
      </c>
      <c r="L29" s="100">
        <v>0.77847222222222223</v>
      </c>
      <c r="M29" s="2"/>
    </row>
    <row r="30" spans="2:13" ht="15.6">
      <c r="B30" s="99" t="s">
        <v>117</v>
      </c>
      <c r="C30" s="100">
        <v>0.31111111111111112</v>
      </c>
      <c r="D30" s="100">
        <v>0.36319444444444443</v>
      </c>
      <c r="E30" s="98"/>
      <c r="F30" s="100">
        <v>0.65833333333333333</v>
      </c>
      <c r="G30" s="100">
        <v>0.77986111111111112</v>
      </c>
      <c r="I30" s="99" t="s">
        <v>117</v>
      </c>
      <c r="J30" s="100">
        <v>0.31111111111111112</v>
      </c>
      <c r="K30" s="100">
        <v>0.65833333333333333</v>
      </c>
      <c r="L30" s="100">
        <v>0.77986111111111112</v>
      </c>
      <c r="M30" s="2"/>
    </row>
    <row r="31" spans="2:13" ht="15.6">
      <c r="B31" s="99" t="s">
        <v>116</v>
      </c>
      <c r="C31" s="100">
        <v>0.3125</v>
      </c>
      <c r="D31" s="100">
        <v>0.36458333333333331</v>
      </c>
      <c r="E31" s="98"/>
      <c r="F31" s="100">
        <v>0.65972222222222221</v>
      </c>
      <c r="G31" s="100">
        <v>0.78125</v>
      </c>
      <c r="I31" s="99" t="s">
        <v>116</v>
      </c>
      <c r="J31" s="100">
        <v>0.3125</v>
      </c>
      <c r="K31" s="100">
        <v>0.65972222222222221</v>
      </c>
      <c r="L31" s="100">
        <v>0.78125</v>
      </c>
      <c r="M31" s="2"/>
    </row>
    <row r="32" spans="2:13" ht="15.6">
      <c r="B32" s="103" t="s">
        <v>1054</v>
      </c>
      <c r="C32" s="104">
        <v>0.31458333333333333</v>
      </c>
      <c r="D32" s="104">
        <v>0.36666666666666664</v>
      </c>
      <c r="E32" s="105"/>
      <c r="F32" s="104">
        <v>0.66180555555555554</v>
      </c>
      <c r="G32" s="104">
        <v>0.78333333333333333</v>
      </c>
      <c r="I32" s="103" t="s">
        <v>1054</v>
      </c>
      <c r="J32" s="104">
        <v>0.31458333333333333</v>
      </c>
      <c r="K32" s="104">
        <v>0.66180555555555554</v>
      </c>
      <c r="L32" s="104">
        <v>0.78333333333333333</v>
      </c>
      <c r="M32" s="2"/>
    </row>
    <row r="33" spans="2:16" s="3" customFormat="1" ht="6" customHeight="1"/>
    <row r="34" spans="2:16" s="3" customFormat="1" ht="69.75" customHeight="1">
      <c r="B34" s="371" t="s">
        <v>1286</v>
      </c>
      <c r="C34" s="371"/>
      <c r="D34" s="371"/>
      <c r="E34" s="371"/>
      <c r="F34" s="371"/>
      <c r="G34" s="371"/>
      <c r="H34" s="371"/>
      <c r="I34" s="371"/>
      <c r="J34" s="371"/>
      <c r="K34" s="371"/>
      <c r="L34" s="371"/>
      <c r="M34" s="371"/>
      <c r="N34" s="310"/>
      <c r="O34" s="310"/>
      <c r="P34" s="310"/>
    </row>
    <row r="35" spans="2:16">
      <c r="C35"/>
      <c r="D35"/>
      <c r="E35"/>
      <c r="F35"/>
      <c r="G35"/>
    </row>
    <row r="36" spans="2:16">
      <c r="C36"/>
      <c r="D36"/>
      <c r="E36"/>
      <c r="F36"/>
      <c r="G36"/>
    </row>
    <row r="37" spans="2:16">
      <c r="C37"/>
      <c r="D37"/>
      <c r="E37"/>
      <c r="F37"/>
      <c r="G37"/>
    </row>
    <row r="38" spans="2:16">
      <c r="C38"/>
      <c r="D38"/>
      <c r="E38"/>
      <c r="F38"/>
      <c r="G38"/>
    </row>
    <row r="39" spans="2:16">
      <c r="C39"/>
      <c r="D39"/>
      <c r="E39"/>
      <c r="F39"/>
      <c r="G39"/>
    </row>
    <row r="40" spans="2:16">
      <c r="C40"/>
      <c r="D40"/>
      <c r="E40"/>
      <c r="F40"/>
      <c r="G40"/>
    </row>
    <row r="41" spans="2:16" s="3" customFormat="1" ht="27" customHeight="1">
      <c r="B41" s="55"/>
    </row>
    <row r="42" spans="2:16" s="3" customFormat="1" ht="15.6"/>
    <row r="43" spans="2:16" s="3" customFormat="1" ht="15.6">
      <c r="B43" s="164"/>
    </row>
    <row r="44" spans="2:16" s="3" customFormat="1" ht="15.6">
      <c r="B44" s="164"/>
    </row>
    <row r="45" spans="2:16">
      <c r="C45"/>
      <c r="D45"/>
      <c r="E45"/>
      <c r="F45"/>
      <c r="G45"/>
    </row>
    <row r="46" spans="2:16">
      <c r="C46"/>
      <c r="D46"/>
      <c r="E46"/>
      <c r="F46"/>
      <c r="G46"/>
    </row>
    <row r="47" spans="2:16">
      <c r="C47"/>
      <c r="D47"/>
      <c r="E47"/>
      <c r="F47"/>
      <c r="G47"/>
    </row>
    <row r="48" spans="2:16">
      <c r="C48"/>
      <c r="D48"/>
      <c r="E48"/>
      <c r="F48"/>
      <c r="G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</sheetData>
  <mergeCells count="9">
    <mergeCell ref="B34:M34"/>
    <mergeCell ref="B2:E2"/>
    <mergeCell ref="B3:G3"/>
    <mergeCell ref="I3:L3"/>
    <mergeCell ref="I4:I5"/>
    <mergeCell ref="I18:I19"/>
    <mergeCell ref="B4:B5"/>
    <mergeCell ref="B18:B19"/>
    <mergeCell ref="E18:E19"/>
  </mergeCells>
  <hyperlinks>
    <hyperlink ref="B2:E2" r:id="rId1" location="bus/m20/a-b/map" display="M20 Alytus (Gulbynė) – SB Dobilas" xr:uid="{0261B5EB-E3D1-441C-8F6A-A0229224BCC0}"/>
    <hyperlink ref="C5" r:id="rId2" location="bus/m20/a-b/029-1/1/map" display="https://www.stops.lt/alytausrajonas/ - bus/m20/a-b/029-1/1/map" xr:uid="{C118E300-4AFE-4E2B-A32B-235EFE0DA518}"/>
    <hyperlink ref="J5" r:id="rId3" location="bus/m20/a-b/029-1/1/map" display="https://www.stops.lt/alytausrajonas/ - bus/m20/a-b/029-1/1/map" xr:uid="{6C2FE687-913D-4671-A593-493FECD5A9A4}"/>
    <hyperlink ref="D5" r:id="rId4" location="bus/m20/a-b/029-1/3/map" display="https://www.stops.lt/alytausrajonas/ - bus/m20/a-b/029-1/3/map" xr:uid="{4D70A41A-005F-4483-AFD1-D8F2153AC8C0}"/>
    <hyperlink ref="F5" r:id="rId5" location="bus/m20/a-b/029-1/4/map" display="https://www.stops.lt/alytausrajonas/ - bus/m20/a-b/029-1/4/map" xr:uid="{7AA1D0DC-E610-49A3-9634-2686B223DA46}"/>
    <hyperlink ref="L5" r:id="rId6" location="bus/m20/a-b/029-1/6/map" display="https://www.stops.lt/alytausrajonas/ - bus/m20/a-b/029-1/6/map" xr:uid="{BC052931-6C99-4482-8DC9-0C92A75A7937}"/>
    <hyperlink ref="G5" r:id="rId7" location="bus/m20/a-b/029-1/6/map" display="https://www.stops.lt/alytausrajonas/ - bus/m20/a-b/029-1/6/map" xr:uid="{10C099B0-C99F-4737-A508-1C33D286C5BA}"/>
    <hyperlink ref="K5" r:id="rId8" location="bus/m20/a-b/029-1/4/map" display="https://www.stops.lt/alytausrajonas/ - bus/m20/a-b/029-1/4/map" xr:uid="{E4C6BE75-673A-4F5E-B44A-A4E6959211AC}"/>
  </hyperlinks>
  <pageMargins left="0.70866141732283472" right="0.70866141732283472" top="0.74803149606299213" bottom="0.74803149606299213" header="0.31496062992125984" footer="0.31496062992125984"/>
  <pageSetup paperSize="9" scale="75" orientation="portrait" verticalDpi="0" r:id="rId9"/>
  <headerFooter>
    <oddHeader xml:space="preserve">&amp;LSutarties Priedas Nr. 1: III pirkimo dalies eismo tvarkaraštis 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FAD12-8ECD-45F7-BFD4-8D41DF9A8496}">
  <sheetPr codeName="Lapas2">
    <tabColor rgb="FF7030A0"/>
  </sheetPr>
  <dimension ref="B2:U55"/>
  <sheetViews>
    <sheetView workbookViewId="0">
      <selection activeCell="D3" sqref="D3"/>
    </sheetView>
  </sheetViews>
  <sheetFormatPr defaultRowHeight="14.4"/>
  <cols>
    <col min="2" max="2" width="22.6640625" customWidth="1"/>
    <col min="14" max="14" width="20.6640625" customWidth="1"/>
  </cols>
  <sheetData>
    <row r="2" spans="2:21" ht="23.4">
      <c r="B2" s="480" t="s">
        <v>1288</v>
      </c>
      <c r="C2" s="480"/>
      <c r="D2" s="480"/>
      <c r="E2" s="480"/>
      <c r="F2" s="480"/>
      <c r="G2" s="480"/>
      <c r="H2" s="480"/>
      <c r="I2" s="480"/>
      <c r="J2" s="480"/>
      <c r="K2" s="480"/>
      <c r="L2" s="480"/>
      <c r="N2" s="481" t="s">
        <v>1289</v>
      </c>
      <c r="O2" s="481"/>
      <c r="P2" s="481"/>
      <c r="Q2" s="481"/>
      <c r="R2" s="481"/>
      <c r="S2" s="481"/>
      <c r="T2" s="481"/>
      <c r="U2" s="481"/>
    </row>
    <row r="3" spans="2:21" ht="16.2" customHeight="1">
      <c r="B3" s="165" t="s">
        <v>1281</v>
      </c>
      <c r="N3" s="164" t="s">
        <v>1282</v>
      </c>
    </row>
    <row r="4" spans="2:21" ht="16.2" customHeight="1">
      <c r="B4" s="166" t="s">
        <v>1051</v>
      </c>
      <c r="C4" s="166"/>
      <c r="D4" s="167">
        <v>0.29236111111111113</v>
      </c>
      <c r="E4" s="257">
        <v>0.3125</v>
      </c>
      <c r="F4" s="168">
        <v>0.34027777777777779</v>
      </c>
      <c r="G4" s="256">
        <v>0.38194444444444442</v>
      </c>
      <c r="H4" s="168">
        <v>0.44097222222222221</v>
      </c>
      <c r="I4" s="168">
        <v>0.52777777777777779</v>
      </c>
      <c r="J4" s="168">
        <v>0.61805555555555558</v>
      </c>
      <c r="K4" s="168">
        <v>0.70833333333333337</v>
      </c>
      <c r="L4" s="168">
        <v>0.72222222222222221</v>
      </c>
      <c r="N4" s="166" t="s">
        <v>115</v>
      </c>
      <c r="O4" s="168">
        <v>0.3125</v>
      </c>
      <c r="P4" s="261">
        <v>0.36805555555555558</v>
      </c>
      <c r="Q4" s="168">
        <v>0.39583333333333331</v>
      </c>
      <c r="R4" s="168">
        <v>0.48958333333333331</v>
      </c>
      <c r="S4" s="168">
        <v>0.61805555555555558</v>
      </c>
      <c r="T4" s="168">
        <v>0.68680555555555556</v>
      </c>
      <c r="U4" s="168">
        <v>0.70833333333333337</v>
      </c>
    </row>
    <row r="5" spans="2:21" ht="16.2" customHeight="1">
      <c r="B5" s="116" t="s">
        <v>116</v>
      </c>
      <c r="C5" s="117"/>
      <c r="D5" s="119">
        <v>0.29375000000000001</v>
      </c>
      <c r="E5" s="119">
        <v>0.31388888888888888</v>
      </c>
      <c r="F5" s="118">
        <v>0.34166666666666667</v>
      </c>
      <c r="G5" s="118">
        <v>0.38333333333333336</v>
      </c>
      <c r="H5" s="118">
        <v>0.44305555555555554</v>
      </c>
      <c r="I5" s="118">
        <v>0.52986111111111112</v>
      </c>
      <c r="J5" s="118">
        <v>0.62013888888888891</v>
      </c>
      <c r="K5" s="118">
        <v>0.7104166666666667</v>
      </c>
      <c r="L5" s="118">
        <v>0.72430555555555554</v>
      </c>
      <c r="N5" s="116" t="s">
        <v>116</v>
      </c>
      <c r="O5" s="118">
        <v>0.31736111111111109</v>
      </c>
      <c r="P5" s="118">
        <v>0.37291666666666667</v>
      </c>
      <c r="Q5" s="118">
        <v>0.40069444444444446</v>
      </c>
      <c r="R5" s="118">
        <v>0.4909722222222222</v>
      </c>
      <c r="S5" s="118">
        <v>0.62013888888888891</v>
      </c>
      <c r="T5" s="118">
        <v>0.68888888888888888</v>
      </c>
      <c r="U5" s="118">
        <v>0.7104166666666667</v>
      </c>
    </row>
    <row r="6" spans="2:21" ht="16.2" customHeight="1">
      <c r="B6" s="116" t="s">
        <v>117</v>
      </c>
      <c r="C6" s="117"/>
      <c r="D6" s="119">
        <v>0.2951388888888889</v>
      </c>
      <c r="E6" s="119">
        <v>0.31527777777777777</v>
      </c>
      <c r="F6" s="118">
        <v>0.34305555555555556</v>
      </c>
      <c r="G6" s="118">
        <v>0.38472222222222224</v>
      </c>
      <c r="H6" s="118">
        <v>0.44513888888888886</v>
      </c>
      <c r="I6" s="118">
        <v>0.53194444444444444</v>
      </c>
      <c r="J6" s="118">
        <v>0.62222222222222223</v>
      </c>
      <c r="K6" s="118">
        <v>0.71250000000000002</v>
      </c>
      <c r="L6" s="118">
        <v>0.72638888888888886</v>
      </c>
      <c r="N6" s="116" t="s">
        <v>117</v>
      </c>
      <c r="O6" s="118">
        <v>0.31805555555555554</v>
      </c>
      <c r="P6" s="118">
        <v>0.37361111111111112</v>
      </c>
      <c r="Q6" s="118">
        <v>0.40138888888888891</v>
      </c>
      <c r="R6" s="118">
        <v>0.49236111111111114</v>
      </c>
      <c r="S6" s="118">
        <v>0.62222222222222223</v>
      </c>
      <c r="T6" s="118">
        <v>0.69097222222222221</v>
      </c>
      <c r="U6" s="118">
        <v>0.71250000000000002</v>
      </c>
    </row>
    <row r="7" spans="2:21" ht="16.2" customHeight="1">
      <c r="B7" s="116" t="s">
        <v>118</v>
      </c>
      <c r="C7" s="117"/>
      <c r="D7" s="119">
        <v>0.29652777777777778</v>
      </c>
      <c r="E7" s="119">
        <v>0.31666666666666665</v>
      </c>
      <c r="F7" s="118">
        <v>0.34444444444444444</v>
      </c>
      <c r="G7" s="118">
        <v>0.38611111111111113</v>
      </c>
      <c r="H7" s="118">
        <v>0.44722222222222224</v>
      </c>
      <c r="I7" s="118">
        <v>0.53402777777777777</v>
      </c>
      <c r="J7" s="118">
        <v>0.62430555555555556</v>
      </c>
      <c r="K7" s="118">
        <v>0.71458333333333335</v>
      </c>
      <c r="L7" s="118">
        <v>0.72847222222222219</v>
      </c>
      <c r="N7" s="116" t="s">
        <v>118</v>
      </c>
      <c r="O7" s="118">
        <v>0.31944444444444442</v>
      </c>
      <c r="P7" s="118">
        <v>0.375</v>
      </c>
      <c r="Q7" s="118">
        <v>0.40277777777777779</v>
      </c>
      <c r="R7" s="118">
        <v>0.49375000000000002</v>
      </c>
      <c r="S7" s="118">
        <v>0.62430555555555556</v>
      </c>
      <c r="T7" s="118">
        <v>0.69305555555555554</v>
      </c>
      <c r="U7" s="118">
        <v>0.71458333333333335</v>
      </c>
    </row>
    <row r="8" spans="2:21" ht="16.2" customHeight="1">
      <c r="B8" s="163" t="s">
        <v>1195</v>
      </c>
      <c r="C8" s="124"/>
      <c r="D8" s="169"/>
      <c r="E8" s="142"/>
      <c r="F8" s="170"/>
      <c r="G8" s="135">
        <v>0.38680555555555557</v>
      </c>
      <c r="H8" s="170"/>
      <c r="I8" s="170"/>
      <c r="J8" s="135">
        <v>0.625</v>
      </c>
      <c r="K8" s="170"/>
      <c r="L8" s="170"/>
      <c r="N8" s="13" t="s">
        <v>119</v>
      </c>
      <c r="O8" s="119">
        <v>0.32083333333333336</v>
      </c>
      <c r="P8" s="118">
        <v>0.37638888888888888</v>
      </c>
      <c r="Q8" s="119">
        <v>0.40416666666666667</v>
      </c>
      <c r="R8" s="119">
        <v>0.49513888888888891</v>
      </c>
      <c r="S8" s="119">
        <v>0.62638888888888888</v>
      </c>
      <c r="T8" s="118">
        <v>0.69513888888888886</v>
      </c>
      <c r="U8" s="119">
        <v>0.71666666666666667</v>
      </c>
    </row>
    <row r="9" spans="2:21" ht="16.2" customHeight="1">
      <c r="B9" s="163" t="s">
        <v>1196</v>
      </c>
      <c r="C9" s="124"/>
      <c r="D9" s="169"/>
      <c r="E9" s="142"/>
      <c r="F9" s="170"/>
      <c r="G9" s="135">
        <v>0.38750000000000001</v>
      </c>
      <c r="H9" s="170"/>
      <c r="I9" s="170"/>
      <c r="J9" s="135">
        <v>0.62569444444444444</v>
      </c>
      <c r="K9" s="170"/>
      <c r="L9" s="170"/>
      <c r="N9" s="13" t="s">
        <v>120</v>
      </c>
      <c r="O9" s="119">
        <v>0.32222222222222224</v>
      </c>
      <c r="P9" s="118">
        <v>0.37777777777777777</v>
      </c>
      <c r="Q9" s="119">
        <v>0.40555555555555556</v>
      </c>
      <c r="R9" s="119">
        <v>0.49583333333333335</v>
      </c>
      <c r="S9" s="119">
        <v>0.62777777777777777</v>
      </c>
      <c r="T9" s="118">
        <v>0.69652777777777775</v>
      </c>
      <c r="U9" s="119">
        <v>0.71944444444444444</v>
      </c>
    </row>
    <row r="10" spans="2:21" ht="16.2" customHeight="1">
      <c r="B10" s="163" t="s">
        <v>29</v>
      </c>
      <c r="C10" s="124"/>
      <c r="D10" s="171"/>
      <c r="E10" s="142"/>
      <c r="F10" s="172"/>
      <c r="G10" s="135">
        <v>0.3888888888888889</v>
      </c>
      <c r="H10" s="172"/>
      <c r="I10" s="172"/>
      <c r="J10" s="135">
        <v>0.62708333333333333</v>
      </c>
      <c r="K10" s="172"/>
      <c r="L10" s="172"/>
      <c r="N10" s="175" t="s">
        <v>121</v>
      </c>
      <c r="O10" s="176">
        <v>0.32361111111111113</v>
      </c>
      <c r="P10" s="118">
        <v>0.37916666666666665</v>
      </c>
      <c r="Q10" s="176">
        <v>0.40694444444444444</v>
      </c>
      <c r="R10" s="176">
        <v>0.49722222222222223</v>
      </c>
      <c r="S10" s="176">
        <v>0.62916666666666665</v>
      </c>
      <c r="T10" s="118">
        <v>0.69791666666666663</v>
      </c>
      <c r="U10" s="176">
        <v>0.72083333333333333</v>
      </c>
    </row>
    <row r="11" spans="2:21" ht="16.2" customHeight="1">
      <c r="B11" s="163" t="s">
        <v>1197</v>
      </c>
      <c r="C11" s="124"/>
      <c r="D11" s="169"/>
      <c r="E11" s="142"/>
      <c r="F11" s="170"/>
      <c r="G11" s="135">
        <v>0.38958333333333334</v>
      </c>
      <c r="H11" s="170"/>
      <c r="I11" s="170"/>
      <c r="J11" s="135">
        <v>0.62777777777777777</v>
      </c>
      <c r="K11" s="170"/>
      <c r="L11" s="170"/>
      <c r="N11" s="116" t="s">
        <v>123</v>
      </c>
      <c r="O11" s="118">
        <v>0.32500000000000001</v>
      </c>
      <c r="P11" s="118">
        <v>0.38055555555555554</v>
      </c>
      <c r="Q11" s="118">
        <v>0.40902777777777777</v>
      </c>
      <c r="R11" s="118">
        <v>0.49861111111111112</v>
      </c>
      <c r="S11" s="118">
        <v>0.63124999999999998</v>
      </c>
      <c r="T11" s="118">
        <v>0.7</v>
      </c>
      <c r="U11" s="118">
        <v>0.72222222222222221</v>
      </c>
    </row>
    <row r="12" spans="2:21" ht="16.2" customHeight="1">
      <c r="B12" s="163" t="s">
        <v>1198</v>
      </c>
      <c r="C12" s="124"/>
      <c r="D12" s="169"/>
      <c r="E12" s="142"/>
      <c r="F12" s="170"/>
      <c r="G12" s="135">
        <v>0.39097222222222222</v>
      </c>
      <c r="H12" s="170"/>
      <c r="I12" s="170"/>
      <c r="J12" s="135">
        <v>0.62847222222222221</v>
      </c>
      <c r="K12" s="170"/>
      <c r="L12" s="170"/>
      <c r="N12" s="175" t="s">
        <v>124</v>
      </c>
      <c r="O12" s="176">
        <v>0.3263888888888889</v>
      </c>
      <c r="P12" s="118">
        <v>0.38194444444444442</v>
      </c>
      <c r="Q12" s="176">
        <v>0.41111111111111109</v>
      </c>
      <c r="R12" s="176">
        <v>0.50069444444444444</v>
      </c>
      <c r="S12" s="176">
        <v>0.63402777777777775</v>
      </c>
      <c r="T12" s="118">
        <v>0.70277777777777772</v>
      </c>
      <c r="U12" s="176">
        <v>0.72361111111111109</v>
      </c>
    </row>
    <row r="13" spans="2:21" ht="16.2" customHeight="1">
      <c r="B13" s="13" t="s">
        <v>119</v>
      </c>
      <c r="C13" s="139"/>
      <c r="D13" s="119">
        <v>0.2986111111111111</v>
      </c>
      <c r="E13" s="119">
        <v>0.31874999999999998</v>
      </c>
      <c r="F13" s="119">
        <v>0.34791666666666665</v>
      </c>
      <c r="G13" s="172"/>
      <c r="H13" s="119">
        <v>0.44930555555555557</v>
      </c>
      <c r="I13" s="119">
        <v>0.53611111111111109</v>
      </c>
      <c r="J13" s="172"/>
      <c r="K13" s="119">
        <v>0.71666666666666667</v>
      </c>
      <c r="L13" s="119">
        <v>0.73055555555555551</v>
      </c>
      <c r="N13" s="116" t="s">
        <v>125</v>
      </c>
      <c r="O13" s="118">
        <v>0.32777777777777778</v>
      </c>
      <c r="P13" s="118">
        <v>0.38333333333333336</v>
      </c>
      <c r="Q13" s="118">
        <v>0.41249999999999998</v>
      </c>
      <c r="R13" s="118">
        <v>0.50277777777777777</v>
      </c>
      <c r="S13" s="118">
        <v>0.63611111111111107</v>
      </c>
      <c r="T13" s="118">
        <v>0.70486111111111116</v>
      </c>
      <c r="U13" s="118">
        <v>0.72499999999999998</v>
      </c>
    </row>
    <row r="14" spans="2:21" ht="16.2" customHeight="1">
      <c r="B14" s="13" t="s">
        <v>120</v>
      </c>
      <c r="C14" s="139"/>
      <c r="D14" s="119">
        <v>0.30069444444444443</v>
      </c>
      <c r="E14" s="119">
        <v>0.32083333333333336</v>
      </c>
      <c r="F14" s="119">
        <v>0.35</v>
      </c>
      <c r="G14" s="172"/>
      <c r="H14" s="119">
        <v>0.45069444444444445</v>
      </c>
      <c r="I14" s="119">
        <v>0.53749999999999998</v>
      </c>
      <c r="J14" s="172"/>
      <c r="K14" s="119">
        <v>0.71944444444444444</v>
      </c>
      <c r="L14" s="119">
        <v>0.73333333333333328</v>
      </c>
      <c r="N14" s="162" t="s">
        <v>1202</v>
      </c>
      <c r="O14" s="177"/>
      <c r="P14" s="161">
        <v>0.38750000000000001</v>
      </c>
      <c r="Q14" s="177"/>
      <c r="R14" s="177"/>
      <c r="S14" s="177"/>
      <c r="T14" s="161">
        <v>0.70902777777777781</v>
      </c>
      <c r="U14" s="117"/>
    </row>
    <row r="15" spans="2:21" ht="16.2" customHeight="1">
      <c r="B15" s="173" t="s">
        <v>121</v>
      </c>
      <c r="C15" s="142"/>
      <c r="D15" s="120">
        <v>0.30277777777777776</v>
      </c>
      <c r="E15" s="119">
        <v>0.32291666666666669</v>
      </c>
      <c r="F15" s="174">
        <v>0.35208333333333336</v>
      </c>
      <c r="G15" s="174">
        <v>0.39374999999999999</v>
      </c>
      <c r="H15" s="174">
        <v>0.45208333333333334</v>
      </c>
      <c r="I15" s="174">
        <v>0.53888888888888886</v>
      </c>
      <c r="J15" s="174">
        <v>0.62916666666666665</v>
      </c>
      <c r="K15" s="174">
        <v>0.72083333333333333</v>
      </c>
      <c r="L15" s="174">
        <v>0.73472222222222228</v>
      </c>
      <c r="N15" s="162" t="s">
        <v>1203</v>
      </c>
      <c r="O15" s="177"/>
      <c r="P15" s="161">
        <v>0.38819444444444445</v>
      </c>
      <c r="Q15" s="177"/>
      <c r="R15" s="177"/>
      <c r="S15" s="177"/>
      <c r="T15" s="161">
        <v>0.70972222222222225</v>
      </c>
      <c r="U15" s="117"/>
    </row>
    <row r="16" spans="2:21" ht="16.2" customHeight="1">
      <c r="B16" s="116" t="s">
        <v>123</v>
      </c>
      <c r="C16" s="139"/>
      <c r="D16" s="119">
        <v>0.30416666666666664</v>
      </c>
      <c r="E16" s="119">
        <v>0.32430555555555557</v>
      </c>
      <c r="F16" s="118">
        <v>0.35347222222222224</v>
      </c>
      <c r="G16" s="118">
        <v>0.39513888888888887</v>
      </c>
      <c r="H16" s="118">
        <v>0.45416666666666666</v>
      </c>
      <c r="I16" s="118">
        <v>0.54305555555555551</v>
      </c>
      <c r="J16" s="118">
        <v>0.63124999999999998</v>
      </c>
      <c r="K16" s="118">
        <v>0.72222222222222221</v>
      </c>
      <c r="L16" s="118">
        <v>0.73611111111111116</v>
      </c>
      <c r="N16" s="162" t="s">
        <v>1204</v>
      </c>
      <c r="O16" s="177"/>
      <c r="P16" s="161">
        <v>0.3888888888888889</v>
      </c>
      <c r="Q16" s="177"/>
      <c r="R16" s="177"/>
      <c r="S16" s="177"/>
      <c r="T16" s="161">
        <v>0.7104166666666667</v>
      </c>
      <c r="U16" s="117"/>
    </row>
    <row r="17" spans="2:21" ht="16.2" customHeight="1">
      <c r="B17" s="175" t="s">
        <v>124</v>
      </c>
      <c r="C17" s="139"/>
      <c r="D17" s="119">
        <v>0.30625000000000002</v>
      </c>
      <c r="E17" s="119">
        <v>0.3263888888888889</v>
      </c>
      <c r="F17" s="176">
        <v>0.35555555555555557</v>
      </c>
      <c r="G17" s="176">
        <v>0.3972222222222222</v>
      </c>
      <c r="H17" s="176">
        <v>0.45555555555555555</v>
      </c>
      <c r="I17" s="176">
        <v>0.5444444444444444</v>
      </c>
      <c r="J17" s="176">
        <v>0.63402777777777775</v>
      </c>
      <c r="K17" s="176">
        <v>0.72361111111111109</v>
      </c>
      <c r="L17" s="176">
        <v>0.73750000000000004</v>
      </c>
      <c r="N17" s="162" t="s">
        <v>1205</v>
      </c>
      <c r="O17" s="177"/>
      <c r="P17" s="161">
        <v>0.38958333333333334</v>
      </c>
      <c r="Q17" s="177"/>
      <c r="R17" s="177"/>
      <c r="S17" s="177"/>
      <c r="T17" s="161">
        <v>0.71111111111111114</v>
      </c>
      <c r="U17" s="117"/>
    </row>
    <row r="18" spans="2:21" ht="16.2" customHeight="1">
      <c r="B18" s="116" t="s">
        <v>125</v>
      </c>
      <c r="C18" s="139"/>
      <c r="D18" s="119">
        <v>0.30763888888888891</v>
      </c>
      <c r="E18" s="119">
        <v>0.32777777777777778</v>
      </c>
      <c r="F18" s="118">
        <v>0.35694444444444445</v>
      </c>
      <c r="G18" s="118">
        <v>0.39861111111111114</v>
      </c>
      <c r="H18" s="118">
        <v>0.45763888888888887</v>
      </c>
      <c r="I18" s="118">
        <v>0.54583333333333328</v>
      </c>
      <c r="J18" s="118">
        <v>0.63611111111111107</v>
      </c>
      <c r="K18" s="118">
        <v>0.72499999999999998</v>
      </c>
      <c r="L18" s="118">
        <v>0.73888888888888893</v>
      </c>
      <c r="N18" s="169" t="s">
        <v>1290</v>
      </c>
      <c r="O18" s="168">
        <v>0.33333333333333331</v>
      </c>
      <c r="P18" s="485">
        <v>0.39305555555555555</v>
      </c>
      <c r="Q18" s="168">
        <v>0.41666666666666669</v>
      </c>
      <c r="R18" s="168">
        <v>0.50694444444444442</v>
      </c>
      <c r="S18" s="168">
        <v>0.63888888888888884</v>
      </c>
      <c r="T18" s="485">
        <v>0.71458333333333335</v>
      </c>
      <c r="U18" s="168">
        <v>0.72916666666666663</v>
      </c>
    </row>
    <row r="19" spans="2:21" ht="16.2" customHeight="1">
      <c r="B19" s="162" t="s">
        <v>1206</v>
      </c>
      <c r="C19" s="177"/>
      <c r="D19" s="177"/>
      <c r="E19" s="161">
        <v>0.33194444444444443</v>
      </c>
      <c r="F19" s="177"/>
      <c r="G19" s="177"/>
      <c r="H19" s="177"/>
      <c r="I19" s="177"/>
      <c r="J19" s="177"/>
      <c r="K19" s="177"/>
      <c r="L19" s="161">
        <v>0.74305555555555558</v>
      </c>
      <c r="N19" s="169"/>
      <c r="O19" s="256">
        <v>0.33680555555555558</v>
      </c>
      <c r="P19" s="485"/>
      <c r="Q19" s="168">
        <v>0.4201388888888889</v>
      </c>
      <c r="R19" s="168">
        <v>0.50694444444444442</v>
      </c>
      <c r="S19" s="168">
        <v>0.64236111111111116</v>
      </c>
      <c r="T19" s="485"/>
      <c r="U19" s="168">
        <v>0.72916666666666663</v>
      </c>
    </row>
    <row r="20" spans="2:21" ht="16.2" customHeight="1">
      <c r="B20" s="162" t="s">
        <v>1207</v>
      </c>
      <c r="C20" s="177"/>
      <c r="D20" s="177"/>
      <c r="E20" s="161">
        <v>0.33263888888888887</v>
      </c>
      <c r="F20" s="177"/>
      <c r="G20" s="177"/>
      <c r="H20" s="177"/>
      <c r="I20" s="177"/>
      <c r="J20" s="177"/>
      <c r="K20" s="177"/>
      <c r="L20" s="161">
        <v>0.74375000000000002</v>
      </c>
      <c r="N20" s="116" t="s">
        <v>125</v>
      </c>
      <c r="O20" s="118">
        <v>0.33958333333333335</v>
      </c>
      <c r="P20" s="118">
        <v>0.39583333333333331</v>
      </c>
      <c r="Q20" s="118">
        <v>0.42291666666666666</v>
      </c>
      <c r="R20" s="118">
        <v>0.50972222222222219</v>
      </c>
      <c r="S20" s="118">
        <v>0.64513888888888893</v>
      </c>
      <c r="T20" s="118">
        <v>0.71736111111111112</v>
      </c>
      <c r="U20" s="118">
        <v>0.73333333333333328</v>
      </c>
    </row>
    <row r="21" spans="2:21" ht="16.2" customHeight="1">
      <c r="B21" s="162" t="s">
        <v>1208</v>
      </c>
      <c r="C21" s="177"/>
      <c r="D21" s="177"/>
      <c r="E21" s="161">
        <v>0.33333333333333331</v>
      </c>
      <c r="F21" s="177"/>
      <c r="G21" s="177"/>
      <c r="H21" s="177"/>
      <c r="I21" s="177"/>
      <c r="J21" s="177"/>
      <c r="K21" s="177"/>
      <c r="L21" s="161">
        <v>0.74444444444444446</v>
      </c>
      <c r="N21" s="116" t="s">
        <v>124</v>
      </c>
      <c r="O21" s="118">
        <v>0.34236111111111112</v>
      </c>
      <c r="P21" s="118">
        <v>0.39861111111111114</v>
      </c>
      <c r="Q21" s="118">
        <v>0.42569444444444443</v>
      </c>
      <c r="R21" s="118">
        <v>0.51249999999999996</v>
      </c>
      <c r="S21" s="118">
        <v>0.6479166666666667</v>
      </c>
      <c r="T21" s="118">
        <v>0.72013888888888888</v>
      </c>
      <c r="U21" s="118">
        <v>0.73472222222222228</v>
      </c>
    </row>
    <row r="22" spans="2:21" ht="16.2" customHeight="1">
      <c r="B22" s="162" t="s">
        <v>1209</v>
      </c>
      <c r="C22" s="177"/>
      <c r="D22" s="177"/>
      <c r="E22" s="161">
        <v>0.33402777777777776</v>
      </c>
      <c r="F22" s="177"/>
      <c r="G22" s="177"/>
      <c r="H22" s="177"/>
      <c r="I22" s="177"/>
      <c r="J22" s="177"/>
      <c r="K22" s="177"/>
      <c r="L22" s="161">
        <v>0.74513888888888891</v>
      </c>
      <c r="N22" s="116" t="s">
        <v>123</v>
      </c>
      <c r="O22" s="118">
        <v>0.34513888888888888</v>
      </c>
      <c r="P22" s="118">
        <v>0.40138888888888891</v>
      </c>
      <c r="Q22" s="118">
        <v>0.42708333333333331</v>
      </c>
      <c r="R22" s="118">
        <v>0.51458333333333328</v>
      </c>
      <c r="S22" s="118">
        <v>0.65</v>
      </c>
      <c r="T22" s="118">
        <v>0.72222222222222221</v>
      </c>
      <c r="U22" s="118">
        <v>0.7368055555555556</v>
      </c>
    </row>
    <row r="23" spans="2:21" ht="16.2" customHeight="1">
      <c r="B23" s="486" t="s">
        <v>1290</v>
      </c>
      <c r="C23" s="487">
        <v>0.26527777777777778</v>
      </c>
      <c r="D23" s="489">
        <v>0.31041666666666667</v>
      </c>
      <c r="E23" s="489">
        <v>0.33750000000000002</v>
      </c>
      <c r="F23" s="482">
        <v>0.35972222222222222</v>
      </c>
      <c r="G23" s="168">
        <v>0.40138888888888891</v>
      </c>
      <c r="H23" s="168">
        <v>0.46180555555555558</v>
      </c>
      <c r="I23" s="168">
        <v>0.54861111111111116</v>
      </c>
      <c r="J23" s="168">
        <v>0.63888888888888884</v>
      </c>
      <c r="K23" s="168">
        <v>0.72916666666666663</v>
      </c>
      <c r="L23" s="168">
        <v>0.74861111111111112</v>
      </c>
      <c r="N23" s="116" t="s">
        <v>121</v>
      </c>
      <c r="O23" s="118">
        <v>0.34722222222222221</v>
      </c>
      <c r="P23" s="118">
        <v>0.40347222222222223</v>
      </c>
      <c r="Q23" s="118">
        <v>0.42916666666666664</v>
      </c>
      <c r="R23" s="118">
        <v>0.51666666666666672</v>
      </c>
      <c r="S23" s="118">
        <v>0.65208333333333335</v>
      </c>
      <c r="T23" s="118">
        <v>0.72430555555555554</v>
      </c>
      <c r="U23" s="118">
        <v>0.73888888888888893</v>
      </c>
    </row>
    <row r="24" spans="2:21" ht="16.2" customHeight="1">
      <c r="B24" s="486"/>
      <c r="C24" s="488"/>
      <c r="D24" s="489"/>
      <c r="E24" s="489"/>
      <c r="F24" s="482"/>
      <c r="G24" s="168">
        <v>0.40277777777777779</v>
      </c>
      <c r="H24" s="168">
        <v>0.46527777777777779</v>
      </c>
      <c r="I24" s="169" t="s">
        <v>1052</v>
      </c>
      <c r="J24" s="168">
        <v>0.64236111111111116</v>
      </c>
      <c r="K24" s="168">
        <v>0.72916666666666663</v>
      </c>
      <c r="L24" s="168">
        <v>0.74861111111111112</v>
      </c>
      <c r="N24" s="116" t="s">
        <v>120</v>
      </c>
      <c r="O24" s="118">
        <v>0.34861111111111109</v>
      </c>
      <c r="P24" s="118">
        <v>0.40486111111111112</v>
      </c>
      <c r="Q24" s="118">
        <v>0.43055555555555558</v>
      </c>
      <c r="R24" s="118">
        <v>0.5180555555555556</v>
      </c>
      <c r="S24" s="118">
        <v>0.65347222222222223</v>
      </c>
      <c r="T24" s="118">
        <v>0.72569444444444442</v>
      </c>
      <c r="U24" s="118">
        <v>0.74027777777777781</v>
      </c>
    </row>
    <row r="25" spans="2:21" ht="16.2" customHeight="1">
      <c r="B25" s="116" t="s">
        <v>125</v>
      </c>
      <c r="C25" s="138">
        <v>0.27569444444444446</v>
      </c>
      <c r="D25" s="138">
        <v>0.31458333333333333</v>
      </c>
      <c r="E25" s="138">
        <v>0.34166666666666667</v>
      </c>
      <c r="F25" s="119">
        <v>0.36249999999999999</v>
      </c>
      <c r="G25" s="118">
        <v>0.40694444444444444</v>
      </c>
      <c r="H25" s="118">
        <v>0.46875</v>
      </c>
      <c r="I25" s="118">
        <v>0.55555555555555558</v>
      </c>
      <c r="J25" s="118">
        <v>0.64513888888888893</v>
      </c>
      <c r="K25" s="118">
        <v>0.73333333333333328</v>
      </c>
      <c r="L25" s="118">
        <v>0.75277777777777777</v>
      </c>
      <c r="N25" s="116" t="s">
        <v>119</v>
      </c>
      <c r="O25" s="118">
        <v>0.35</v>
      </c>
      <c r="P25" s="118">
        <v>0.40625</v>
      </c>
      <c r="Q25" s="118">
        <v>0.43194444444444446</v>
      </c>
      <c r="R25" s="118">
        <v>0.51944444444444449</v>
      </c>
      <c r="S25" s="118">
        <v>0.65486111111111112</v>
      </c>
      <c r="T25" s="118">
        <v>0.7270833333333333</v>
      </c>
      <c r="U25" s="118">
        <v>0.7416666666666667</v>
      </c>
    </row>
    <row r="26" spans="2:21" ht="16.2" customHeight="1">
      <c r="B26" s="116" t="s">
        <v>124</v>
      </c>
      <c r="C26" s="138">
        <v>0.27708333333333335</v>
      </c>
      <c r="D26" s="138">
        <v>0.31597222222222221</v>
      </c>
      <c r="E26" s="138">
        <v>0.34444444444444444</v>
      </c>
      <c r="F26" s="252">
        <v>0.36388888888888887</v>
      </c>
      <c r="G26" s="119">
        <v>0.40763888888888888</v>
      </c>
      <c r="H26" s="118">
        <v>0.47013888888888888</v>
      </c>
      <c r="I26" s="118">
        <v>0.55694444444444446</v>
      </c>
      <c r="J26" s="118">
        <v>0.6479166666666667</v>
      </c>
      <c r="K26" s="118">
        <v>0.73472222222222228</v>
      </c>
      <c r="L26" s="118">
        <v>0.75416666666666665</v>
      </c>
      <c r="N26" s="116" t="s">
        <v>118</v>
      </c>
      <c r="O26" s="118">
        <v>0.35138888888888886</v>
      </c>
      <c r="P26" s="118">
        <v>0.40763888888888888</v>
      </c>
      <c r="Q26" s="118">
        <v>0.43333333333333335</v>
      </c>
      <c r="R26" s="118">
        <v>0.52083333333333337</v>
      </c>
      <c r="S26" s="118">
        <v>0.65625</v>
      </c>
      <c r="T26" s="118">
        <v>0.72847222222222219</v>
      </c>
      <c r="U26" s="118">
        <v>0.74305555555555558</v>
      </c>
    </row>
    <row r="27" spans="2:21" ht="16.2" customHeight="1">
      <c r="B27" s="116" t="s">
        <v>123</v>
      </c>
      <c r="C27" s="138">
        <v>0.27986111111111112</v>
      </c>
      <c r="D27" s="138">
        <v>0.31944444444444442</v>
      </c>
      <c r="E27" s="138">
        <v>0.34652777777777777</v>
      </c>
      <c r="F27" s="252">
        <v>0.3659722222222222</v>
      </c>
      <c r="G27" s="119">
        <v>0.41041666666666665</v>
      </c>
      <c r="H27" s="118">
        <v>0.47291666666666665</v>
      </c>
      <c r="I27" s="118">
        <v>0.55972222222222223</v>
      </c>
      <c r="J27" s="118">
        <v>0.65</v>
      </c>
      <c r="K27" s="118">
        <v>0.7368055555555556</v>
      </c>
      <c r="L27" s="118">
        <v>0.75624999999999998</v>
      </c>
      <c r="N27" s="116" t="s">
        <v>117</v>
      </c>
      <c r="O27" s="118">
        <v>0.3527777777777778</v>
      </c>
      <c r="P27" s="118">
        <v>0.40902777777777777</v>
      </c>
      <c r="Q27" s="118">
        <v>0.43472222222222223</v>
      </c>
      <c r="R27" s="118">
        <v>0.52222222222222225</v>
      </c>
      <c r="S27" s="118">
        <v>0.65763888888888888</v>
      </c>
      <c r="T27" s="118">
        <v>0.72986111111111107</v>
      </c>
      <c r="U27" s="118">
        <v>0.74444444444444446</v>
      </c>
    </row>
    <row r="28" spans="2:21" ht="16.2" customHeight="1">
      <c r="B28" s="122" t="s">
        <v>121</v>
      </c>
      <c r="C28" s="259">
        <v>0.28263888888888888</v>
      </c>
      <c r="D28" s="259">
        <v>0.32222222222222224</v>
      </c>
      <c r="E28" s="259">
        <v>0.34861111111111109</v>
      </c>
      <c r="F28" s="253">
        <v>0.36736111111111114</v>
      </c>
      <c r="G28" s="120">
        <v>0.41319444444444442</v>
      </c>
      <c r="H28" s="123">
        <v>0.47499999999999998</v>
      </c>
      <c r="I28" s="123">
        <v>0.56180555555555556</v>
      </c>
      <c r="J28" s="123">
        <v>0.65208333333333335</v>
      </c>
      <c r="K28" s="123">
        <v>0.73888888888888893</v>
      </c>
      <c r="L28" s="123">
        <v>0.7583333333333333</v>
      </c>
      <c r="N28" s="116" t="s">
        <v>116</v>
      </c>
      <c r="O28" s="118">
        <v>0.35416666666666669</v>
      </c>
      <c r="P28" s="118">
        <v>0.41041666666666665</v>
      </c>
      <c r="Q28" s="118">
        <v>0.43611111111111112</v>
      </c>
      <c r="R28" s="118">
        <v>0.52361111111111114</v>
      </c>
      <c r="S28" s="118">
        <v>0.65902777777777777</v>
      </c>
      <c r="T28" s="118">
        <v>0.73124999999999996</v>
      </c>
      <c r="U28" s="118">
        <v>0.74583333333333335</v>
      </c>
    </row>
    <row r="29" spans="2:21" ht="16.2" customHeight="1">
      <c r="B29" s="116" t="s">
        <v>120</v>
      </c>
      <c r="C29" s="138">
        <v>0.28472222222222221</v>
      </c>
      <c r="D29" s="138">
        <v>0.32430555555555557</v>
      </c>
      <c r="E29" s="138">
        <v>0.35138888888888886</v>
      </c>
      <c r="F29" s="252">
        <v>0.36944444444444446</v>
      </c>
      <c r="G29" s="178"/>
      <c r="H29" s="118">
        <v>0.47638888888888886</v>
      </c>
      <c r="I29" s="118">
        <v>0.56319444444444444</v>
      </c>
      <c r="J29" s="179"/>
      <c r="K29" s="118">
        <v>0.74027777777777781</v>
      </c>
      <c r="L29" s="118">
        <v>0.75972222222222219</v>
      </c>
      <c r="N29" s="166" t="s">
        <v>115</v>
      </c>
      <c r="O29" s="115">
        <v>0.35555555555555557</v>
      </c>
      <c r="P29" s="115">
        <v>0.41180555555555554</v>
      </c>
      <c r="Q29" s="115">
        <v>0.4375</v>
      </c>
      <c r="R29" s="115">
        <v>0.52500000000000002</v>
      </c>
      <c r="S29" s="115">
        <v>0.66041666666666665</v>
      </c>
      <c r="T29" s="115">
        <v>0.73263888888888884</v>
      </c>
      <c r="U29" s="115">
        <v>0.74722222222222223</v>
      </c>
    </row>
    <row r="30" spans="2:21" ht="16.2" customHeight="1">
      <c r="B30" s="116" t="s">
        <v>119</v>
      </c>
      <c r="C30" s="138">
        <v>0.28611111111111109</v>
      </c>
      <c r="D30" s="138">
        <v>0.32569444444444445</v>
      </c>
      <c r="E30" s="138">
        <v>0.35347222222222224</v>
      </c>
      <c r="F30" s="252">
        <v>0.37152777777777779</v>
      </c>
      <c r="G30" s="178"/>
      <c r="H30" s="118">
        <v>0.4777777777777778</v>
      </c>
      <c r="I30" s="118">
        <v>0.56458333333333333</v>
      </c>
      <c r="J30" s="179"/>
      <c r="K30" s="118">
        <v>0.7416666666666667</v>
      </c>
      <c r="L30" s="118">
        <v>0.76111111111111107</v>
      </c>
      <c r="N30" s="180" t="s">
        <v>1210</v>
      </c>
    </row>
    <row r="31" spans="2:21" ht="16.2" customHeight="1">
      <c r="B31" s="163" t="s">
        <v>1198</v>
      </c>
      <c r="C31" s="260"/>
      <c r="D31" s="260"/>
      <c r="E31" s="260"/>
      <c r="F31" s="254"/>
      <c r="G31" s="135">
        <v>0.41458333333333336</v>
      </c>
      <c r="H31" s="181"/>
      <c r="I31" s="181"/>
      <c r="J31" s="135">
        <v>0.65277777777777779</v>
      </c>
      <c r="K31" s="179"/>
      <c r="L31" s="179"/>
      <c r="N31" s="18" t="s">
        <v>1211</v>
      </c>
    </row>
    <row r="32" spans="2:21" ht="16.2" customHeight="1">
      <c r="B32" s="163" t="s">
        <v>1197</v>
      </c>
      <c r="C32" s="260"/>
      <c r="D32" s="260"/>
      <c r="E32" s="260"/>
      <c r="F32" s="254"/>
      <c r="G32" s="135">
        <v>0.4152777777777778</v>
      </c>
      <c r="H32" s="181"/>
      <c r="I32" s="181"/>
      <c r="J32" s="135">
        <v>0.65347222222222223</v>
      </c>
      <c r="K32" s="179"/>
      <c r="L32" s="179"/>
      <c r="N32" s="182" t="s">
        <v>1212</v>
      </c>
    </row>
    <row r="33" spans="2:16" ht="16.2" customHeight="1">
      <c r="B33" s="163" t="s">
        <v>29</v>
      </c>
      <c r="C33" s="260"/>
      <c r="D33" s="260"/>
      <c r="E33" s="260"/>
      <c r="F33" s="254"/>
      <c r="G33" s="135">
        <v>0.41597222222222224</v>
      </c>
      <c r="H33" s="181"/>
      <c r="I33" s="181"/>
      <c r="J33" s="135">
        <v>0.65416666666666667</v>
      </c>
      <c r="K33" s="179"/>
      <c r="L33" s="179"/>
    </row>
    <row r="34" spans="2:16" ht="16.2" customHeight="1">
      <c r="B34" s="163" t="s">
        <v>1196</v>
      </c>
      <c r="C34" s="260"/>
      <c r="D34" s="260"/>
      <c r="E34" s="260"/>
      <c r="F34" s="254"/>
      <c r="G34" s="135">
        <v>0.41666666666666669</v>
      </c>
      <c r="H34" s="181"/>
      <c r="I34" s="181"/>
      <c r="J34" s="135">
        <v>0.65486111111111112</v>
      </c>
      <c r="K34" s="179"/>
      <c r="L34" s="179"/>
    </row>
    <row r="35" spans="2:16" ht="18" customHeight="1">
      <c r="B35" s="163" t="s">
        <v>1195</v>
      </c>
      <c r="C35" s="260"/>
      <c r="D35" s="260"/>
      <c r="E35" s="260"/>
      <c r="F35" s="254"/>
      <c r="G35" s="135">
        <v>0.41736111111111113</v>
      </c>
      <c r="H35" s="181"/>
      <c r="I35" s="181"/>
      <c r="J35" s="135">
        <v>0.65555555555555556</v>
      </c>
      <c r="K35" s="179"/>
      <c r="L35" s="179"/>
    </row>
    <row r="36" spans="2:16" ht="15.6">
      <c r="B36" s="116" t="s">
        <v>118</v>
      </c>
      <c r="C36" s="138">
        <v>0.28749999999999998</v>
      </c>
      <c r="D36" s="138">
        <v>0.32708333333333334</v>
      </c>
      <c r="E36" s="138">
        <v>0.35486111111111113</v>
      </c>
      <c r="F36" s="252">
        <v>0.375</v>
      </c>
      <c r="G36" s="119">
        <v>0.41805555555555557</v>
      </c>
      <c r="H36" s="118">
        <v>0.47916666666666669</v>
      </c>
      <c r="I36" s="118">
        <v>0.56597222222222221</v>
      </c>
      <c r="J36" s="118">
        <v>0.65625</v>
      </c>
      <c r="K36" s="118">
        <v>0.74305555555555558</v>
      </c>
      <c r="L36" s="118">
        <v>0.76249999999999996</v>
      </c>
    </row>
    <row r="37" spans="2:16" ht="15.6" customHeight="1">
      <c r="B37" s="116" t="s">
        <v>117</v>
      </c>
      <c r="C37" s="138">
        <v>0.28888888888888886</v>
      </c>
      <c r="D37" s="138">
        <v>0.32847222222222222</v>
      </c>
      <c r="E37" s="138">
        <v>0.35555555555555557</v>
      </c>
      <c r="F37" s="252">
        <v>0.37777777777777777</v>
      </c>
      <c r="G37" s="119">
        <v>0.41944444444444445</v>
      </c>
      <c r="H37" s="118">
        <v>0.48055555555555557</v>
      </c>
      <c r="I37" s="118">
        <v>0.56736111111111109</v>
      </c>
      <c r="J37" s="118">
        <v>0.65763888888888888</v>
      </c>
      <c r="K37" s="118">
        <v>0.74444444444444446</v>
      </c>
      <c r="L37" s="118">
        <v>0.76388888888888884</v>
      </c>
    </row>
    <row r="38" spans="2:16" ht="15.6">
      <c r="B38" s="116" t="s">
        <v>116</v>
      </c>
      <c r="C38" s="138">
        <v>0.2902777777777778</v>
      </c>
      <c r="D38" s="138">
        <v>0.3298611111111111</v>
      </c>
      <c r="E38" s="138">
        <v>0.35694444444444445</v>
      </c>
      <c r="F38" s="252">
        <v>0.37916666666666665</v>
      </c>
      <c r="G38" s="119">
        <v>0.42083333333333334</v>
      </c>
      <c r="H38" s="118">
        <v>0.48194444444444445</v>
      </c>
      <c r="I38" s="118">
        <v>0.56874999999999998</v>
      </c>
      <c r="J38" s="118">
        <v>0.65902777777777777</v>
      </c>
      <c r="K38" s="118">
        <v>0.74583333333333335</v>
      </c>
      <c r="L38" s="118">
        <v>0.76527777777777772</v>
      </c>
    </row>
    <row r="39" spans="2:16" ht="15.6">
      <c r="B39" s="166" t="s">
        <v>115</v>
      </c>
      <c r="C39" s="258">
        <v>0.29166666666666669</v>
      </c>
      <c r="D39" s="258">
        <v>0.33124999999999999</v>
      </c>
      <c r="E39" s="258">
        <v>0.35833333333333334</v>
      </c>
      <c r="F39" s="255">
        <v>0.38055555555555554</v>
      </c>
      <c r="G39" s="168">
        <v>0.42222222222222222</v>
      </c>
      <c r="H39" s="168">
        <v>0.48333333333333334</v>
      </c>
      <c r="I39" s="168">
        <v>0.57013888888888886</v>
      </c>
      <c r="J39" s="168">
        <v>0.66041666666666665</v>
      </c>
      <c r="K39" s="168">
        <v>0.74722222222222223</v>
      </c>
      <c r="L39" s="168">
        <v>0.76666666666666672</v>
      </c>
    </row>
    <row r="40" spans="2:16" ht="15.6">
      <c r="B40" s="483" t="s">
        <v>1213</v>
      </c>
      <c r="C40" s="483"/>
      <c r="D40" s="483"/>
      <c r="E40" s="484"/>
      <c r="F40" s="483"/>
      <c r="G40" s="483"/>
      <c r="H40" s="483"/>
      <c r="I40" s="483"/>
      <c r="J40" s="483"/>
      <c r="K40" s="483"/>
      <c r="L40" s="483"/>
    </row>
    <row r="41" spans="2:16" ht="15.6">
      <c r="B41" s="180" t="s">
        <v>1210</v>
      </c>
    </row>
    <row r="42" spans="2:16" ht="15.6">
      <c r="B42" s="18" t="s">
        <v>1214</v>
      </c>
    </row>
    <row r="43" spans="2:16" ht="15.6">
      <c r="B43" s="182" t="s">
        <v>1215</v>
      </c>
    </row>
    <row r="45" spans="2:16" s="3" customFormat="1" ht="69.75" customHeight="1">
      <c r="B45" s="371" t="s">
        <v>1286</v>
      </c>
      <c r="C45" s="371"/>
      <c r="D45" s="371"/>
      <c r="E45" s="371"/>
      <c r="F45" s="371"/>
      <c r="G45" s="371"/>
      <c r="H45" s="371"/>
      <c r="I45" s="371"/>
      <c r="J45" s="371"/>
      <c r="K45" s="371"/>
      <c r="L45" s="371"/>
      <c r="M45" s="371"/>
      <c r="N45" s="310"/>
      <c r="O45" s="310"/>
      <c r="P45" s="310"/>
    </row>
    <row r="52" spans="2:2" s="3" customFormat="1" ht="27" customHeight="1">
      <c r="B52" s="55"/>
    </row>
    <row r="53" spans="2:2" s="3" customFormat="1" ht="15.6"/>
    <row r="54" spans="2:2" s="3" customFormat="1" ht="15.6">
      <c r="B54" s="164"/>
    </row>
    <row r="55" spans="2:2" s="3" customFormat="1" ht="15.6">
      <c r="B55" s="164"/>
    </row>
  </sheetData>
  <mergeCells count="11">
    <mergeCell ref="B45:M45"/>
    <mergeCell ref="B2:L2"/>
    <mergeCell ref="N2:U2"/>
    <mergeCell ref="F23:F24"/>
    <mergeCell ref="B40:L40"/>
    <mergeCell ref="P18:P19"/>
    <mergeCell ref="T18:T19"/>
    <mergeCell ref="B23:B24"/>
    <mergeCell ref="C23:C24"/>
    <mergeCell ref="D23:D24"/>
    <mergeCell ref="E23:E24"/>
  </mergeCells>
  <hyperlinks>
    <hyperlink ref="B2:L2" r:id="rId1" location="bus/m21/a-c-b/map" display="M21 Alytus („Gulbynė“) – Vidzgiris – SB „Dzūkija“/ Medukšta" xr:uid="{40B6C838-E4D3-4C6A-AD13-94FA02C23190}"/>
    <hyperlink ref="N2:U2" r:id="rId2" location="bus/m21/a-c1-b_6/029-1/1/map" display="M21 Alytus („Gulbynė“) – SB „Versmė“ – SB „Dzūkija“/ Medukšta" xr:uid="{0C952AC2-F36F-4B29-B96D-B0C93C1138CC}"/>
    <hyperlink ref="E4" r:id="rId3" location="bus/m21/a-c1-b/029-1/1/map" display="https://www.stops.lt/alytausrajonas/ - bus/m21/a-c1-b/029-1/1/map" xr:uid="{BFF436E8-D800-4856-BA94-20D093ADF360}"/>
    <hyperlink ref="G4" r:id="rId4" location="bus/m21/a-c-b/029-1/1/map" display="https://www.stops.lt/alytausrajonas/ - bus/m21/a-c-b/029-1/1/map" xr:uid="{1C2E9241-0B71-4B8F-80DA-05F8651B442E}"/>
    <hyperlink ref="P4" r:id="rId5" location="bus/m21/a-c1-b_6/029-1/1/map" display="https://www.stops.lt/alytausrajonas/ - bus/m21/a-c1-b_6/029-1/1/map" xr:uid="{1FA63B37-FF2E-43E9-80D2-1DAF24598836}"/>
    <hyperlink ref="C23:C24" r:id="rId6" location="bus/m21/b-a/131-1/1/map" display="https://www.stops.lt/alytausrajonas/ - bus/m21/b-a/131-1/1/map" xr:uid="{6F3AB69F-6DAE-4601-A7AC-CFC8DC0F2888}"/>
    <hyperlink ref="O19" r:id="rId7" location="bus/m21/b-a/131-1/9/map" display="https://www.stops.lt/alytausrajonas/ - bus/m21/b-a/131-1/9/map" xr:uid="{D53F8402-1545-4953-B809-0CD1B5602674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D095A-00BE-4186-9833-3FB290964357}">
  <sheetPr codeName="Lapas30">
    <tabColor rgb="FF00B0F0"/>
  </sheetPr>
  <dimension ref="B2:R96"/>
  <sheetViews>
    <sheetView topLeftCell="A4" workbookViewId="0">
      <selection activeCell="T12" sqref="T12"/>
    </sheetView>
  </sheetViews>
  <sheetFormatPr defaultColWidth="8.88671875" defaultRowHeight="15.6"/>
  <cols>
    <col min="1" max="1" width="2.6640625" style="3" customWidth="1"/>
    <col min="2" max="2" width="18.6640625" style="3" customWidth="1"/>
    <col min="3" max="3" width="8.88671875" style="3"/>
    <col min="4" max="4" width="8.88671875" style="4"/>
    <col min="5" max="7" width="8.88671875" style="3"/>
    <col min="8" max="8" width="2.44140625" style="3" customWidth="1"/>
    <col min="9" max="9" width="8.88671875" style="3"/>
    <col min="10" max="10" width="2.33203125" style="3" customWidth="1"/>
    <col min="11" max="11" width="8.88671875" style="3"/>
    <col min="12" max="12" width="3.44140625" style="3" customWidth="1"/>
    <col min="13" max="13" width="19.44140625" style="3" customWidth="1"/>
    <col min="14" max="17" width="8.88671875" style="3"/>
    <col min="18" max="18" width="5.44140625" style="3" customWidth="1"/>
    <col min="19" max="16384" width="8.88671875" style="3"/>
  </cols>
  <sheetData>
    <row r="2" spans="2:18">
      <c r="B2" s="29" t="s">
        <v>1292</v>
      </c>
      <c r="M2" s="29" t="s">
        <v>1291</v>
      </c>
    </row>
    <row r="3" spans="2:18">
      <c r="E3" s="35"/>
      <c r="I3" s="3" t="s">
        <v>1262</v>
      </c>
      <c r="O3" s="35"/>
      <c r="P3" s="3" t="s">
        <v>1262</v>
      </c>
      <c r="Q3" s="268"/>
      <c r="R3" s="268"/>
    </row>
    <row r="4" spans="2:18">
      <c r="B4" s="114" t="s">
        <v>1051</v>
      </c>
      <c r="C4" s="121" t="s">
        <v>1244</v>
      </c>
      <c r="D4" s="115">
        <v>0.28472222222222221</v>
      </c>
      <c r="E4" s="115">
        <v>0.38194444444444442</v>
      </c>
      <c r="F4" s="115">
        <v>0.44444444444444442</v>
      </c>
      <c r="G4" s="115">
        <v>0.53125</v>
      </c>
      <c r="H4" s="121" t="s">
        <v>1244</v>
      </c>
      <c r="I4" s="115">
        <v>0.61805555555555558</v>
      </c>
      <c r="J4" s="6" t="s">
        <v>1244</v>
      </c>
      <c r="K4" s="115">
        <v>0.71180555555555558</v>
      </c>
      <c r="M4" s="114" t="s">
        <v>115</v>
      </c>
      <c r="N4" s="115">
        <v>0.31180555555555556</v>
      </c>
      <c r="O4" s="115">
        <v>0.40277777777777779</v>
      </c>
      <c r="P4" s="115">
        <v>0.48958333333333331</v>
      </c>
      <c r="Q4" s="115">
        <v>0.66666666666666663</v>
      </c>
      <c r="R4" s="268"/>
    </row>
    <row r="5" spans="2:18">
      <c r="B5" s="116" t="s">
        <v>116</v>
      </c>
      <c r="C5" s="117" t="s">
        <v>1244</v>
      </c>
      <c r="D5" s="302">
        <v>0.28611111111111109</v>
      </c>
      <c r="E5" s="118">
        <v>0.38333333333333336</v>
      </c>
      <c r="F5" s="118">
        <v>0.4465277777777778</v>
      </c>
      <c r="G5" s="301">
        <v>0.53333333333333333</v>
      </c>
      <c r="H5" s="117" t="s">
        <v>1244</v>
      </c>
      <c r="I5" s="118">
        <v>0.62013888888888891</v>
      </c>
      <c r="J5" s="117" t="s">
        <v>1244</v>
      </c>
      <c r="K5" s="302">
        <v>0.71388888888888891</v>
      </c>
      <c r="M5" s="116" t="s">
        <v>116</v>
      </c>
      <c r="N5" s="118">
        <v>0.31666666666666665</v>
      </c>
      <c r="O5" s="118">
        <v>0.40763888888888888</v>
      </c>
      <c r="P5" s="118">
        <v>0.4909722222222222</v>
      </c>
      <c r="Q5" s="118">
        <v>0.66874999999999996</v>
      </c>
      <c r="R5" s="268"/>
    </row>
    <row r="6" spans="2:18">
      <c r="B6" s="116" t="s">
        <v>117</v>
      </c>
      <c r="C6" s="117" t="s">
        <v>1244</v>
      </c>
      <c r="D6" s="302">
        <v>0.28749999999999998</v>
      </c>
      <c r="E6" s="118">
        <v>0.38472222222222224</v>
      </c>
      <c r="F6" s="118">
        <v>0.44791666666666669</v>
      </c>
      <c r="G6" s="301">
        <v>0.53541666666666665</v>
      </c>
      <c r="H6" s="117" t="s">
        <v>1244</v>
      </c>
      <c r="I6" s="118">
        <v>0.62222222222222223</v>
      </c>
      <c r="J6" s="117" t="s">
        <v>1244</v>
      </c>
      <c r="K6" s="302">
        <v>0.71597222222222223</v>
      </c>
      <c r="M6" s="116" t="s">
        <v>117</v>
      </c>
      <c r="N6" s="118">
        <v>0.31736111111111109</v>
      </c>
      <c r="O6" s="118">
        <v>0.40833333333333333</v>
      </c>
      <c r="P6" s="118">
        <v>0.49236111111111114</v>
      </c>
      <c r="Q6" s="118">
        <v>0.67083333333333328</v>
      </c>
      <c r="R6" s="268"/>
    </row>
    <row r="7" spans="2:18">
      <c r="B7" s="116" t="s">
        <v>118</v>
      </c>
      <c r="C7" s="117" t="s">
        <v>1244</v>
      </c>
      <c r="D7" s="302">
        <v>0.28888888888888886</v>
      </c>
      <c r="E7" s="118">
        <v>0.38611111111111113</v>
      </c>
      <c r="F7" s="118">
        <v>0.45069444444444445</v>
      </c>
      <c r="G7" s="301">
        <v>0.53749999999999998</v>
      </c>
      <c r="H7" s="117" t="s">
        <v>1244</v>
      </c>
      <c r="I7" s="118">
        <v>0.62430555555555556</v>
      </c>
      <c r="J7" s="117" t="s">
        <v>1244</v>
      </c>
      <c r="K7" s="302">
        <v>0.71805555555555556</v>
      </c>
      <c r="M7" s="116" t="s">
        <v>118</v>
      </c>
      <c r="N7" s="118">
        <v>0.31874999999999998</v>
      </c>
      <c r="O7" s="118">
        <v>0.40972222222222221</v>
      </c>
      <c r="P7" s="118">
        <v>0.49375000000000002</v>
      </c>
      <c r="Q7" s="118">
        <v>0.67291666666666672</v>
      </c>
      <c r="R7" s="268"/>
    </row>
    <row r="8" spans="2:18">
      <c r="B8" s="133" t="s">
        <v>1195</v>
      </c>
      <c r="C8" s="117" t="s">
        <v>1244</v>
      </c>
      <c r="D8" s="118" t="s">
        <v>1244</v>
      </c>
      <c r="E8" s="135">
        <v>0.38680555555555557</v>
      </c>
      <c r="F8" s="118" t="s">
        <v>1244</v>
      </c>
      <c r="G8" s="118" t="s">
        <v>1244</v>
      </c>
      <c r="H8" s="117" t="s">
        <v>1244</v>
      </c>
      <c r="I8" s="135">
        <v>0.625</v>
      </c>
      <c r="J8" s="117" t="s">
        <v>1244</v>
      </c>
      <c r="K8" s="301"/>
      <c r="M8" s="13" t="s">
        <v>119</v>
      </c>
      <c r="N8" s="118">
        <v>0.32013888888888886</v>
      </c>
      <c r="O8" s="118">
        <v>0.41111111111111109</v>
      </c>
      <c r="P8" s="118">
        <v>0.49513888888888891</v>
      </c>
      <c r="Q8" s="118">
        <v>0.67500000000000004</v>
      </c>
      <c r="R8" s="268"/>
    </row>
    <row r="9" spans="2:18">
      <c r="B9" s="133" t="s">
        <v>1196</v>
      </c>
      <c r="C9" s="117" t="s">
        <v>1244</v>
      </c>
      <c r="D9" s="118" t="s">
        <v>1244</v>
      </c>
      <c r="E9" s="135">
        <v>0.38750000000000001</v>
      </c>
      <c r="F9" s="118" t="s">
        <v>1244</v>
      </c>
      <c r="G9" s="118" t="s">
        <v>1244</v>
      </c>
      <c r="H9" s="117" t="s">
        <v>1244</v>
      </c>
      <c r="I9" s="135">
        <v>0.62569444444444444</v>
      </c>
      <c r="J9" s="117" t="s">
        <v>1244</v>
      </c>
      <c r="K9" s="301"/>
      <c r="M9" s="13" t="s">
        <v>120</v>
      </c>
      <c r="N9" s="119">
        <v>0.3215277777777778</v>
      </c>
      <c r="O9" s="119">
        <v>0.41249999999999998</v>
      </c>
      <c r="P9" s="119">
        <v>0.49583333333333335</v>
      </c>
      <c r="Q9" s="118">
        <v>0.67638888888888893</v>
      </c>
      <c r="R9" s="268"/>
    </row>
    <row r="10" spans="2:18">
      <c r="B10" s="133" t="s">
        <v>29</v>
      </c>
      <c r="C10" s="117" t="s">
        <v>1244</v>
      </c>
      <c r="D10" s="118" t="s">
        <v>1244</v>
      </c>
      <c r="E10" s="135">
        <v>0.3888888888888889</v>
      </c>
      <c r="F10" s="118" t="s">
        <v>1244</v>
      </c>
      <c r="G10" s="118" t="s">
        <v>1244</v>
      </c>
      <c r="H10" s="117" t="s">
        <v>1244</v>
      </c>
      <c r="I10" s="135">
        <v>0.62708333333333333</v>
      </c>
      <c r="J10" s="117" t="s">
        <v>1244</v>
      </c>
      <c r="K10" s="301"/>
      <c r="M10" s="36" t="s">
        <v>121</v>
      </c>
      <c r="N10" s="123">
        <v>0.32291666666666669</v>
      </c>
      <c r="O10" s="120">
        <v>0.41388888888888886</v>
      </c>
      <c r="P10" s="120">
        <v>0.49722222222222223</v>
      </c>
      <c r="Q10" s="123">
        <v>0.67777777777777781</v>
      </c>
      <c r="R10" s="268"/>
    </row>
    <row r="11" spans="2:18">
      <c r="B11" s="133" t="s">
        <v>1197</v>
      </c>
      <c r="C11" s="117" t="s">
        <v>1244</v>
      </c>
      <c r="D11" s="118" t="s">
        <v>1244</v>
      </c>
      <c r="E11" s="135">
        <v>0.38958333333333334</v>
      </c>
      <c r="F11" s="118" t="s">
        <v>1244</v>
      </c>
      <c r="G11" s="118" t="s">
        <v>1244</v>
      </c>
      <c r="H11" s="117" t="s">
        <v>1244</v>
      </c>
      <c r="I11" s="135">
        <v>0.62777777777777777</v>
      </c>
      <c r="J11" s="117" t="s">
        <v>1244</v>
      </c>
      <c r="K11" s="118" t="s">
        <v>1244</v>
      </c>
      <c r="M11" s="116" t="s">
        <v>123</v>
      </c>
      <c r="N11" s="118">
        <v>0.32430555555555557</v>
      </c>
      <c r="O11" s="118">
        <v>0.41597222222222224</v>
      </c>
      <c r="P11" s="118">
        <v>0.49861111111111112</v>
      </c>
      <c r="Q11" s="118">
        <v>0.67986111111111114</v>
      </c>
      <c r="R11" s="268"/>
    </row>
    <row r="12" spans="2:18">
      <c r="B12" s="133" t="s">
        <v>1198</v>
      </c>
      <c r="C12" s="117" t="s">
        <v>1244</v>
      </c>
      <c r="D12" s="118" t="s">
        <v>1244</v>
      </c>
      <c r="E12" s="135">
        <v>0.39097222222222222</v>
      </c>
      <c r="F12" s="118" t="s">
        <v>1244</v>
      </c>
      <c r="G12" s="118" t="s">
        <v>1244</v>
      </c>
      <c r="H12" s="117" t="s">
        <v>1244</v>
      </c>
      <c r="I12" s="135">
        <v>0.62847222222222221</v>
      </c>
      <c r="J12" s="117" t="s">
        <v>1244</v>
      </c>
      <c r="K12" s="118" t="s">
        <v>1244</v>
      </c>
      <c r="M12" s="13" t="s">
        <v>124</v>
      </c>
      <c r="N12" s="119">
        <v>0.32569444444444445</v>
      </c>
      <c r="O12" s="119">
        <v>0.41805555555555557</v>
      </c>
      <c r="P12" s="119">
        <v>0.50069444444444444</v>
      </c>
      <c r="Q12" s="118">
        <v>0.68263888888888891</v>
      </c>
      <c r="R12" s="268"/>
    </row>
    <row r="13" spans="2:18">
      <c r="B13" s="13" t="s">
        <v>119</v>
      </c>
      <c r="C13" s="117" t="s">
        <v>1244</v>
      </c>
      <c r="D13" s="302">
        <v>0.29097222222222224</v>
      </c>
      <c r="E13" s="140" t="s">
        <v>1244</v>
      </c>
      <c r="F13" s="301">
        <v>0.45277777777777778</v>
      </c>
      <c r="G13" s="301">
        <v>0.5395833333333333</v>
      </c>
      <c r="H13" s="117" t="s">
        <v>1244</v>
      </c>
      <c r="I13" s="140" t="s">
        <v>1244</v>
      </c>
      <c r="J13" s="117" t="s">
        <v>1244</v>
      </c>
      <c r="K13" s="302">
        <v>0.72013888888888888</v>
      </c>
      <c r="M13" s="116" t="s">
        <v>125</v>
      </c>
      <c r="N13" s="118">
        <v>0.32708333333333334</v>
      </c>
      <c r="O13" s="118">
        <v>0.41944444444444445</v>
      </c>
      <c r="P13" s="118">
        <v>0.50277777777777777</v>
      </c>
      <c r="Q13" s="118">
        <v>0.68472222222222223</v>
      </c>
      <c r="R13" s="268"/>
    </row>
    <row r="14" spans="2:18">
      <c r="B14" s="13" t="s">
        <v>120</v>
      </c>
      <c r="C14" s="7" t="s">
        <v>1244</v>
      </c>
      <c r="D14" s="302">
        <v>0.29305555555555557</v>
      </c>
      <c r="E14" s="140" t="s">
        <v>1244</v>
      </c>
      <c r="F14" s="301">
        <v>0.45416666666666666</v>
      </c>
      <c r="G14" s="301">
        <v>0.54097222222222219</v>
      </c>
      <c r="H14" s="7" t="s">
        <v>1244</v>
      </c>
      <c r="I14" s="140" t="s">
        <v>1244</v>
      </c>
      <c r="J14" s="7" t="s">
        <v>1244</v>
      </c>
      <c r="K14" s="302">
        <v>0.72291666666666665</v>
      </c>
      <c r="M14" s="162" t="s">
        <v>1202</v>
      </c>
      <c r="N14" s="161">
        <v>0.33124999999999999</v>
      </c>
      <c r="O14" s="118" t="s">
        <v>1244</v>
      </c>
      <c r="P14" s="118" t="s">
        <v>1244</v>
      </c>
      <c r="Q14" s="161">
        <v>0.68888888888888888</v>
      </c>
      <c r="R14" s="268"/>
    </row>
    <row r="15" spans="2:18">
      <c r="B15" s="36" t="s">
        <v>121</v>
      </c>
      <c r="C15" s="37" t="s">
        <v>1244</v>
      </c>
      <c r="D15" s="303">
        <v>0.2951388888888889</v>
      </c>
      <c r="E15" s="120">
        <v>0.39374999999999999</v>
      </c>
      <c r="F15" s="304">
        <v>0.45555555555555555</v>
      </c>
      <c r="G15" s="304">
        <v>0.54236111111111107</v>
      </c>
      <c r="H15" s="37" t="s">
        <v>1244</v>
      </c>
      <c r="I15" s="120">
        <v>0.62916666666666665</v>
      </c>
      <c r="J15" s="37" t="s">
        <v>1244</v>
      </c>
      <c r="K15" s="303">
        <v>0.72430555555555554</v>
      </c>
      <c r="M15" s="162" t="s">
        <v>1203</v>
      </c>
      <c r="N15" s="161">
        <v>0.33194444444444443</v>
      </c>
      <c r="O15" s="118" t="s">
        <v>1244</v>
      </c>
      <c r="P15" s="118" t="s">
        <v>1244</v>
      </c>
      <c r="Q15" s="161">
        <v>0.68958333333333333</v>
      </c>
      <c r="R15" s="268"/>
    </row>
    <row r="16" spans="2:18">
      <c r="B16" s="116" t="s">
        <v>123</v>
      </c>
      <c r="C16" s="117" t="s">
        <v>1244</v>
      </c>
      <c r="D16" s="302">
        <v>0.29652777777777778</v>
      </c>
      <c r="E16" s="118">
        <v>0.39513888888888887</v>
      </c>
      <c r="F16" s="301">
        <v>0.45763888888888887</v>
      </c>
      <c r="G16" s="301">
        <v>0.54652777777777772</v>
      </c>
      <c r="H16" s="117" t="s">
        <v>1244</v>
      </c>
      <c r="I16" s="118">
        <v>0.63124999999999998</v>
      </c>
      <c r="J16" s="117" t="s">
        <v>1244</v>
      </c>
      <c r="K16" s="302">
        <v>0.72569444444444442</v>
      </c>
      <c r="M16" s="162" t="s">
        <v>1204</v>
      </c>
      <c r="N16" s="161">
        <v>0.33263888888888887</v>
      </c>
      <c r="O16" s="118" t="s">
        <v>1244</v>
      </c>
      <c r="P16" s="118" t="s">
        <v>1244</v>
      </c>
      <c r="Q16" s="161">
        <v>0.69027777777777777</v>
      </c>
      <c r="R16" s="268"/>
    </row>
    <row r="17" spans="2:18">
      <c r="B17" s="13" t="s">
        <v>124</v>
      </c>
      <c r="C17" s="7" t="s">
        <v>1244</v>
      </c>
      <c r="D17" s="302">
        <v>0.2986111111111111</v>
      </c>
      <c r="E17" s="119">
        <v>0.3972222222222222</v>
      </c>
      <c r="F17" s="301">
        <v>0.45902777777777776</v>
      </c>
      <c r="G17" s="301">
        <v>0.54791666666666672</v>
      </c>
      <c r="H17" s="7" t="s">
        <v>1244</v>
      </c>
      <c r="I17" s="119">
        <v>0.63402777777777775</v>
      </c>
      <c r="J17" s="7" t="s">
        <v>1244</v>
      </c>
      <c r="K17" s="302">
        <v>0.7270833333333333</v>
      </c>
      <c r="M17" s="162" t="s">
        <v>1205</v>
      </c>
      <c r="N17" s="161">
        <v>0.33333333333333331</v>
      </c>
      <c r="O17" s="118" t="s">
        <v>1244</v>
      </c>
      <c r="P17" s="118" t="s">
        <v>1244</v>
      </c>
      <c r="Q17" s="161">
        <v>0.69097222222222221</v>
      </c>
      <c r="R17" s="268"/>
    </row>
    <row r="18" spans="2:18">
      <c r="B18" s="116" t="s">
        <v>125</v>
      </c>
      <c r="C18" s="117" t="s">
        <v>1244</v>
      </c>
      <c r="D18" s="302">
        <v>0.3</v>
      </c>
      <c r="E18" s="118">
        <v>0.39861111111111114</v>
      </c>
      <c r="F18" s="301">
        <v>0.46111111111111114</v>
      </c>
      <c r="G18" s="301">
        <v>0.5493055555555556</v>
      </c>
      <c r="H18" s="117" t="s">
        <v>1244</v>
      </c>
      <c r="I18" s="118">
        <v>0.63611111111111107</v>
      </c>
      <c r="J18" s="117" t="s">
        <v>1244</v>
      </c>
      <c r="K18" s="302">
        <v>0.72847222222222219</v>
      </c>
      <c r="M18" s="468" t="s">
        <v>1290</v>
      </c>
      <c r="N18" s="269">
        <v>0.33333333333333331</v>
      </c>
      <c r="O18" s="115">
        <v>0.4201388888888889</v>
      </c>
      <c r="P18" s="115">
        <v>0.50694444444444442</v>
      </c>
      <c r="Q18" s="269" t="s">
        <v>1279</v>
      </c>
      <c r="R18" s="268"/>
    </row>
    <row r="19" spans="2:18">
      <c r="B19" s="162" t="s">
        <v>1202</v>
      </c>
      <c r="C19" s="117" t="s">
        <v>1244</v>
      </c>
      <c r="D19" s="161">
        <v>0.30138888888888887</v>
      </c>
      <c r="E19" s="118" t="s">
        <v>1244</v>
      </c>
      <c r="F19" s="118" t="s">
        <v>1244</v>
      </c>
      <c r="G19" s="118" t="s">
        <v>1244</v>
      </c>
      <c r="H19" s="117" t="s">
        <v>1244</v>
      </c>
      <c r="I19" s="118" t="s">
        <v>1244</v>
      </c>
      <c r="J19" s="117" t="s">
        <v>1244</v>
      </c>
      <c r="K19" s="161">
        <v>0.72986111111111107</v>
      </c>
      <c r="M19" s="468"/>
      <c r="N19" s="271">
        <v>0.33680555555555558</v>
      </c>
      <c r="O19" s="115">
        <v>0.4236111111111111</v>
      </c>
      <c r="P19" s="115">
        <v>0.50694444444444442</v>
      </c>
      <c r="Q19" s="269" t="s">
        <v>1280</v>
      </c>
      <c r="R19" s="268"/>
    </row>
    <row r="20" spans="2:18">
      <c r="B20" s="162" t="s">
        <v>1203</v>
      </c>
      <c r="C20" s="117" t="s">
        <v>1244</v>
      </c>
      <c r="D20" s="161">
        <v>0.30208333333333331</v>
      </c>
      <c r="E20" s="118" t="s">
        <v>1244</v>
      </c>
      <c r="F20" s="118" t="s">
        <v>1244</v>
      </c>
      <c r="G20" s="118" t="s">
        <v>1244</v>
      </c>
      <c r="H20" s="117" t="s">
        <v>1244</v>
      </c>
      <c r="I20" s="118" t="s">
        <v>1244</v>
      </c>
      <c r="J20" s="117" t="s">
        <v>1244</v>
      </c>
      <c r="K20" s="161">
        <v>0.73055555555555551</v>
      </c>
      <c r="M20" s="116" t="s">
        <v>125</v>
      </c>
      <c r="N20" s="118">
        <v>0.34027777777777779</v>
      </c>
      <c r="O20" s="118">
        <v>0.42638888888888887</v>
      </c>
      <c r="P20" s="118">
        <v>0.50972222222222219</v>
      </c>
      <c r="Q20" s="118">
        <v>0.69791666666666663</v>
      </c>
      <c r="R20" s="268"/>
    </row>
    <row r="21" spans="2:18">
      <c r="B21" s="162" t="s">
        <v>1204</v>
      </c>
      <c r="C21" s="117" t="s">
        <v>1244</v>
      </c>
      <c r="D21" s="161">
        <v>0.30277777777777776</v>
      </c>
      <c r="E21" s="118" t="s">
        <v>1244</v>
      </c>
      <c r="F21" s="118" t="s">
        <v>1244</v>
      </c>
      <c r="G21" s="118" t="s">
        <v>1244</v>
      </c>
      <c r="H21" s="117" t="s">
        <v>1244</v>
      </c>
      <c r="I21" s="118" t="s">
        <v>1244</v>
      </c>
      <c r="J21" s="117" t="s">
        <v>1244</v>
      </c>
      <c r="K21" s="161">
        <v>0.73124999999999996</v>
      </c>
      <c r="M21" s="116" t="s">
        <v>124</v>
      </c>
      <c r="N21" s="118">
        <v>0.34305555555555556</v>
      </c>
      <c r="O21" s="118">
        <v>0.42916666666666664</v>
      </c>
      <c r="P21" s="118">
        <v>0.51249999999999996</v>
      </c>
      <c r="Q21" s="118">
        <v>0.7006944444444444</v>
      </c>
      <c r="R21" s="268"/>
    </row>
    <row r="22" spans="2:18">
      <c r="B22" s="162" t="s">
        <v>1205</v>
      </c>
      <c r="C22" s="117" t="s">
        <v>1244</v>
      </c>
      <c r="D22" s="161">
        <v>0.3034722222222222</v>
      </c>
      <c r="E22" s="118" t="s">
        <v>1244</v>
      </c>
      <c r="F22" s="118" t="s">
        <v>1244</v>
      </c>
      <c r="G22" s="118" t="s">
        <v>1244</v>
      </c>
      <c r="H22" s="117" t="s">
        <v>1244</v>
      </c>
      <c r="I22" s="118" t="s">
        <v>1244</v>
      </c>
      <c r="J22" s="117" t="s">
        <v>1244</v>
      </c>
      <c r="K22" s="161">
        <v>0.7319444444444444</v>
      </c>
      <c r="M22" s="116" t="s">
        <v>123</v>
      </c>
      <c r="N22" s="118">
        <v>0.34583333333333333</v>
      </c>
      <c r="O22" s="118">
        <v>0.43055555555555558</v>
      </c>
      <c r="P22" s="118">
        <v>0.51458333333333328</v>
      </c>
      <c r="Q22" s="118">
        <v>0.70277777777777772</v>
      </c>
      <c r="R22" s="268"/>
    </row>
    <row r="23" spans="2:18">
      <c r="B23" s="468" t="s">
        <v>1290</v>
      </c>
      <c r="C23" s="115">
        <v>0.2638888888888889</v>
      </c>
      <c r="D23" s="115">
        <v>0.30625000000000002</v>
      </c>
      <c r="E23" s="115">
        <v>0.40138888888888891</v>
      </c>
      <c r="F23" s="115">
        <v>0.46527777777777779</v>
      </c>
      <c r="G23" s="115">
        <v>0.55208333333333337</v>
      </c>
      <c r="H23" s="6" t="s">
        <v>1244</v>
      </c>
      <c r="I23" s="115">
        <v>0.63888888888888884</v>
      </c>
      <c r="J23" s="6" t="s">
        <v>1244</v>
      </c>
      <c r="K23" s="115">
        <v>0.73472222222222228</v>
      </c>
      <c r="M23" s="122" t="s">
        <v>121</v>
      </c>
      <c r="N23" s="123">
        <v>0.34791666666666665</v>
      </c>
      <c r="O23" s="123">
        <v>0.43263888888888891</v>
      </c>
      <c r="P23" s="123">
        <v>0.51666666666666672</v>
      </c>
      <c r="Q23" s="123">
        <v>0.70486111111111116</v>
      </c>
      <c r="R23" s="268"/>
    </row>
    <row r="24" spans="2:18">
      <c r="B24" s="468"/>
      <c r="C24" s="121"/>
      <c r="D24" s="115">
        <v>0.30972222222222223</v>
      </c>
      <c r="E24" s="115">
        <v>0.40277777777777779</v>
      </c>
      <c r="F24" s="115">
        <v>0.46666666666666667</v>
      </c>
      <c r="G24" s="115">
        <v>0.5541666666666667</v>
      </c>
      <c r="H24" s="6"/>
      <c r="I24" s="115">
        <v>0.64236111111111116</v>
      </c>
      <c r="J24" s="6"/>
      <c r="K24" s="115">
        <v>0.73611111111111116</v>
      </c>
      <c r="M24" s="116" t="s">
        <v>120</v>
      </c>
      <c r="N24" s="118">
        <v>0.34930555555555554</v>
      </c>
      <c r="O24" s="118">
        <v>0.43402777777777779</v>
      </c>
      <c r="P24" s="118">
        <v>0.5180555555555556</v>
      </c>
      <c r="Q24" s="118">
        <v>0.70625000000000004</v>
      </c>
      <c r="R24" s="268"/>
    </row>
    <row r="25" spans="2:18">
      <c r="B25" s="116" t="s">
        <v>125</v>
      </c>
      <c r="C25" s="118">
        <v>0.2673611111111111</v>
      </c>
      <c r="D25" s="118">
        <v>0.3125</v>
      </c>
      <c r="E25" s="118">
        <v>0.40694444444444444</v>
      </c>
      <c r="F25" s="118">
        <v>0.47083333333333333</v>
      </c>
      <c r="G25" s="118">
        <v>0.55833333333333335</v>
      </c>
      <c r="H25" s="117" t="s">
        <v>1244</v>
      </c>
      <c r="I25" s="118">
        <v>0.64583333333333337</v>
      </c>
      <c r="J25" s="117" t="s">
        <v>1244</v>
      </c>
      <c r="K25" s="118">
        <v>0.7416666666666667</v>
      </c>
      <c r="M25" s="116" t="s">
        <v>119</v>
      </c>
      <c r="N25" s="118">
        <v>0.35069444444444442</v>
      </c>
      <c r="O25" s="118">
        <v>0.43541666666666667</v>
      </c>
      <c r="P25" s="118">
        <v>0.51944444444444449</v>
      </c>
      <c r="Q25" s="118">
        <v>0.70763888888888893</v>
      </c>
      <c r="R25" s="268"/>
    </row>
    <row r="26" spans="2:18">
      <c r="B26" s="116" t="s">
        <v>124</v>
      </c>
      <c r="C26" s="118">
        <v>0.26874999999999999</v>
      </c>
      <c r="D26" s="118">
        <v>0.31388888888888888</v>
      </c>
      <c r="E26" s="118">
        <v>0.40763888888888888</v>
      </c>
      <c r="F26" s="118">
        <v>0.47222222222222221</v>
      </c>
      <c r="G26" s="118">
        <v>0.55972222222222223</v>
      </c>
      <c r="H26" s="117" t="s">
        <v>1244</v>
      </c>
      <c r="I26" s="118">
        <v>0.64861111111111114</v>
      </c>
      <c r="J26" s="117" t="s">
        <v>1244</v>
      </c>
      <c r="K26" s="118">
        <v>0.74375000000000002</v>
      </c>
      <c r="M26" s="116" t="s">
        <v>118</v>
      </c>
      <c r="N26" s="118">
        <v>0.35208333333333336</v>
      </c>
      <c r="O26" s="118">
        <v>0.43680555555555556</v>
      </c>
      <c r="P26" s="118">
        <v>0.52083333333333337</v>
      </c>
      <c r="Q26" s="118">
        <v>0.70902777777777781</v>
      </c>
      <c r="R26" s="268"/>
    </row>
    <row r="27" spans="2:18">
      <c r="B27" s="116" t="s">
        <v>123</v>
      </c>
      <c r="C27" s="118">
        <v>0.27152777777777776</v>
      </c>
      <c r="D27" s="118">
        <v>0.31736111111111109</v>
      </c>
      <c r="E27" s="118">
        <v>0.41041666666666665</v>
      </c>
      <c r="F27" s="118">
        <v>0.47499999999999998</v>
      </c>
      <c r="G27" s="118">
        <v>0.5625</v>
      </c>
      <c r="H27" s="117" t="s">
        <v>1244</v>
      </c>
      <c r="I27" s="118">
        <v>0.65069444444444446</v>
      </c>
      <c r="J27" s="117" t="s">
        <v>1244</v>
      </c>
      <c r="K27" s="118">
        <v>0.74583333333333335</v>
      </c>
      <c r="M27" s="116" t="s">
        <v>117</v>
      </c>
      <c r="N27" s="118">
        <v>0.35347222222222224</v>
      </c>
      <c r="O27" s="118">
        <v>0.43819444444444444</v>
      </c>
      <c r="P27" s="118">
        <v>0.52222222222222225</v>
      </c>
      <c r="Q27" s="118">
        <v>0.7104166666666667</v>
      </c>
      <c r="R27" s="268"/>
    </row>
    <row r="28" spans="2:18">
      <c r="B28" s="122" t="s">
        <v>121</v>
      </c>
      <c r="C28" s="123">
        <v>0.27430555555555558</v>
      </c>
      <c r="D28" s="123">
        <v>0.32013888888888886</v>
      </c>
      <c r="E28" s="123">
        <v>0.41319444444444442</v>
      </c>
      <c r="F28" s="123">
        <v>0.47708333333333336</v>
      </c>
      <c r="G28" s="123">
        <v>0.56458333333333333</v>
      </c>
      <c r="H28" s="124" t="s">
        <v>1244</v>
      </c>
      <c r="I28" s="123">
        <v>0.65277777777777779</v>
      </c>
      <c r="J28" s="124" t="s">
        <v>1244</v>
      </c>
      <c r="K28" s="123">
        <v>0.74722222222222223</v>
      </c>
      <c r="M28" s="116" t="s">
        <v>116</v>
      </c>
      <c r="N28" s="118">
        <v>0.35486111111111113</v>
      </c>
      <c r="O28" s="118">
        <v>0.43958333333333333</v>
      </c>
      <c r="P28" s="118">
        <v>0.52361111111111114</v>
      </c>
      <c r="Q28" s="118">
        <v>0.71180555555555558</v>
      </c>
      <c r="R28" s="268"/>
    </row>
    <row r="29" spans="2:18">
      <c r="B29" s="116" t="s">
        <v>120</v>
      </c>
      <c r="C29" s="118">
        <v>0.27638888888888891</v>
      </c>
      <c r="D29" s="118">
        <v>0.32222222222222224</v>
      </c>
      <c r="E29" s="140" t="s">
        <v>1244</v>
      </c>
      <c r="F29" s="118">
        <v>0.47847222222222224</v>
      </c>
      <c r="G29" s="118">
        <v>0.56597222222222221</v>
      </c>
      <c r="H29" s="117" t="s">
        <v>1244</v>
      </c>
      <c r="I29" s="140" t="s">
        <v>1244</v>
      </c>
      <c r="J29" s="117" t="s">
        <v>1244</v>
      </c>
      <c r="K29" s="118">
        <v>0.74861111111111112</v>
      </c>
      <c r="M29" s="114" t="s">
        <v>115</v>
      </c>
      <c r="N29" s="115">
        <v>0.35625000000000001</v>
      </c>
      <c r="O29" s="115">
        <v>0.44097222222222221</v>
      </c>
      <c r="P29" s="115">
        <v>0.52500000000000002</v>
      </c>
      <c r="Q29" s="115">
        <v>0.71319444444444446</v>
      </c>
      <c r="R29" s="268"/>
    </row>
    <row r="30" spans="2:18">
      <c r="B30" s="116" t="s">
        <v>119</v>
      </c>
      <c r="C30" s="118">
        <v>0.27777777777777779</v>
      </c>
      <c r="D30" s="118">
        <v>0.32361111111111113</v>
      </c>
      <c r="E30" s="140" t="s">
        <v>1244</v>
      </c>
      <c r="F30" s="118">
        <v>0.47986111111111113</v>
      </c>
      <c r="G30" s="118">
        <v>0.56736111111111109</v>
      </c>
      <c r="H30" s="117" t="s">
        <v>1244</v>
      </c>
      <c r="I30" s="140" t="s">
        <v>1244</v>
      </c>
      <c r="J30" s="117" t="s">
        <v>1244</v>
      </c>
      <c r="K30" s="118">
        <v>0.75</v>
      </c>
    </row>
    <row r="31" spans="2:18">
      <c r="B31" s="133" t="s">
        <v>1198</v>
      </c>
      <c r="C31" s="118" t="s">
        <v>1244</v>
      </c>
      <c r="D31" s="118" t="s">
        <v>1244</v>
      </c>
      <c r="E31" s="132">
        <v>0.41458333333333336</v>
      </c>
      <c r="F31" s="118" t="s">
        <v>1244</v>
      </c>
      <c r="G31" s="118"/>
      <c r="H31" s="117" t="s">
        <v>1244</v>
      </c>
      <c r="I31" s="132">
        <v>0.65347222222222223</v>
      </c>
      <c r="J31" s="117" t="s">
        <v>1244</v>
      </c>
      <c r="K31" s="118"/>
    </row>
    <row r="32" spans="2:18">
      <c r="B32" s="133" t="s">
        <v>1197</v>
      </c>
      <c r="C32" s="118" t="s">
        <v>1244</v>
      </c>
      <c r="D32" s="118" t="s">
        <v>1244</v>
      </c>
      <c r="E32" s="132">
        <v>0.4152777777777778</v>
      </c>
      <c r="F32" s="118" t="s">
        <v>1244</v>
      </c>
      <c r="G32" s="118" t="s">
        <v>1244</v>
      </c>
      <c r="H32" s="117" t="s">
        <v>1244</v>
      </c>
      <c r="I32" s="132">
        <v>0.65416666666666667</v>
      </c>
      <c r="J32" s="117" t="s">
        <v>1244</v>
      </c>
      <c r="K32" s="118"/>
    </row>
    <row r="33" spans="2:16">
      <c r="B33" s="133" t="s">
        <v>29</v>
      </c>
      <c r="C33" s="118" t="s">
        <v>1244</v>
      </c>
      <c r="D33" s="118" t="s">
        <v>1244</v>
      </c>
      <c r="E33" s="132">
        <v>0.41597222222222224</v>
      </c>
      <c r="F33" s="118" t="s">
        <v>1244</v>
      </c>
      <c r="G33" s="118" t="s">
        <v>1244</v>
      </c>
      <c r="H33" s="117" t="s">
        <v>1244</v>
      </c>
      <c r="I33" s="132">
        <v>0.65486111111111112</v>
      </c>
      <c r="J33" s="117" t="s">
        <v>1244</v>
      </c>
      <c r="K33" s="118"/>
    </row>
    <row r="34" spans="2:16">
      <c r="B34" s="133" t="s">
        <v>1196</v>
      </c>
      <c r="C34" s="118" t="s">
        <v>1244</v>
      </c>
      <c r="D34" s="118" t="s">
        <v>1244</v>
      </c>
      <c r="E34" s="132">
        <v>0.41666666666666669</v>
      </c>
      <c r="F34" s="118" t="s">
        <v>1244</v>
      </c>
      <c r="G34" s="118" t="s">
        <v>1244</v>
      </c>
      <c r="H34" s="117" t="s">
        <v>1244</v>
      </c>
      <c r="I34" s="132">
        <v>0.65555555555555556</v>
      </c>
      <c r="J34" s="117" t="s">
        <v>1244</v>
      </c>
      <c r="K34" s="118"/>
    </row>
    <row r="35" spans="2:16">
      <c r="B35" s="133" t="s">
        <v>1195</v>
      </c>
      <c r="C35" s="118" t="s">
        <v>1244</v>
      </c>
      <c r="D35" s="118" t="s">
        <v>1244</v>
      </c>
      <c r="E35" s="132">
        <v>0.41736111111111113</v>
      </c>
      <c r="F35" s="118" t="s">
        <v>1244</v>
      </c>
      <c r="G35" s="118" t="s">
        <v>1244</v>
      </c>
      <c r="H35" s="117" t="s">
        <v>1244</v>
      </c>
      <c r="I35" s="132">
        <v>0.65625</v>
      </c>
      <c r="J35" s="117" t="s">
        <v>1244</v>
      </c>
      <c r="K35" s="118" t="s">
        <v>1244</v>
      </c>
    </row>
    <row r="36" spans="2:16">
      <c r="B36" s="116" t="s">
        <v>118</v>
      </c>
      <c r="C36" s="118">
        <v>0.27916666666666667</v>
      </c>
      <c r="D36" s="302">
        <v>0.32500000000000001</v>
      </c>
      <c r="E36" s="118">
        <v>0.41805555555555557</v>
      </c>
      <c r="F36" s="302">
        <v>0.48125000000000001</v>
      </c>
      <c r="G36" s="302">
        <v>0.56874999999999998</v>
      </c>
      <c r="H36" s="117" t="s">
        <v>1244</v>
      </c>
      <c r="I36" s="118">
        <v>0.65694444444444444</v>
      </c>
      <c r="J36" s="117" t="s">
        <v>1244</v>
      </c>
      <c r="K36" s="302">
        <v>0.75138888888888888</v>
      </c>
    </row>
    <row r="37" spans="2:16">
      <c r="B37" s="116" t="s">
        <v>117</v>
      </c>
      <c r="C37" s="118">
        <v>0.28055555555555556</v>
      </c>
      <c r="D37" s="302">
        <v>0.3263888888888889</v>
      </c>
      <c r="E37" s="118">
        <v>0.41944444444444445</v>
      </c>
      <c r="F37" s="302">
        <v>0.4826388888888889</v>
      </c>
      <c r="G37" s="302">
        <v>0.57013888888888886</v>
      </c>
      <c r="H37" s="117" t="s">
        <v>1244</v>
      </c>
      <c r="I37" s="118">
        <v>0.65833333333333333</v>
      </c>
      <c r="J37" s="117" t="s">
        <v>1244</v>
      </c>
      <c r="K37" s="302">
        <v>0.75277777777777777</v>
      </c>
    </row>
    <row r="38" spans="2:16">
      <c r="B38" s="116" t="s">
        <v>116</v>
      </c>
      <c r="C38" s="118">
        <v>0.28194444444444444</v>
      </c>
      <c r="D38" s="302">
        <v>0.32777777777777778</v>
      </c>
      <c r="E38" s="118">
        <v>0.42083333333333334</v>
      </c>
      <c r="F38" s="302">
        <v>0.48402777777777778</v>
      </c>
      <c r="G38" s="302">
        <v>0.57152777777777775</v>
      </c>
      <c r="H38" s="117" t="s">
        <v>1244</v>
      </c>
      <c r="I38" s="118">
        <v>0.65972222222222221</v>
      </c>
      <c r="J38" s="117" t="s">
        <v>1244</v>
      </c>
      <c r="K38" s="302">
        <v>0.75416666666666665</v>
      </c>
    </row>
    <row r="39" spans="2:16">
      <c r="B39" s="114" t="s">
        <v>115</v>
      </c>
      <c r="C39" s="115">
        <v>0.28333333333333333</v>
      </c>
      <c r="D39" s="115">
        <v>0.32916666666666666</v>
      </c>
      <c r="E39" s="115">
        <v>0.42222222222222222</v>
      </c>
      <c r="F39" s="115">
        <v>0.48541666666666666</v>
      </c>
      <c r="G39" s="115">
        <v>0.57291666666666663</v>
      </c>
      <c r="H39" s="115" t="s">
        <v>1244</v>
      </c>
      <c r="I39" s="115">
        <v>0.66111111111111109</v>
      </c>
      <c r="J39" s="121" t="s">
        <v>1244</v>
      </c>
      <c r="K39" s="115">
        <v>0.75416666666666665</v>
      </c>
    </row>
    <row r="40" spans="2:16" ht="84" customHeight="1">
      <c r="B40" s="471" t="s">
        <v>1061</v>
      </c>
      <c r="C40" s="471"/>
      <c r="D40" s="471"/>
      <c r="E40" s="471"/>
      <c r="F40" s="471"/>
      <c r="G40" s="471"/>
      <c r="H40" s="471"/>
      <c r="I40" s="471"/>
      <c r="J40" s="471"/>
      <c r="K40" s="471"/>
    </row>
    <row r="42" spans="2:16" ht="69.75" customHeight="1">
      <c r="B42" s="371" t="s">
        <v>1286</v>
      </c>
      <c r="C42" s="371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10"/>
      <c r="O42" s="310"/>
      <c r="P42" s="310"/>
    </row>
    <row r="43" spans="2:16" customFormat="1" ht="14.4"/>
    <row r="44" spans="2:16" customFormat="1" ht="14.4"/>
    <row r="45" spans="2:16" customFormat="1" ht="14.4"/>
    <row r="46" spans="2:16" customFormat="1" ht="14.4"/>
    <row r="47" spans="2:16" customFormat="1" ht="14.4"/>
    <row r="48" spans="2:16" customFormat="1" ht="14.4"/>
    <row r="49" spans="2:4" ht="27" customHeight="1">
      <c r="B49" s="55"/>
      <c r="D49" s="3"/>
    </row>
    <row r="50" spans="2:4">
      <c r="D50" s="3"/>
    </row>
    <row r="51" spans="2:4">
      <c r="B51" s="164"/>
      <c r="D51" s="3"/>
    </row>
    <row r="52" spans="2:4">
      <c r="B52" s="164"/>
      <c r="D52" s="3"/>
    </row>
    <row r="53" spans="2:4" customFormat="1" ht="14.4"/>
    <row r="54" spans="2:4" customFormat="1" ht="14.4"/>
    <row r="55" spans="2:4" customFormat="1" ht="14.4"/>
    <row r="56" spans="2:4" customFormat="1" ht="14.4"/>
    <row r="57" spans="2:4" customFormat="1" ht="14.4"/>
    <row r="58" spans="2:4" customFormat="1" ht="14.4"/>
    <row r="59" spans="2:4" customFormat="1" ht="14.4"/>
    <row r="60" spans="2:4" customFormat="1" ht="14.4"/>
    <row r="61" spans="2:4" customFormat="1" ht="14.4"/>
    <row r="62" spans="2:4" customFormat="1" ht="14.4"/>
    <row r="63" spans="2:4" customFormat="1" ht="14.4"/>
    <row r="64" spans="2:4" customFormat="1" ht="14.4"/>
    <row r="65" customFormat="1" ht="14.4"/>
    <row r="66" customFormat="1" ht="14.4"/>
    <row r="67" customFormat="1" ht="14.4"/>
    <row r="68" customFormat="1" ht="14.4"/>
    <row r="69" customFormat="1" ht="14.4"/>
    <row r="70" customFormat="1" ht="14.4"/>
    <row r="71" customFormat="1" ht="14.4"/>
    <row r="72" customFormat="1" ht="14.4"/>
    <row r="73" customFormat="1" ht="14.4"/>
    <row r="74" customFormat="1" ht="14.4"/>
    <row r="75" customFormat="1" ht="14.4"/>
    <row r="76" customFormat="1" ht="14.4"/>
    <row r="77" customFormat="1" ht="14.4"/>
    <row r="78" customFormat="1" ht="14.4"/>
    <row r="79" customFormat="1" ht="14.4"/>
    <row r="80" customFormat="1" ht="14.4"/>
    <row r="81" customFormat="1" ht="14.4"/>
    <row r="82" customFormat="1" ht="14.4"/>
    <row r="83" customFormat="1" ht="14.4"/>
    <row r="84" customFormat="1" ht="14.4"/>
    <row r="85" customFormat="1" ht="14.4"/>
    <row r="86" customFormat="1" ht="14.4"/>
    <row r="87" customFormat="1" ht="14.4"/>
    <row r="88" customFormat="1" ht="14.4"/>
    <row r="89" customFormat="1" ht="14.4"/>
    <row r="90" customFormat="1" ht="14.4"/>
    <row r="91" customFormat="1" ht="14.4"/>
    <row r="92" customFormat="1" ht="14.4"/>
    <row r="93" customFormat="1" ht="14.4"/>
    <row r="94" customFormat="1" ht="14.4"/>
    <row r="95" customFormat="1" ht="14.4"/>
    <row r="96" customFormat="1" ht="14.4"/>
  </sheetData>
  <mergeCells count="4">
    <mergeCell ref="B40:K40"/>
    <mergeCell ref="M18:M19"/>
    <mergeCell ref="B23:B24"/>
    <mergeCell ref="B42:M4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apas24">
    <pageSetUpPr fitToPage="1"/>
  </sheetPr>
  <dimension ref="B2:P46"/>
  <sheetViews>
    <sheetView topLeftCell="A21" zoomScaleNormal="100" workbookViewId="0">
      <selection activeCell="A37" sqref="A37:XFD39"/>
    </sheetView>
  </sheetViews>
  <sheetFormatPr defaultColWidth="8.88671875" defaultRowHeight="15.6"/>
  <cols>
    <col min="1" max="1" width="8.88671875" style="3" customWidth="1"/>
    <col min="2" max="2" width="6.109375" style="4" customWidth="1"/>
    <col min="3" max="3" width="8.33203125" style="4" customWidth="1"/>
    <col min="4" max="4" width="7.6640625" style="4" customWidth="1"/>
    <col min="5" max="5" width="22.33203125" style="4" customWidth="1"/>
    <col min="6" max="6" width="1.6640625" style="4" customWidth="1"/>
    <col min="7" max="7" width="8.88671875" style="4"/>
    <col min="8" max="16384" width="8.88671875" style="3"/>
  </cols>
  <sheetData>
    <row r="2" spans="2:5" ht="32.4" customHeight="1">
      <c r="B2" s="492" t="s">
        <v>1062</v>
      </c>
      <c r="C2" s="492"/>
      <c r="D2" s="492"/>
      <c r="E2" s="492"/>
    </row>
    <row r="3" spans="2:5">
      <c r="B3" s="389" t="s">
        <v>1084</v>
      </c>
      <c r="C3" s="389"/>
      <c r="D3" s="389"/>
      <c r="E3" s="389"/>
    </row>
    <row r="4" spans="2:5">
      <c r="B4" s="490" t="s">
        <v>1083</v>
      </c>
      <c r="C4" s="491"/>
      <c r="D4" s="40" t="s">
        <v>48</v>
      </c>
      <c r="E4" s="40" t="s">
        <v>32</v>
      </c>
    </row>
    <row r="5" spans="2:5">
      <c r="B5" s="195" t="s">
        <v>1063</v>
      </c>
      <c r="C5" s="195" t="s">
        <v>723</v>
      </c>
      <c r="D5" s="8"/>
      <c r="E5" s="12" t="s">
        <v>1082</v>
      </c>
    </row>
    <row r="6" spans="2:5">
      <c r="B6" s="8" t="s">
        <v>574</v>
      </c>
      <c r="C6" s="8" t="s">
        <v>310</v>
      </c>
      <c r="D6" s="8">
        <v>3</v>
      </c>
      <c r="E6" s="12" t="s">
        <v>806</v>
      </c>
    </row>
    <row r="7" spans="2:5">
      <c r="B7" s="8" t="s">
        <v>581</v>
      </c>
      <c r="C7" s="8" t="s">
        <v>307</v>
      </c>
      <c r="D7" s="8">
        <v>4</v>
      </c>
      <c r="E7" s="12" t="s">
        <v>808</v>
      </c>
    </row>
    <row r="8" spans="2:5">
      <c r="B8" s="8" t="s">
        <v>588</v>
      </c>
      <c r="C8" s="8" t="s">
        <v>716</v>
      </c>
      <c r="D8" s="8">
        <v>6</v>
      </c>
      <c r="E8" s="12" t="s">
        <v>811</v>
      </c>
    </row>
    <row r="9" spans="2:5">
      <c r="B9" s="8" t="s">
        <v>666</v>
      </c>
      <c r="C9" s="8" t="s">
        <v>296</v>
      </c>
      <c r="D9" s="8">
        <v>8</v>
      </c>
      <c r="E9" s="12" t="s">
        <v>1066</v>
      </c>
    </row>
    <row r="10" spans="2:5">
      <c r="B10" s="8" t="s">
        <v>1029</v>
      </c>
      <c r="C10" s="8" t="s">
        <v>1067</v>
      </c>
      <c r="D10" s="8">
        <v>10</v>
      </c>
      <c r="E10" s="12" t="s">
        <v>816</v>
      </c>
    </row>
    <row r="11" spans="2:5">
      <c r="B11" s="8" t="s">
        <v>597</v>
      </c>
      <c r="C11" s="8" t="s">
        <v>706</v>
      </c>
      <c r="D11" s="8">
        <v>12</v>
      </c>
      <c r="E11" s="12" t="s">
        <v>818</v>
      </c>
    </row>
    <row r="12" spans="2:5">
      <c r="B12" s="8" t="s">
        <v>591</v>
      </c>
      <c r="C12" s="8" t="s">
        <v>280</v>
      </c>
      <c r="D12" s="8">
        <v>14</v>
      </c>
      <c r="E12" s="12" t="s">
        <v>819</v>
      </c>
    </row>
    <row r="13" spans="2:5">
      <c r="B13" s="8" t="s">
        <v>586</v>
      </c>
      <c r="C13" s="8" t="s">
        <v>700</v>
      </c>
      <c r="D13" s="8">
        <v>16</v>
      </c>
      <c r="E13" s="12" t="s">
        <v>820</v>
      </c>
    </row>
    <row r="14" spans="2:5">
      <c r="B14" s="8" t="s">
        <v>572</v>
      </c>
      <c r="C14" s="8" t="s">
        <v>1068</v>
      </c>
      <c r="D14" s="8">
        <v>19</v>
      </c>
      <c r="E14" s="12" t="s">
        <v>822</v>
      </c>
    </row>
    <row r="15" spans="2:5">
      <c r="B15" s="8" t="s">
        <v>551</v>
      </c>
      <c r="C15" s="8" t="s">
        <v>1071</v>
      </c>
      <c r="D15" s="8">
        <v>20</v>
      </c>
      <c r="E15" s="12" t="s">
        <v>823</v>
      </c>
    </row>
    <row r="16" spans="2:5">
      <c r="B16" s="8" t="s">
        <v>539</v>
      </c>
      <c r="C16" s="8" t="s">
        <v>861</v>
      </c>
      <c r="D16" s="8">
        <v>22</v>
      </c>
      <c r="E16" s="12" t="s">
        <v>1069</v>
      </c>
    </row>
    <row r="17" spans="2:5">
      <c r="B17" s="8" t="s">
        <v>740</v>
      </c>
      <c r="C17" s="8" t="s">
        <v>1072</v>
      </c>
      <c r="D17" s="8">
        <v>24</v>
      </c>
      <c r="E17" s="12" t="s">
        <v>826</v>
      </c>
    </row>
    <row r="18" spans="2:5">
      <c r="B18" s="8" t="s">
        <v>737</v>
      </c>
      <c r="C18" s="8" t="s">
        <v>1073</v>
      </c>
      <c r="D18" s="8">
        <v>27</v>
      </c>
      <c r="E18" s="12" t="s">
        <v>827</v>
      </c>
    </row>
    <row r="19" spans="2:5">
      <c r="B19" s="8" t="s">
        <v>506</v>
      </c>
      <c r="C19" s="8" t="s">
        <v>357</v>
      </c>
      <c r="D19" s="8">
        <v>29</v>
      </c>
      <c r="E19" s="12" t="s">
        <v>828</v>
      </c>
    </row>
    <row r="20" spans="2:5">
      <c r="B20" s="8" t="s">
        <v>727</v>
      </c>
      <c r="C20" s="8" t="s">
        <v>1074</v>
      </c>
      <c r="D20" s="8">
        <v>31</v>
      </c>
      <c r="E20" s="12" t="s">
        <v>829</v>
      </c>
    </row>
    <row r="21" spans="2:5">
      <c r="B21" s="8" t="s">
        <v>503</v>
      </c>
      <c r="C21" s="8" t="s">
        <v>626</v>
      </c>
      <c r="D21" s="8">
        <v>32</v>
      </c>
      <c r="E21" s="12" t="s">
        <v>1070</v>
      </c>
    </row>
    <row r="22" spans="2:5">
      <c r="B22" s="8" t="s">
        <v>722</v>
      </c>
      <c r="C22" s="8" t="s">
        <v>371</v>
      </c>
      <c r="D22" s="8">
        <v>36</v>
      </c>
      <c r="E22" s="12" t="s">
        <v>831</v>
      </c>
    </row>
    <row r="23" spans="2:5">
      <c r="B23" s="8" t="s">
        <v>524</v>
      </c>
      <c r="C23" s="8" t="s">
        <v>376</v>
      </c>
      <c r="D23" s="8">
        <v>38</v>
      </c>
      <c r="E23" s="12" t="s">
        <v>1081</v>
      </c>
    </row>
    <row r="24" spans="2:5">
      <c r="B24" s="8" t="s">
        <v>531</v>
      </c>
      <c r="C24" s="8" t="s">
        <v>69</v>
      </c>
      <c r="D24" s="8">
        <v>39</v>
      </c>
      <c r="E24" s="12" t="s">
        <v>1080</v>
      </c>
    </row>
    <row r="25" spans="2:5">
      <c r="B25" s="8" t="s">
        <v>759</v>
      </c>
      <c r="C25" s="8" t="s">
        <v>395</v>
      </c>
      <c r="D25" s="8">
        <v>41</v>
      </c>
      <c r="E25" s="12" t="s">
        <v>1079</v>
      </c>
    </row>
    <row r="26" spans="2:5">
      <c r="B26" s="8" t="s">
        <v>560</v>
      </c>
      <c r="C26" s="8" t="s">
        <v>401</v>
      </c>
      <c r="D26" s="8">
        <v>43</v>
      </c>
      <c r="E26" s="12" t="s">
        <v>1078</v>
      </c>
    </row>
    <row r="27" spans="2:5">
      <c r="B27" s="8" t="s">
        <v>1064</v>
      </c>
      <c r="C27" s="8" t="s">
        <v>702</v>
      </c>
      <c r="D27" s="8">
        <v>44</v>
      </c>
      <c r="E27" s="12" t="s">
        <v>1077</v>
      </c>
    </row>
    <row r="28" spans="2:5">
      <c r="B28" s="8" t="s">
        <v>1065</v>
      </c>
      <c r="C28" s="8" t="s">
        <v>518</v>
      </c>
      <c r="D28" s="8">
        <v>48</v>
      </c>
      <c r="E28" s="12" t="s">
        <v>820</v>
      </c>
    </row>
    <row r="29" spans="2:5">
      <c r="B29" s="8" t="s">
        <v>600</v>
      </c>
      <c r="C29" s="8" t="s">
        <v>525</v>
      </c>
      <c r="D29" s="8">
        <v>51</v>
      </c>
      <c r="E29" s="12" t="s">
        <v>819</v>
      </c>
    </row>
    <row r="30" spans="2:5">
      <c r="B30" s="8" t="s">
        <v>604</v>
      </c>
      <c r="C30" s="8" t="s">
        <v>132</v>
      </c>
      <c r="D30" s="8">
        <v>52</v>
      </c>
      <c r="E30" s="12" t="s">
        <v>818</v>
      </c>
    </row>
    <row r="31" spans="2:5">
      <c r="B31" s="8" t="s">
        <v>598</v>
      </c>
      <c r="C31" s="8" t="s">
        <v>443</v>
      </c>
      <c r="D31" s="8">
        <v>55</v>
      </c>
      <c r="E31" s="12" t="s">
        <v>816</v>
      </c>
    </row>
    <row r="32" spans="2:5">
      <c r="B32" s="8" t="s">
        <v>592</v>
      </c>
      <c r="C32" s="8" t="s">
        <v>148</v>
      </c>
      <c r="D32" s="8">
        <v>56</v>
      </c>
      <c r="E32" s="12" t="s">
        <v>814</v>
      </c>
    </row>
    <row r="33" spans="2:16">
      <c r="B33" s="8" t="s">
        <v>587</v>
      </c>
      <c r="C33" s="8" t="s">
        <v>153</v>
      </c>
      <c r="D33" s="8">
        <v>59</v>
      </c>
      <c r="E33" s="12" t="s">
        <v>811</v>
      </c>
    </row>
    <row r="34" spans="2:16">
      <c r="B34" s="8" t="s">
        <v>579</v>
      </c>
      <c r="C34" s="8" t="s">
        <v>282</v>
      </c>
      <c r="D34" s="8">
        <v>60</v>
      </c>
      <c r="E34" s="12" t="s">
        <v>808</v>
      </c>
    </row>
    <row r="35" spans="2:16">
      <c r="B35" s="8" t="s">
        <v>565</v>
      </c>
      <c r="C35" s="8" t="s">
        <v>595</v>
      </c>
      <c r="D35" s="8">
        <v>61</v>
      </c>
      <c r="E35" s="12" t="s">
        <v>806</v>
      </c>
    </row>
    <row r="36" spans="2:16">
      <c r="B36" s="8" t="s">
        <v>535</v>
      </c>
      <c r="C36" s="8" t="s">
        <v>1075</v>
      </c>
      <c r="D36" s="8">
        <v>65</v>
      </c>
      <c r="E36" s="12" t="s">
        <v>1076</v>
      </c>
    </row>
    <row r="37" spans="2:16">
      <c r="B37" s="3"/>
      <c r="C37" s="3"/>
      <c r="D37" s="3"/>
      <c r="E37" s="3"/>
      <c r="F37" s="3"/>
      <c r="G37" s="3"/>
    </row>
    <row r="38" spans="2:16" ht="69.75" customHeight="1">
      <c r="B38" s="371" t="s">
        <v>1286</v>
      </c>
      <c r="C38" s="371"/>
      <c r="D38" s="371"/>
      <c r="E38" s="371"/>
      <c r="F38" s="371"/>
      <c r="G38" s="371"/>
      <c r="H38" s="371"/>
      <c r="I38" s="371"/>
      <c r="J38" s="371"/>
      <c r="K38" s="371"/>
      <c r="L38" s="371"/>
      <c r="M38" s="371"/>
      <c r="N38" s="310"/>
      <c r="O38" s="310"/>
      <c r="P38" s="310"/>
    </row>
    <row r="39" spans="2:16" customFormat="1" ht="14.4"/>
    <row r="40" spans="2:16" customFormat="1" ht="14.4"/>
    <row r="41" spans="2:16" customFormat="1" ht="14.4"/>
    <row r="42" spans="2:16" customFormat="1" ht="14.4"/>
    <row r="43" spans="2:16" customFormat="1" ht="14.4"/>
    <row r="44" spans="2:16" customFormat="1" ht="14.4"/>
    <row r="45" spans="2:16">
      <c r="B45" s="3"/>
      <c r="C45" s="3"/>
      <c r="D45" s="3"/>
      <c r="E45" s="3"/>
      <c r="F45" s="3"/>
      <c r="G45" s="3"/>
    </row>
    <row r="46" spans="2:16">
      <c r="B46" s="164"/>
      <c r="C46" s="3"/>
      <c r="D46" s="3"/>
      <c r="E46" s="3"/>
      <c r="F46" s="3"/>
      <c r="G46" s="3"/>
    </row>
  </sheetData>
  <mergeCells count="4">
    <mergeCell ref="B4:C4"/>
    <mergeCell ref="B3:E3"/>
    <mergeCell ref="B2:E2"/>
    <mergeCell ref="B38:M38"/>
  </mergeCells>
  <phoneticPr fontId="7" type="noConversion"/>
  <hyperlinks>
    <hyperlink ref="B2:E2" r:id="rId1" location="bus/m22/a-b/map" display="M22 ALYTUS-SIMNAS-VEREBIEJAI-SANTAIKA-ALYTUS" xr:uid="{5F982490-A92C-4226-ACC2-CDED46355E38}"/>
    <hyperlink ref="B5" r:id="rId2" location="bus/m22/a-b/110001/1/map" xr:uid="{B036A28D-E844-4DE6-81CB-4BF89B1ACB2A}"/>
    <hyperlink ref="C5" r:id="rId3" location="bus/m22/a-b/110001/2/map" xr:uid="{3899B416-7E8E-41A9-AC0A-6F6A07A5CFC5}"/>
  </hyperlinks>
  <pageMargins left="0.70866141732283472" right="0.70866141732283472" top="0.74803149606299213" bottom="0.74803149606299213" header="0.31496062992125984" footer="0.31496062992125984"/>
  <pageSetup paperSize="9" scale="69" orientation="portrait" r:id="rId4"/>
  <headerFooter>
    <oddHeader xml:space="preserve">&amp;LSutarties Priedas Nr. 1: I pirkimo dalies eismo tvarkaraštis 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apas25">
    <pageSetUpPr fitToPage="1"/>
  </sheetPr>
  <dimension ref="B2:P27"/>
  <sheetViews>
    <sheetView topLeftCell="A12" workbookViewId="0">
      <selection activeCell="A26" sqref="A26:XFD37"/>
    </sheetView>
  </sheetViews>
  <sheetFormatPr defaultRowHeight="14.4"/>
  <cols>
    <col min="6" max="6" width="21" customWidth="1"/>
    <col min="10" max="10" width="1.33203125" customWidth="1"/>
  </cols>
  <sheetData>
    <row r="2" spans="2:15">
      <c r="B2" s="462" t="s">
        <v>1085</v>
      </c>
      <c r="C2" s="462"/>
      <c r="D2" s="462"/>
      <c r="E2" s="462"/>
      <c r="F2" s="462"/>
      <c r="G2" s="462"/>
      <c r="H2" s="462"/>
      <c r="I2" s="462"/>
    </row>
    <row r="4" spans="2:15">
      <c r="B4" s="493" t="s">
        <v>49</v>
      </c>
      <c r="C4" s="494"/>
      <c r="D4" s="495"/>
      <c r="E4" s="384" t="s">
        <v>48</v>
      </c>
      <c r="F4" s="384" t="s">
        <v>182</v>
      </c>
      <c r="G4" s="493" t="s">
        <v>47</v>
      </c>
      <c r="H4" s="494"/>
      <c r="I4" s="495"/>
    </row>
    <row r="5" spans="2:15" ht="15.6">
      <c r="B5" s="6" t="s">
        <v>129</v>
      </c>
      <c r="C5" s="6" t="s">
        <v>129</v>
      </c>
      <c r="D5" s="6" t="s">
        <v>129</v>
      </c>
      <c r="E5" s="384"/>
      <c r="F5" s="384"/>
      <c r="G5" s="6" t="s">
        <v>129</v>
      </c>
      <c r="H5" s="6" t="s">
        <v>129</v>
      </c>
      <c r="I5" s="6" t="s">
        <v>129</v>
      </c>
      <c r="J5" s="96"/>
      <c r="K5" s="96"/>
      <c r="L5" s="96"/>
      <c r="M5" s="96"/>
      <c r="N5" s="96"/>
      <c r="O5" s="96"/>
    </row>
    <row r="6" spans="2:15" ht="16.95" customHeight="1">
      <c r="B6" s="202" t="s">
        <v>411</v>
      </c>
      <c r="C6" s="202" t="s">
        <v>916</v>
      </c>
      <c r="D6" s="202" t="s">
        <v>148</v>
      </c>
      <c r="E6" s="7">
        <v>0</v>
      </c>
      <c r="F6" s="13" t="s">
        <v>110</v>
      </c>
      <c r="G6" s="7" t="s">
        <v>361</v>
      </c>
      <c r="H6" s="7" t="s">
        <v>1086</v>
      </c>
      <c r="I6" s="7" t="s">
        <v>1087</v>
      </c>
    </row>
    <row r="7" spans="2:15" ht="16.95" customHeight="1">
      <c r="B7" s="7" t="s">
        <v>52</v>
      </c>
      <c r="C7" s="7" t="s">
        <v>966</v>
      </c>
      <c r="D7" s="7" t="s">
        <v>583</v>
      </c>
      <c r="E7" s="7">
        <v>2</v>
      </c>
      <c r="F7" s="13" t="s">
        <v>118</v>
      </c>
      <c r="G7" s="7" t="s">
        <v>367</v>
      </c>
      <c r="H7" s="7" t="s">
        <v>677</v>
      </c>
      <c r="I7" s="7" t="s">
        <v>1088</v>
      </c>
    </row>
    <row r="8" spans="2:15" ht="16.95" customHeight="1">
      <c r="B8" s="7" t="s">
        <v>1089</v>
      </c>
      <c r="C8" s="7" t="s">
        <v>1090</v>
      </c>
      <c r="D8" s="7" t="s">
        <v>165</v>
      </c>
      <c r="E8" s="7">
        <v>3</v>
      </c>
      <c r="F8" s="13" t="s">
        <v>121</v>
      </c>
      <c r="G8" s="7" t="s">
        <v>186</v>
      </c>
      <c r="H8" s="7" t="s">
        <v>268</v>
      </c>
      <c r="I8" s="7" t="s">
        <v>1091</v>
      </c>
    </row>
    <row r="9" spans="2:15" ht="16.95" customHeight="1">
      <c r="B9" s="7" t="s">
        <v>183</v>
      </c>
      <c r="C9" s="7" t="s">
        <v>1092</v>
      </c>
      <c r="D9" s="7" t="s">
        <v>605</v>
      </c>
      <c r="E9" s="7">
        <v>5</v>
      </c>
      <c r="F9" s="13" t="s">
        <v>283</v>
      </c>
      <c r="G9" s="7" t="s">
        <v>274</v>
      </c>
      <c r="H9" s="7" t="s">
        <v>619</v>
      </c>
      <c r="I9" s="7" t="s">
        <v>1093</v>
      </c>
    </row>
    <row r="10" spans="2:15" ht="16.95" customHeight="1">
      <c r="B10" s="7" t="s">
        <v>52</v>
      </c>
      <c r="C10" s="7" t="s">
        <v>1094</v>
      </c>
      <c r="D10" s="7" t="s">
        <v>176</v>
      </c>
      <c r="E10" s="7">
        <v>7</v>
      </c>
      <c r="F10" s="13" t="s">
        <v>200</v>
      </c>
      <c r="G10" s="7" t="s">
        <v>415</v>
      </c>
      <c r="H10" s="7" t="s">
        <v>246</v>
      </c>
      <c r="I10" s="7" t="s">
        <v>1095</v>
      </c>
    </row>
    <row r="11" spans="2:15" ht="16.95" customHeight="1">
      <c r="B11" s="7" t="s">
        <v>298</v>
      </c>
      <c r="C11" s="7" t="s">
        <v>1096</v>
      </c>
      <c r="D11" s="7" t="s">
        <v>174</v>
      </c>
      <c r="E11" s="7">
        <v>9</v>
      </c>
      <c r="F11" s="13" t="s">
        <v>206</v>
      </c>
      <c r="G11" s="7" t="s">
        <v>134</v>
      </c>
      <c r="H11" s="7" t="s">
        <v>1033</v>
      </c>
      <c r="I11" s="7" t="s">
        <v>1097</v>
      </c>
    </row>
    <row r="12" spans="2:15" ht="16.95" customHeight="1">
      <c r="B12" s="7" t="s">
        <v>303</v>
      </c>
      <c r="C12" s="7" t="s">
        <v>375</v>
      </c>
      <c r="D12" s="7" t="s">
        <v>859</v>
      </c>
      <c r="E12" s="7">
        <v>11</v>
      </c>
      <c r="F12" s="13" t="s">
        <v>993</v>
      </c>
      <c r="G12" s="7" t="s">
        <v>346</v>
      </c>
      <c r="H12" s="7" t="s">
        <v>227</v>
      </c>
      <c r="I12" s="7" t="s">
        <v>805</v>
      </c>
    </row>
    <row r="13" spans="2:15" ht="16.95" customHeight="1">
      <c r="B13" s="7" t="s">
        <v>308</v>
      </c>
      <c r="C13" s="7" t="s">
        <v>1098</v>
      </c>
      <c r="D13" s="7" t="s">
        <v>319</v>
      </c>
      <c r="E13" s="7">
        <v>13</v>
      </c>
      <c r="F13" s="13" t="s">
        <v>995</v>
      </c>
      <c r="G13" s="7" t="s">
        <v>207</v>
      </c>
      <c r="H13" s="7" t="s">
        <v>1032</v>
      </c>
      <c r="I13" s="7" t="s">
        <v>188</v>
      </c>
    </row>
    <row r="14" spans="2:15" ht="16.95" customHeight="1">
      <c r="B14" s="7" t="s">
        <v>312</v>
      </c>
      <c r="C14" s="7" t="s">
        <v>394</v>
      </c>
      <c r="D14" s="7" t="s">
        <v>205</v>
      </c>
      <c r="E14" s="7">
        <v>17</v>
      </c>
      <c r="F14" s="13" t="s">
        <v>1099</v>
      </c>
      <c r="G14" s="7" t="s">
        <v>71</v>
      </c>
      <c r="H14" s="7" t="s">
        <v>779</v>
      </c>
      <c r="I14" s="7" t="s">
        <v>1100</v>
      </c>
    </row>
    <row r="15" spans="2:15" ht="16.95" customHeight="1">
      <c r="B15" s="7" t="s">
        <v>1101</v>
      </c>
      <c r="C15" s="7" t="s">
        <v>406</v>
      </c>
      <c r="D15" s="7" t="s">
        <v>151</v>
      </c>
      <c r="E15" s="7">
        <v>19</v>
      </c>
      <c r="F15" s="13" t="s">
        <v>1102</v>
      </c>
      <c r="G15" s="7" t="s">
        <v>75</v>
      </c>
      <c r="H15" s="7" t="s">
        <v>810</v>
      </c>
      <c r="I15" s="7" t="s">
        <v>807</v>
      </c>
    </row>
    <row r="16" spans="2:15" ht="16.95" customHeight="1">
      <c r="B16" s="7" t="s">
        <v>193</v>
      </c>
      <c r="C16" s="7" t="s">
        <v>418</v>
      </c>
      <c r="D16" s="7" t="s">
        <v>147</v>
      </c>
      <c r="E16" s="7">
        <v>21</v>
      </c>
      <c r="F16" s="13" t="s">
        <v>1103</v>
      </c>
      <c r="G16" s="7" t="s">
        <v>82</v>
      </c>
      <c r="H16" s="7" t="s">
        <v>194</v>
      </c>
      <c r="I16" s="7" t="s">
        <v>809</v>
      </c>
    </row>
    <row r="17" spans="2:16" ht="16.95" customHeight="1">
      <c r="B17" s="7" t="s">
        <v>52</v>
      </c>
      <c r="C17" s="7" t="s">
        <v>628</v>
      </c>
      <c r="D17" s="7" t="s">
        <v>489</v>
      </c>
      <c r="E17" s="7">
        <v>24</v>
      </c>
      <c r="F17" s="13" t="s">
        <v>1104</v>
      </c>
      <c r="G17" s="7" t="s">
        <v>161</v>
      </c>
      <c r="H17" s="7" t="s">
        <v>190</v>
      </c>
      <c r="I17" s="7" t="s">
        <v>1105</v>
      </c>
    </row>
    <row r="18" spans="2:16" ht="16.95" customHeight="1">
      <c r="B18" s="7" t="s">
        <v>52</v>
      </c>
      <c r="C18" s="7" t="s">
        <v>631</v>
      </c>
      <c r="D18" s="7" t="s">
        <v>243</v>
      </c>
      <c r="E18" s="7">
        <v>27</v>
      </c>
      <c r="F18" s="13" t="s">
        <v>1103</v>
      </c>
      <c r="G18" s="7" t="s">
        <v>249</v>
      </c>
      <c r="H18" s="7" t="s">
        <v>493</v>
      </c>
      <c r="I18" s="7" t="s">
        <v>817</v>
      </c>
    </row>
    <row r="19" spans="2:16" ht="16.95" customHeight="1">
      <c r="B19" s="7" t="s">
        <v>70</v>
      </c>
      <c r="C19" s="7" t="s">
        <v>634</v>
      </c>
      <c r="D19" s="7" t="s">
        <v>253</v>
      </c>
      <c r="E19" s="7">
        <v>29</v>
      </c>
      <c r="F19" s="13" t="s">
        <v>1106</v>
      </c>
      <c r="G19" s="7" t="s">
        <v>102</v>
      </c>
      <c r="H19" s="7" t="s">
        <v>775</v>
      </c>
      <c r="I19" s="7" t="s">
        <v>197</v>
      </c>
    </row>
    <row r="20" spans="2:16" ht="16.95" customHeight="1">
      <c r="B20" s="7" t="s">
        <v>203</v>
      </c>
      <c r="C20" s="7" t="s">
        <v>758</v>
      </c>
      <c r="D20" s="7" t="s">
        <v>446</v>
      </c>
      <c r="E20" s="7">
        <v>31</v>
      </c>
      <c r="F20" s="13" t="s">
        <v>1107</v>
      </c>
      <c r="G20" s="7" t="s">
        <v>960</v>
      </c>
      <c r="H20" s="7" t="s">
        <v>481</v>
      </c>
      <c r="I20" s="7" t="s">
        <v>202</v>
      </c>
    </row>
    <row r="21" spans="2:16" ht="16.95" customHeight="1">
      <c r="B21" s="7" t="s">
        <v>73</v>
      </c>
      <c r="C21" s="7" t="s">
        <v>447</v>
      </c>
      <c r="D21" s="7" t="s">
        <v>269</v>
      </c>
      <c r="E21" s="7">
        <v>34</v>
      </c>
      <c r="F21" s="13" t="s">
        <v>1011</v>
      </c>
      <c r="G21" s="7" t="s">
        <v>108</v>
      </c>
      <c r="H21" s="7" t="s">
        <v>651</v>
      </c>
      <c r="I21" s="7" t="s">
        <v>821</v>
      </c>
    </row>
    <row r="22" spans="2:16" ht="16.95" customHeight="1">
      <c r="B22" s="7" t="s">
        <v>76</v>
      </c>
      <c r="C22" s="7" t="s">
        <v>451</v>
      </c>
      <c r="D22" s="7" t="s">
        <v>428</v>
      </c>
      <c r="E22" s="7">
        <v>36</v>
      </c>
      <c r="F22" s="13" t="s">
        <v>1046</v>
      </c>
      <c r="G22" s="7" t="s">
        <v>630</v>
      </c>
      <c r="H22" s="7" t="s">
        <v>1028</v>
      </c>
      <c r="I22" s="7" t="s">
        <v>220</v>
      </c>
    </row>
    <row r="23" spans="2:16" ht="16.95" customHeight="1">
      <c r="B23" s="7" t="s">
        <v>80</v>
      </c>
      <c r="C23" s="7" t="s">
        <v>453</v>
      </c>
      <c r="D23" s="7" t="s">
        <v>553</v>
      </c>
      <c r="E23" s="7">
        <v>38</v>
      </c>
      <c r="F23" s="13" t="s">
        <v>1047</v>
      </c>
      <c r="G23" s="7" t="s">
        <v>262</v>
      </c>
      <c r="H23" s="7" t="s">
        <v>471</v>
      </c>
      <c r="I23" s="7" t="s">
        <v>225</v>
      </c>
    </row>
    <row r="24" spans="2:16" ht="16.95" customHeight="1">
      <c r="B24" s="7" t="s">
        <v>88</v>
      </c>
      <c r="C24" s="7" t="s">
        <v>455</v>
      </c>
      <c r="D24" s="7" t="s">
        <v>410</v>
      </c>
      <c r="E24" s="7">
        <v>40</v>
      </c>
      <c r="F24" s="13" t="s">
        <v>1048</v>
      </c>
      <c r="G24" s="7" t="s">
        <v>105</v>
      </c>
      <c r="H24" s="7" t="s">
        <v>468</v>
      </c>
      <c r="I24" s="7" t="s">
        <v>232</v>
      </c>
    </row>
    <row r="25" spans="2:16" ht="16.95" customHeight="1">
      <c r="B25" s="7" t="s">
        <v>96</v>
      </c>
      <c r="C25" s="7" t="s">
        <v>458</v>
      </c>
      <c r="D25" s="7" t="s">
        <v>245</v>
      </c>
      <c r="E25" s="7">
        <v>43</v>
      </c>
      <c r="F25" s="13" t="s">
        <v>1049</v>
      </c>
      <c r="G25" s="202" t="s">
        <v>99</v>
      </c>
      <c r="H25" s="202" t="s">
        <v>465</v>
      </c>
      <c r="I25" s="202" t="s">
        <v>297</v>
      </c>
    </row>
    <row r="26" spans="2:16" s="3" customFormat="1" ht="15.6"/>
    <row r="27" spans="2:16" s="3" customFormat="1" ht="51.75" customHeight="1">
      <c r="B27" s="371" t="s">
        <v>1286</v>
      </c>
      <c r="C27" s="371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10"/>
      <c r="O27" s="310"/>
      <c r="P27" s="310"/>
    </row>
  </sheetData>
  <mergeCells count="6">
    <mergeCell ref="B2:I2"/>
    <mergeCell ref="B27:M27"/>
    <mergeCell ref="G4:I4"/>
    <mergeCell ref="B4:D4"/>
    <mergeCell ref="E4:E5"/>
    <mergeCell ref="F4:F5"/>
  </mergeCells>
  <hyperlinks>
    <hyperlink ref="B2:I2" r:id="rId1" location="bus/m23/a-b/map" display="M23 ALYTUS– PUNIA–BUTRIMONYS–EIGIRDONYS " xr:uid="{B02FC86D-98FB-481D-B26C-201FCC639D73}"/>
    <hyperlink ref="B6" r:id="rId2" location="bus/m23/a-c-b/110001/1/map" xr:uid="{4E1BB468-B2BA-4552-8D7C-6CCDE8B036CF}"/>
    <hyperlink ref="D6" r:id="rId3" location="bus/m23/a-b/110001/2/map" xr:uid="{343714F7-AF1E-4D1B-A4B5-7B03E9BBD18D}"/>
    <hyperlink ref="G25" r:id="rId4" location="bus/m23/b-a/110500/1/map" xr:uid="{95C7188A-C0DC-40B6-80C8-9A4573115438}"/>
    <hyperlink ref="H25" r:id="rId5" location="bus/m23/b-a/110500/2/map" xr:uid="{31C172E2-01A3-45B8-8021-F75A515D7AD6}"/>
    <hyperlink ref="I25" r:id="rId6" location="bus/m23/b-a/110500/3/map" xr:uid="{121D875E-FD40-4352-B3DB-B16ED0D9AC52}"/>
    <hyperlink ref="C6" r:id="rId7" location="bus/m23/a-b/110001/1/map" xr:uid="{E5B1A4E1-113B-45EA-B204-4CCF4A17D9C3}"/>
  </hyperlinks>
  <pageMargins left="0.70866141732283472" right="0.70866141732283472" top="0.74803149606299213" bottom="0.74803149606299213" header="0.31496062992125984" footer="0.31496062992125984"/>
  <pageSetup paperSize="9" scale="94" orientation="portrait" verticalDpi="0" r:id="rId8"/>
  <headerFooter>
    <oddHeader xml:space="preserve">&amp;LSutarties Priedas Nr. 1: III pirkimo dalies eismo tvarkaraštis 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apas26">
    <pageSetUpPr fitToPage="1"/>
  </sheetPr>
  <dimension ref="B2:P52"/>
  <sheetViews>
    <sheetView topLeftCell="A27" workbookViewId="0">
      <selection activeCell="A52" sqref="A52:XFD133"/>
    </sheetView>
  </sheetViews>
  <sheetFormatPr defaultRowHeight="14.4"/>
  <cols>
    <col min="1" max="1" width="3.6640625" customWidth="1"/>
    <col min="3" max="3" width="8.88671875" customWidth="1"/>
    <col min="7" max="7" width="14.33203125" customWidth="1"/>
    <col min="8" max="8" width="16.6640625" customWidth="1"/>
    <col min="9" max="9" width="8" customWidth="1"/>
    <col min="12" max="12" width="6.6640625" customWidth="1"/>
    <col min="13" max="13" width="8.33203125" customWidth="1"/>
  </cols>
  <sheetData>
    <row r="2" spans="2:13">
      <c r="B2" s="496" t="s">
        <v>1108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</row>
    <row r="3" spans="2:13" s="30" customFormat="1">
      <c r="B3" s="30" t="s">
        <v>754</v>
      </c>
      <c r="D3" s="30" t="s">
        <v>1191</v>
      </c>
      <c r="K3" s="130"/>
    </row>
    <row r="4" spans="2:13" ht="31.95" customHeight="1">
      <c r="B4" s="6" t="s">
        <v>1166</v>
      </c>
      <c r="C4" s="129" t="s">
        <v>1167</v>
      </c>
      <c r="D4" s="129" t="s">
        <v>1168</v>
      </c>
      <c r="E4" s="129" t="s">
        <v>1166</v>
      </c>
      <c r="F4" s="129" t="s">
        <v>1167</v>
      </c>
      <c r="G4" s="129" t="s">
        <v>48</v>
      </c>
      <c r="H4" s="129" t="s">
        <v>182</v>
      </c>
      <c r="I4" s="129" t="s">
        <v>1166</v>
      </c>
      <c r="J4" s="129" t="s">
        <v>1169</v>
      </c>
      <c r="K4" s="129" t="s">
        <v>1168</v>
      </c>
      <c r="L4" s="129" t="s">
        <v>1166</v>
      </c>
      <c r="M4" s="129" t="s">
        <v>1167</v>
      </c>
    </row>
    <row r="5" spans="2:13" ht="16.95" customHeight="1">
      <c r="B5" s="7" t="s">
        <v>189</v>
      </c>
      <c r="C5" s="7" t="s">
        <v>531</v>
      </c>
      <c r="D5" s="7" t="s">
        <v>1110</v>
      </c>
      <c r="E5" s="7" t="s">
        <v>246</v>
      </c>
      <c r="F5" s="7" t="s">
        <v>1109</v>
      </c>
      <c r="G5" s="7">
        <v>0</v>
      </c>
      <c r="H5" s="7" t="s">
        <v>115</v>
      </c>
      <c r="I5" s="7" t="s">
        <v>367</v>
      </c>
      <c r="J5" s="7" t="s">
        <v>1110</v>
      </c>
      <c r="K5" s="7" t="s">
        <v>929</v>
      </c>
      <c r="L5" s="7" t="s">
        <v>87</v>
      </c>
      <c r="M5" s="7" t="s">
        <v>247</v>
      </c>
    </row>
    <row r="6" spans="2:13" ht="16.95" customHeight="1">
      <c r="B6" s="7" t="s">
        <v>316</v>
      </c>
      <c r="C6" s="7" t="s">
        <v>537</v>
      </c>
      <c r="D6" s="7" t="s">
        <v>1170</v>
      </c>
      <c r="E6" s="7" t="s">
        <v>252</v>
      </c>
      <c r="F6" s="7" t="s">
        <v>1073</v>
      </c>
      <c r="G6" s="7">
        <v>0.3</v>
      </c>
      <c r="H6" s="7" t="s">
        <v>116</v>
      </c>
      <c r="I6" s="7" t="s">
        <v>684</v>
      </c>
      <c r="J6" s="7" t="s">
        <v>1111</v>
      </c>
      <c r="K6" s="7" t="s">
        <v>1171</v>
      </c>
      <c r="L6" s="7" t="s">
        <v>566</v>
      </c>
      <c r="M6" s="7" t="s">
        <v>243</v>
      </c>
    </row>
    <row r="7" spans="2:13" ht="16.95" customHeight="1">
      <c r="B7" s="7" t="s">
        <v>473</v>
      </c>
      <c r="C7" s="7" t="s">
        <v>546</v>
      </c>
      <c r="D7" s="7" t="s">
        <v>1172</v>
      </c>
      <c r="E7" s="7" t="s">
        <v>257</v>
      </c>
      <c r="F7" s="7" t="s">
        <v>1112</v>
      </c>
      <c r="G7" s="7">
        <v>0.8</v>
      </c>
      <c r="H7" s="7" t="s">
        <v>117</v>
      </c>
      <c r="I7" s="7" t="s">
        <v>385</v>
      </c>
      <c r="J7" s="7" t="s">
        <v>1113</v>
      </c>
      <c r="K7" s="7" t="s">
        <v>1173</v>
      </c>
      <c r="L7" s="7" t="s">
        <v>580</v>
      </c>
      <c r="M7" s="7" t="s">
        <v>239</v>
      </c>
    </row>
    <row r="8" spans="2:13" ht="16.95" customHeight="1">
      <c r="B8" s="7" t="s">
        <v>70</v>
      </c>
      <c r="C8" s="7" t="s">
        <v>759</v>
      </c>
      <c r="D8" s="7" t="s">
        <v>1174</v>
      </c>
      <c r="E8" s="7" t="s">
        <v>621</v>
      </c>
      <c r="F8" s="7" t="s">
        <v>357</v>
      </c>
      <c r="G8" s="7">
        <v>1.6</v>
      </c>
      <c r="H8" s="7" t="s">
        <v>118</v>
      </c>
      <c r="I8" s="7" t="s">
        <v>186</v>
      </c>
      <c r="J8" s="7" t="s">
        <v>1114</v>
      </c>
      <c r="K8" s="7" t="s">
        <v>934</v>
      </c>
      <c r="L8" s="7" t="s">
        <v>97</v>
      </c>
      <c r="M8" s="7" t="s">
        <v>135</v>
      </c>
    </row>
    <row r="9" spans="2:13" ht="16.95" customHeight="1">
      <c r="B9" s="7" t="s">
        <v>203</v>
      </c>
      <c r="C9" s="7" t="s">
        <v>560</v>
      </c>
      <c r="D9" s="7" t="s">
        <v>1175</v>
      </c>
      <c r="E9" s="7" t="s">
        <v>616</v>
      </c>
      <c r="F9" s="7" t="s">
        <v>1074</v>
      </c>
      <c r="G9" s="7">
        <v>2.1</v>
      </c>
      <c r="H9" s="7" t="s">
        <v>1115</v>
      </c>
      <c r="I9" s="7" t="s">
        <v>384</v>
      </c>
      <c r="J9" s="7" t="s">
        <v>1116</v>
      </c>
      <c r="K9" s="7" t="s">
        <v>1176</v>
      </c>
      <c r="L9" s="7" t="s">
        <v>89</v>
      </c>
      <c r="M9" s="7" t="s">
        <v>141</v>
      </c>
    </row>
    <row r="10" spans="2:13" ht="16.95" customHeight="1">
      <c r="B10" s="7" t="s">
        <v>322</v>
      </c>
      <c r="C10" s="7" t="s">
        <v>568</v>
      </c>
      <c r="D10" s="7" t="s">
        <v>1177</v>
      </c>
      <c r="E10" s="7" t="s">
        <v>268</v>
      </c>
      <c r="F10" s="7" t="s">
        <v>1117</v>
      </c>
      <c r="G10" s="7">
        <v>2.5</v>
      </c>
      <c r="H10" s="7" t="s">
        <v>1118</v>
      </c>
      <c r="I10" s="7" t="s">
        <v>397</v>
      </c>
      <c r="J10" s="7" t="s">
        <v>1119</v>
      </c>
      <c r="K10" s="7" t="s">
        <v>1178</v>
      </c>
      <c r="L10" s="7" t="s">
        <v>85</v>
      </c>
      <c r="M10" s="7" t="s">
        <v>348</v>
      </c>
    </row>
    <row r="11" spans="2:13" ht="16.95" customHeight="1">
      <c r="B11" s="7" t="s">
        <v>73</v>
      </c>
      <c r="C11" s="7" t="s">
        <v>575</v>
      </c>
      <c r="D11" s="7" t="s">
        <v>868</v>
      </c>
      <c r="E11" s="7" t="s">
        <v>271</v>
      </c>
      <c r="F11" s="7" t="s">
        <v>626</v>
      </c>
      <c r="G11" s="7">
        <v>3.1</v>
      </c>
      <c r="H11" s="7" t="s">
        <v>121</v>
      </c>
      <c r="I11" s="7" t="s">
        <v>408</v>
      </c>
      <c r="J11" s="7" t="s">
        <v>1120</v>
      </c>
      <c r="K11" s="7" t="s">
        <v>1179</v>
      </c>
      <c r="L11" s="7" t="s">
        <v>81</v>
      </c>
      <c r="M11" s="7" t="s">
        <v>151</v>
      </c>
    </row>
    <row r="12" spans="2:13" ht="16.95" customHeight="1">
      <c r="B12" s="7" t="s">
        <v>221</v>
      </c>
      <c r="C12" s="7" t="s">
        <v>582</v>
      </c>
      <c r="D12" s="7" t="s">
        <v>1180</v>
      </c>
      <c r="E12" s="7" t="s">
        <v>266</v>
      </c>
      <c r="F12" s="7" t="s">
        <v>365</v>
      </c>
      <c r="G12" s="128" t="s">
        <v>1121</v>
      </c>
      <c r="H12" s="128" t="s">
        <v>1122</v>
      </c>
      <c r="I12" s="7"/>
      <c r="J12" s="7"/>
      <c r="K12" s="7"/>
      <c r="L12" s="7"/>
      <c r="M12" s="7"/>
    </row>
    <row r="13" spans="2:13" ht="16.95" customHeight="1">
      <c r="B13" s="7" t="s">
        <v>226</v>
      </c>
      <c r="C13" s="7" t="s">
        <v>589</v>
      </c>
      <c r="D13" s="7" t="s">
        <v>1181</v>
      </c>
      <c r="E13" s="7" t="s">
        <v>260</v>
      </c>
      <c r="F13" s="7" t="s">
        <v>989</v>
      </c>
      <c r="G13" s="7"/>
      <c r="H13" s="7" t="s">
        <v>1123</v>
      </c>
      <c r="I13" s="7"/>
      <c r="J13" s="7"/>
      <c r="K13" s="7"/>
      <c r="L13" s="7"/>
      <c r="M13" s="7"/>
    </row>
    <row r="14" spans="2:13" ht="16.95" customHeight="1">
      <c r="B14" s="7"/>
      <c r="C14" s="7"/>
      <c r="D14" s="7"/>
      <c r="E14" s="7"/>
      <c r="F14" s="7"/>
      <c r="G14" s="7"/>
      <c r="H14" s="7" t="s">
        <v>542</v>
      </c>
      <c r="I14" s="7" t="s">
        <v>277</v>
      </c>
      <c r="J14" s="7" t="s">
        <v>1124</v>
      </c>
      <c r="K14" s="7" t="s">
        <v>1018</v>
      </c>
      <c r="L14" s="7" t="s">
        <v>304</v>
      </c>
      <c r="M14" s="7" t="s">
        <v>622</v>
      </c>
    </row>
    <row r="15" spans="2:13" ht="16.95" customHeight="1">
      <c r="B15" s="7"/>
      <c r="C15" s="7"/>
      <c r="D15" s="7"/>
      <c r="E15" s="7"/>
      <c r="F15" s="7"/>
      <c r="G15" s="7"/>
      <c r="H15" s="7" t="s">
        <v>550</v>
      </c>
      <c r="I15" s="7" t="s">
        <v>279</v>
      </c>
      <c r="J15" s="7" t="s">
        <v>1125</v>
      </c>
      <c r="K15" s="7" t="s">
        <v>1015</v>
      </c>
      <c r="L15" s="7" t="s">
        <v>299</v>
      </c>
      <c r="M15" s="7" t="s">
        <v>156</v>
      </c>
    </row>
    <row r="16" spans="2:13" ht="16.95" customHeight="1">
      <c r="B16" s="7"/>
      <c r="C16" s="7"/>
      <c r="D16" s="7"/>
      <c r="E16" s="7"/>
      <c r="F16" s="7"/>
      <c r="G16" s="7"/>
      <c r="H16" s="7" t="s">
        <v>1126</v>
      </c>
      <c r="I16" s="7" t="s">
        <v>134</v>
      </c>
      <c r="J16" s="7" t="s">
        <v>1127</v>
      </c>
      <c r="K16" s="7" t="s">
        <v>1182</v>
      </c>
      <c r="L16" s="7" t="s">
        <v>751</v>
      </c>
      <c r="M16" s="7" t="s">
        <v>199</v>
      </c>
    </row>
    <row r="17" spans="2:13" ht="16.95" customHeight="1">
      <c r="B17" s="7" t="s">
        <v>88</v>
      </c>
      <c r="C17" s="7" t="s">
        <v>1128</v>
      </c>
      <c r="D17" s="7" t="s">
        <v>1183</v>
      </c>
      <c r="E17" s="7" t="s">
        <v>606</v>
      </c>
      <c r="F17" s="7" t="s">
        <v>990</v>
      </c>
      <c r="G17" s="7">
        <v>5</v>
      </c>
      <c r="H17" s="7" t="s">
        <v>1129</v>
      </c>
      <c r="I17" s="7" t="s">
        <v>433</v>
      </c>
      <c r="J17" s="7" t="s">
        <v>1130</v>
      </c>
      <c r="K17" s="7" t="s">
        <v>1012</v>
      </c>
      <c r="L17" s="7" t="s">
        <v>749</v>
      </c>
      <c r="M17" s="7" t="s">
        <v>195</v>
      </c>
    </row>
    <row r="18" spans="2:13" ht="16.95" customHeight="1">
      <c r="B18" s="7" t="s">
        <v>101</v>
      </c>
      <c r="C18" s="7" t="s">
        <v>1131</v>
      </c>
      <c r="D18" s="7" t="s">
        <v>1184</v>
      </c>
      <c r="E18" s="7" t="s">
        <v>136</v>
      </c>
      <c r="F18" s="7" t="s">
        <v>389</v>
      </c>
      <c r="G18" s="7">
        <v>7.5</v>
      </c>
      <c r="H18" s="7" t="s">
        <v>29</v>
      </c>
      <c r="I18" s="7" t="s">
        <v>145</v>
      </c>
      <c r="J18" s="7" t="s">
        <v>1132</v>
      </c>
      <c r="K18" s="7" t="s">
        <v>1010</v>
      </c>
      <c r="L18" s="7" t="s">
        <v>74</v>
      </c>
      <c r="M18" s="7" t="s">
        <v>191</v>
      </c>
    </row>
    <row r="19" spans="2:13" ht="16.95" customHeight="1">
      <c r="B19" s="7" t="s">
        <v>105</v>
      </c>
      <c r="C19" s="7" t="s">
        <v>1133</v>
      </c>
      <c r="D19" s="7" t="s">
        <v>1185</v>
      </c>
      <c r="E19" s="7" t="s">
        <v>236</v>
      </c>
      <c r="F19" s="7" t="s">
        <v>1134</v>
      </c>
      <c r="G19" s="7">
        <v>8.4</v>
      </c>
      <c r="H19" s="7" t="s">
        <v>668</v>
      </c>
      <c r="I19" s="7" t="s">
        <v>295</v>
      </c>
      <c r="J19" s="7" t="s">
        <v>1135</v>
      </c>
      <c r="K19" s="7" t="s">
        <v>1007</v>
      </c>
      <c r="L19" s="7" t="s">
        <v>744</v>
      </c>
      <c r="M19" s="7" t="s">
        <v>174</v>
      </c>
    </row>
    <row r="20" spans="2:13" ht="16.95" customHeight="1">
      <c r="B20" s="7" t="s">
        <v>262</v>
      </c>
      <c r="C20" s="7" t="s">
        <v>587</v>
      </c>
      <c r="D20" s="7" t="s">
        <v>986</v>
      </c>
      <c r="E20" s="7" t="s">
        <v>224</v>
      </c>
      <c r="F20" s="7" t="s">
        <v>702</v>
      </c>
      <c r="G20" s="7">
        <v>10.4</v>
      </c>
      <c r="H20" s="7" t="s">
        <v>669</v>
      </c>
      <c r="I20" s="7" t="s">
        <v>647</v>
      </c>
      <c r="J20" s="7" t="s">
        <v>1136</v>
      </c>
      <c r="K20" s="7" t="s">
        <v>1186</v>
      </c>
      <c r="L20" s="7" t="s">
        <v>532</v>
      </c>
      <c r="M20" s="7" t="s">
        <v>176</v>
      </c>
    </row>
    <row r="21" spans="2:13" ht="16.95" customHeight="1">
      <c r="B21" s="7" t="s">
        <v>630</v>
      </c>
      <c r="C21" s="7" t="s">
        <v>573</v>
      </c>
      <c r="D21" s="7" t="s">
        <v>988</v>
      </c>
      <c r="E21" s="7" t="s">
        <v>214</v>
      </c>
      <c r="F21" s="7" t="s">
        <v>413</v>
      </c>
      <c r="G21" s="7">
        <v>12</v>
      </c>
      <c r="H21" s="7" t="s">
        <v>670</v>
      </c>
      <c r="I21" s="7" t="s">
        <v>230</v>
      </c>
      <c r="J21" s="7" t="s">
        <v>1137</v>
      </c>
      <c r="K21" s="7" t="s">
        <v>1187</v>
      </c>
      <c r="L21" s="7" t="s">
        <v>517</v>
      </c>
      <c r="M21" s="7" t="s">
        <v>171</v>
      </c>
    </row>
    <row r="22" spans="2:13" ht="16.95" customHeight="1">
      <c r="B22" s="7" t="s">
        <v>330</v>
      </c>
      <c r="C22" s="7" t="s">
        <v>544</v>
      </c>
      <c r="D22" s="7" t="s">
        <v>903</v>
      </c>
      <c r="E22" s="7" t="s">
        <v>201</v>
      </c>
      <c r="F22" s="7" t="s">
        <v>425</v>
      </c>
      <c r="G22" s="7">
        <v>13.5</v>
      </c>
      <c r="H22" s="7" t="s">
        <v>671</v>
      </c>
      <c r="I22" s="7" t="s">
        <v>86</v>
      </c>
      <c r="J22" s="7" t="s">
        <v>1138</v>
      </c>
      <c r="K22" s="7" t="s">
        <v>996</v>
      </c>
      <c r="L22" s="7" t="s">
        <v>187</v>
      </c>
      <c r="M22" s="7" t="s">
        <v>165</v>
      </c>
    </row>
    <row r="23" spans="2:13" ht="16.95" customHeight="1">
      <c r="B23" s="7" t="s">
        <v>175</v>
      </c>
      <c r="C23" s="7" t="s">
        <v>1139</v>
      </c>
      <c r="D23" s="7" t="s">
        <v>1188</v>
      </c>
      <c r="E23" s="7" t="s">
        <v>164</v>
      </c>
      <c r="F23" s="7" t="s">
        <v>431</v>
      </c>
      <c r="G23" s="7">
        <v>14.3</v>
      </c>
      <c r="H23" s="7" t="s">
        <v>1140</v>
      </c>
      <c r="I23" s="7" t="s">
        <v>90</v>
      </c>
      <c r="J23" s="7" t="s">
        <v>1141</v>
      </c>
      <c r="K23" s="7" t="s">
        <v>923</v>
      </c>
      <c r="L23" s="7" t="s">
        <v>774</v>
      </c>
      <c r="M23" s="7" t="s">
        <v>595</v>
      </c>
    </row>
    <row r="24" spans="2:13" ht="16.95" customHeight="1">
      <c r="B24" s="7" t="s">
        <v>636</v>
      </c>
      <c r="C24" s="7" t="s">
        <v>1142</v>
      </c>
      <c r="D24" s="7" t="s">
        <v>1189</v>
      </c>
      <c r="E24" s="7" t="s">
        <v>1030</v>
      </c>
      <c r="F24" s="7" t="s">
        <v>438</v>
      </c>
      <c r="G24" s="7">
        <v>16.3</v>
      </c>
      <c r="H24" s="7" t="s">
        <v>1143</v>
      </c>
      <c r="I24" s="7" t="s">
        <v>249</v>
      </c>
      <c r="J24" s="7" t="s">
        <v>1144</v>
      </c>
      <c r="K24" s="7" t="s">
        <v>919</v>
      </c>
      <c r="L24" s="7" t="s">
        <v>167</v>
      </c>
      <c r="M24" s="7" t="s">
        <v>282</v>
      </c>
    </row>
    <row r="25" spans="2:13" ht="16.95" customHeight="1">
      <c r="B25" s="7" t="s">
        <v>960</v>
      </c>
      <c r="C25" s="7" t="s">
        <v>1145</v>
      </c>
      <c r="D25" s="7" t="s">
        <v>911</v>
      </c>
      <c r="E25" s="7" t="s">
        <v>170</v>
      </c>
      <c r="F25" s="7" t="s">
        <v>443</v>
      </c>
      <c r="G25" s="7">
        <v>17.100000000000001</v>
      </c>
      <c r="H25" s="7" t="s">
        <v>1146</v>
      </c>
      <c r="I25" s="7" t="s">
        <v>100</v>
      </c>
      <c r="J25" s="7" t="s">
        <v>512</v>
      </c>
      <c r="K25" s="7" t="s">
        <v>1190</v>
      </c>
      <c r="L25" s="7" t="s">
        <v>173</v>
      </c>
      <c r="M25" s="7" t="s">
        <v>153</v>
      </c>
    </row>
    <row r="26" spans="2:13" ht="16.95" customHeight="1">
      <c r="B26" s="7" t="s">
        <v>321</v>
      </c>
      <c r="C26" s="7" t="s">
        <v>1147</v>
      </c>
      <c r="D26" s="7" t="s">
        <v>915</v>
      </c>
      <c r="E26" s="7" t="s">
        <v>63</v>
      </c>
      <c r="F26" s="7" t="s">
        <v>148</v>
      </c>
      <c r="G26" s="7">
        <v>18</v>
      </c>
      <c r="H26" s="7" t="s">
        <v>1148</v>
      </c>
      <c r="I26" s="7" t="s">
        <v>321</v>
      </c>
      <c r="J26" s="7" t="s">
        <v>1147</v>
      </c>
      <c r="K26" s="7" t="s">
        <v>915</v>
      </c>
      <c r="L26" s="7" t="s">
        <v>63</v>
      </c>
      <c r="M26" s="7" t="s">
        <v>148</v>
      </c>
    </row>
    <row r="27" spans="2:13" ht="44.25" customHeight="1">
      <c r="B27" s="497" t="s">
        <v>1285</v>
      </c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</row>
    <row r="29" spans="2:13">
      <c r="B29" s="461" t="s">
        <v>1108</v>
      </c>
      <c r="C29" s="461"/>
      <c r="D29" s="461"/>
      <c r="E29" s="461"/>
      <c r="F29" s="461"/>
      <c r="G29" s="461"/>
      <c r="H29" s="461"/>
      <c r="I29" s="461"/>
      <c r="J29" s="461"/>
      <c r="K29" s="461"/>
    </row>
    <row r="30" spans="2:13" s="30" customFormat="1">
      <c r="B30" s="30" t="s">
        <v>1058</v>
      </c>
      <c r="D30" s="30" t="s">
        <v>1293</v>
      </c>
    </row>
    <row r="31" spans="2:13" ht="28.2" customHeight="1">
      <c r="B31" s="6" t="s">
        <v>129</v>
      </c>
      <c r="C31" s="6" t="s">
        <v>129</v>
      </c>
      <c r="D31" s="6" t="s">
        <v>129</v>
      </c>
      <c r="E31" s="6" t="s">
        <v>129</v>
      </c>
      <c r="F31" s="6" t="s">
        <v>48</v>
      </c>
      <c r="G31" s="6" t="s">
        <v>182</v>
      </c>
      <c r="H31" s="6" t="s">
        <v>129</v>
      </c>
      <c r="I31" s="6" t="s">
        <v>129</v>
      </c>
      <c r="J31" s="6" t="s">
        <v>129</v>
      </c>
      <c r="K31" s="6" t="s">
        <v>129</v>
      </c>
    </row>
    <row r="32" spans="2:13" ht="15.6">
      <c r="B32" s="7" t="s">
        <v>73</v>
      </c>
      <c r="C32" s="7" t="s">
        <v>531</v>
      </c>
      <c r="D32" s="7" t="s">
        <v>246</v>
      </c>
      <c r="E32" s="7" t="s">
        <v>1109</v>
      </c>
      <c r="F32" s="7">
        <v>0</v>
      </c>
      <c r="G32" s="13" t="s">
        <v>115</v>
      </c>
      <c r="H32" s="7" t="s">
        <v>274</v>
      </c>
      <c r="I32" s="7" t="s">
        <v>1132</v>
      </c>
      <c r="J32" s="7" t="s">
        <v>74</v>
      </c>
      <c r="K32" s="7" t="s">
        <v>191</v>
      </c>
    </row>
    <row r="33" spans="2:11" ht="15.6">
      <c r="B33" s="7" t="s">
        <v>221</v>
      </c>
      <c r="C33" s="7" t="s">
        <v>537</v>
      </c>
      <c r="D33" s="7" t="s">
        <v>252</v>
      </c>
      <c r="E33" s="7" t="s">
        <v>1073</v>
      </c>
      <c r="F33" s="7">
        <v>0.3</v>
      </c>
      <c r="G33" s="13" t="s">
        <v>116</v>
      </c>
      <c r="H33" s="7" t="s">
        <v>277</v>
      </c>
      <c r="I33" s="7" t="s">
        <v>1149</v>
      </c>
      <c r="J33" s="7" t="s">
        <v>146</v>
      </c>
      <c r="K33" s="7" t="s">
        <v>305</v>
      </c>
    </row>
    <row r="34" spans="2:11" ht="15.6">
      <c r="B34" s="7" t="s">
        <v>226</v>
      </c>
      <c r="C34" s="7" t="s">
        <v>546</v>
      </c>
      <c r="D34" s="7" t="s">
        <v>257</v>
      </c>
      <c r="E34" s="7" t="s">
        <v>1112</v>
      </c>
      <c r="F34" s="7">
        <v>0.8</v>
      </c>
      <c r="G34" s="13" t="s">
        <v>117</v>
      </c>
      <c r="H34" s="7" t="s">
        <v>279</v>
      </c>
      <c r="I34" s="7" t="s">
        <v>1150</v>
      </c>
      <c r="J34" s="7" t="s">
        <v>547</v>
      </c>
      <c r="K34" s="7" t="s">
        <v>300</v>
      </c>
    </row>
    <row r="35" spans="2:11" ht="15.6">
      <c r="B35" s="7" t="s">
        <v>84</v>
      </c>
      <c r="C35" s="7" t="s">
        <v>555</v>
      </c>
      <c r="D35" s="7" t="s">
        <v>263</v>
      </c>
      <c r="E35" s="7" t="s">
        <v>1151</v>
      </c>
      <c r="F35" s="7">
        <v>1.6</v>
      </c>
      <c r="G35" s="13" t="s">
        <v>118</v>
      </c>
      <c r="H35" s="7" t="s">
        <v>421</v>
      </c>
      <c r="I35" s="7" t="s">
        <v>1136</v>
      </c>
      <c r="J35" s="7" t="s">
        <v>532</v>
      </c>
      <c r="K35" s="7" t="s">
        <v>176</v>
      </c>
    </row>
    <row r="36" spans="2:11" ht="15.6">
      <c r="B36" s="7" t="s">
        <v>92</v>
      </c>
      <c r="C36" s="7" t="s">
        <v>568</v>
      </c>
      <c r="D36" s="7" t="s">
        <v>268</v>
      </c>
      <c r="E36" s="7" t="s">
        <v>1117</v>
      </c>
      <c r="F36" s="7">
        <v>2.1</v>
      </c>
      <c r="G36" s="13" t="s">
        <v>1115</v>
      </c>
      <c r="H36" s="7" t="s">
        <v>139</v>
      </c>
      <c r="I36" s="7" t="s">
        <v>1152</v>
      </c>
      <c r="J36" s="7" t="s">
        <v>741</v>
      </c>
      <c r="K36" s="7" t="s">
        <v>605</v>
      </c>
    </row>
    <row r="37" spans="2:11" ht="15.6">
      <c r="B37" s="7" t="s">
        <v>99</v>
      </c>
      <c r="C37" s="7" t="s">
        <v>575</v>
      </c>
      <c r="D37" s="7" t="s">
        <v>271</v>
      </c>
      <c r="E37" s="7" t="s">
        <v>626</v>
      </c>
      <c r="F37" s="7">
        <v>2.5</v>
      </c>
      <c r="G37" s="13" t="s">
        <v>1118</v>
      </c>
      <c r="H37" s="7" t="s">
        <v>145</v>
      </c>
      <c r="I37" s="7" t="s">
        <v>1153</v>
      </c>
      <c r="J37" s="7" t="s">
        <v>771</v>
      </c>
      <c r="K37" s="7" t="s">
        <v>185</v>
      </c>
    </row>
    <row r="38" spans="2:11" ht="15.6">
      <c r="B38" s="7" t="s">
        <v>103</v>
      </c>
      <c r="C38" s="7" t="s">
        <v>582</v>
      </c>
      <c r="D38" s="7" t="s">
        <v>266</v>
      </c>
      <c r="E38" s="7" t="s">
        <v>365</v>
      </c>
      <c r="F38" s="7">
        <v>3.1</v>
      </c>
      <c r="G38" s="13" t="s">
        <v>121</v>
      </c>
      <c r="H38" s="7" t="s">
        <v>207</v>
      </c>
      <c r="I38" s="7" t="s">
        <v>1138</v>
      </c>
      <c r="J38" s="7" t="s">
        <v>187</v>
      </c>
      <c r="K38" s="7" t="s">
        <v>165</v>
      </c>
    </row>
    <row r="39" spans="2:11" ht="15.6">
      <c r="B39" s="7" t="s">
        <v>105</v>
      </c>
      <c r="C39" s="7" t="s">
        <v>705</v>
      </c>
      <c r="D39" s="7" t="s">
        <v>677</v>
      </c>
      <c r="E39" s="7" t="s">
        <v>627</v>
      </c>
      <c r="F39" s="7">
        <v>3.5</v>
      </c>
      <c r="G39" s="13" t="s">
        <v>549</v>
      </c>
      <c r="H39" s="7" t="s">
        <v>295</v>
      </c>
      <c r="I39" s="7" t="s">
        <v>1154</v>
      </c>
      <c r="J39" s="7" t="s">
        <v>56</v>
      </c>
      <c r="K39" s="7" t="s">
        <v>286</v>
      </c>
    </row>
    <row r="40" spans="2:11" ht="15.6">
      <c r="B40" s="7" t="s">
        <v>107</v>
      </c>
      <c r="C40" s="7" t="s">
        <v>589</v>
      </c>
      <c r="D40" s="7" t="s">
        <v>260</v>
      </c>
      <c r="E40" s="7" t="s">
        <v>989</v>
      </c>
      <c r="F40" s="7">
        <v>4</v>
      </c>
      <c r="G40" s="13" t="s">
        <v>558</v>
      </c>
      <c r="H40" s="7" t="s">
        <v>213</v>
      </c>
      <c r="I40" s="7" t="s">
        <v>1141</v>
      </c>
      <c r="J40" s="7" t="s">
        <v>774</v>
      </c>
      <c r="K40" s="7" t="s">
        <v>595</v>
      </c>
    </row>
    <row r="41" spans="2:11" ht="15.6">
      <c r="B41" s="7" t="s">
        <v>262</v>
      </c>
      <c r="C41" s="7" t="s">
        <v>594</v>
      </c>
      <c r="D41" s="7" t="s">
        <v>255</v>
      </c>
      <c r="E41" s="7" t="s">
        <v>629</v>
      </c>
      <c r="F41" s="7">
        <v>5</v>
      </c>
      <c r="G41" s="13" t="s">
        <v>1129</v>
      </c>
      <c r="H41" s="7" t="s">
        <v>647</v>
      </c>
      <c r="I41" s="7" t="s">
        <v>1144</v>
      </c>
      <c r="J41" s="7" t="s">
        <v>167</v>
      </c>
      <c r="K41" s="7" t="s">
        <v>282</v>
      </c>
    </row>
    <row r="42" spans="2:11" ht="15.6">
      <c r="B42" s="7" t="s">
        <v>336</v>
      </c>
      <c r="C42" s="7" t="s">
        <v>1128</v>
      </c>
      <c r="D42" s="7" t="s">
        <v>606</v>
      </c>
      <c r="E42" s="7" t="s">
        <v>990</v>
      </c>
      <c r="F42" s="7">
        <v>7.5</v>
      </c>
      <c r="G42" s="13" t="s">
        <v>29</v>
      </c>
      <c r="H42" s="7" t="s">
        <v>75</v>
      </c>
      <c r="I42" s="7" t="s">
        <v>1155</v>
      </c>
      <c r="J42" s="7" t="s">
        <v>62</v>
      </c>
      <c r="K42" s="7" t="s">
        <v>583</v>
      </c>
    </row>
    <row r="43" spans="2:11" ht="15.6">
      <c r="B43" s="7" t="s">
        <v>163</v>
      </c>
      <c r="C43" s="7" t="s">
        <v>600</v>
      </c>
      <c r="D43" s="7" t="s">
        <v>250</v>
      </c>
      <c r="E43" s="7" t="s">
        <v>376</v>
      </c>
      <c r="F43" s="7">
        <v>8.4</v>
      </c>
      <c r="G43" s="13" t="s">
        <v>668</v>
      </c>
      <c r="H43" s="7" t="s">
        <v>78</v>
      </c>
      <c r="I43" s="7" t="s">
        <v>512</v>
      </c>
      <c r="J43" s="7" t="s">
        <v>173</v>
      </c>
      <c r="K43" s="7" t="s">
        <v>153</v>
      </c>
    </row>
    <row r="44" spans="2:11" ht="15.6">
      <c r="B44" s="7" t="s">
        <v>109</v>
      </c>
      <c r="C44" s="7" t="s">
        <v>604</v>
      </c>
      <c r="D44" s="7" t="s">
        <v>131</v>
      </c>
      <c r="E44" s="7" t="s">
        <v>69</v>
      </c>
      <c r="F44" s="7">
        <v>10.4</v>
      </c>
      <c r="G44" s="13" t="s">
        <v>669</v>
      </c>
      <c r="H44" s="7" t="s">
        <v>82</v>
      </c>
      <c r="I44" s="7" t="s">
        <v>1147</v>
      </c>
      <c r="J44" s="7" t="s">
        <v>63</v>
      </c>
      <c r="K44" s="7" t="s">
        <v>148</v>
      </c>
    </row>
    <row r="45" spans="2:11" ht="15.6">
      <c r="B45" s="7" t="s">
        <v>169</v>
      </c>
      <c r="C45" s="7" t="s">
        <v>1131</v>
      </c>
      <c r="D45" s="7" t="s">
        <v>136</v>
      </c>
      <c r="E45" s="7" t="s">
        <v>389</v>
      </c>
      <c r="F45" s="7">
        <v>12</v>
      </c>
      <c r="G45" s="13" t="s">
        <v>670</v>
      </c>
      <c r="H45" s="7" t="s">
        <v>235</v>
      </c>
      <c r="I45" s="7" t="s">
        <v>521</v>
      </c>
      <c r="J45" s="7" t="s">
        <v>170</v>
      </c>
      <c r="K45" s="7" t="s">
        <v>443</v>
      </c>
    </row>
    <row r="46" spans="2:11" ht="15.6">
      <c r="B46" s="7" t="s">
        <v>330</v>
      </c>
      <c r="C46" s="7" t="s">
        <v>598</v>
      </c>
      <c r="D46" s="7" t="s">
        <v>142</v>
      </c>
      <c r="E46" s="7" t="s">
        <v>395</v>
      </c>
      <c r="F46" s="7">
        <v>13.5</v>
      </c>
      <c r="G46" s="13" t="s">
        <v>671</v>
      </c>
      <c r="H46" s="7" t="s">
        <v>86</v>
      </c>
      <c r="I46" s="7" t="s">
        <v>1145</v>
      </c>
      <c r="J46" s="7" t="s">
        <v>60</v>
      </c>
      <c r="K46" s="7" t="s">
        <v>709</v>
      </c>
    </row>
    <row r="47" spans="2:11" ht="15.6">
      <c r="B47" s="7" t="s">
        <v>175</v>
      </c>
      <c r="C47" s="7" t="s">
        <v>592</v>
      </c>
      <c r="D47" s="7" t="s">
        <v>231</v>
      </c>
      <c r="E47" s="7" t="s">
        <v>401</v>
      </c>
      <c r="F47" s="7">
        <v>14.3</v>
      </c>
      <c r="G47" s="36" t="s">
        <v>1140</v>
      </c>
      <c r="H47" s="7" t="s">
        <v>90</v>
      </c>
      <c r="I47" s="7" t="s">
        <v>1142</v>
      </c>
      <c r="J47" s="7" t="s">
        <v>1030</v>
      </c>
      <c r="K47" s="7" t="s">
        <v>438</v>
      </c>
    </row>
    <row r="48" spans="2:11" ht="15.6">
      <c r="B48" s="7" t="s">
        <v>636</v>
      </c>
      <c r="C48" s="7" t="s">
        <v>587</v>
      </c>
      <c r="D48" s="7" t="s">
        <v>224</v>
      </c>
      <c r="E48" s="7" t="s">
        <v>702</v>
      </c>
      <c r="F48" s="7">
        <v>16.3</v>
      </c>
      <c r="G48" s="13" t="s">
        <v>1143</v>
      </c>
      <c r="H48" s="7" t="s">
        <v>249</v>
      </c>
      <c r="I48" s="7" t="s">
        <v>1139</v>
      </c>
      <c r="J48" s="7" t="s">
        <v>164</v>
      </c>
      <c r="K48" s="7" t="s">
        <v>431</v>
      </c>
    </row>
    <row r="49" spans="2:16" ht="15.6">
      <c r="B49" s="7" t="s">
        <v>960</v>
      </c>
      <c r="C49" s="7" t="s">
        <v>579</v>
      </c>
      <c r="D49" s="7" t="s">
        <v>219</v>
      </c>
      <c r="E49" s="7" t="s">
        <v>703</v>
      </c>
      <c r="F49" s="7">
        <v>17.100000000000001</v>
      </c>
      <c r="G49" s="13" t="s">
        <v>1146</v>
      </c>
      <c r="H49" s="7" t="s">
        <v>100</v>
      </c>
      <c r="I49" s="7" t="s">
        <v>544</v>
      </c>
      <c r="J49" s="7" t="s">
        <v>201</v>
      </c>
      <c r="K49" s="7" t="s">
        <v>425</v>
      </c>
    </row>
    <row r="50" spans="2:16" ht="15.6">
      <c r="B50" s="7" t="s">
        <v>321</v>
      </c>
      <c r="C50" s="7" t="s">
        <v>565</v>
      </c>
      <c r="D50" s="7" t="s">
        <v>158</v>
      </c>
      <c r="E50" s="7" t="s">
        <v>419</v>
      </c>
      <c r="F50" s="7">
        <v>18</v>
      </c>
      <c r="G50" s="13" t="s">
        <v>1148</v>
      </c>
      <c r="H50" s="7" t="s">
        <v>321</v>
      </c>
      <c r="I50" s="7" t="s">
        <v>565</v>
      </c>
      <c r="J50" s="7" t="s">
        <v>158</v>
      </c>
      <c r="K50" s="7" t="s">
        <v>419</v>
      </c>
    </row>
    <row r="51" spans="2:16" s="3" customFormat="1" ht="15.6"/>
    <row r="52" spans="2:16" s="3" customFormat="1" ht="51.75" customHeight="1">
      <c r="B52" s="371" t="s">
        <v>1286</v>
      </c>
      <c r="C52" s="371"/>
      <c r="D52" s="371"/>
      <c r="E52" s="371"/>
      <c r="F52" s="371"/>
      <c r="G52" s="371"/>
      <c r="H52" s="371"/>
      <c r="I52" s="371"/>
      <c r="J52" s="371"/>
      <c r="K52" s="371"/>
      <c r="L52" s="371"/>
      <c r="M52" s="371"/>
      <c r="N52" s="310"/>
      <c r="O52" s="310"/>
      <c r="P52" s="310"/>
    </row>
  </sheetData>
  <mergeCells count="4">
    <mergeCell ref="B2:M2"/>
    <mergeCell ref="B29:K29"/>
    <mergeCell ref="B52:M52"/>
    <mergeCell ref="B27:M27"/>
  </mergeCells>
  <hyperlinks>
    <hyperlink ref="B2:M2" r:id="rId1" location="bus/m25/a-b/map" display="M25 Alytus („Gulbynė“) – SB „Volungėlė“, „Pušelė“ " xr:uid="{3B9F174F-1F08-4014-980E-47F6F316B41C}"/>
    <hyperlink ref="B29:K29" r:id="rId2" location="bus/m25/a-b/map" display="M25 Alytus („Gulbynė“) – SB „Volungėlė“, „Pušelė“ " xr:uid="{2D89011A-F269-4356-BB72-BF2AC4D3384A}"/>
  </hyperlinks>
  <pageMargins left="0.70866141732283472" right="0.70866141732283472" top="0.74803149606299213" bottom="0.74803149606299213" header="0.31496062992125984" footer="0.31496062992125984"/>
  <pageSetup paperSize="9" scale="79" orientation="portrait" verticalDpi="0" r:id="rId3"/>
  <headerFooter>
    <oddHeader xml:space="preserve">&amp;LSutarties Priedas Nr. 1: II pirkimo dalies eismo tvarkaraštis 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CDCE4-F17C-4229-A9CE-6EE7C39AE79E}">
  <sheetPr codeName="Lapas31">
    <tabColor rgb="FF0070C0"/>
  </sheetPr>
  <dimension ref="B2:T59"/>
  <sheetViews>
    <sheetView workbookViewId="0">
      <selection activeCell="V7" sqref="V7"/>
    </sheetView>
  </sheetViews>
  <sheetFormatPr defaultColWidth="8.88671875" defaultRowHeight="13.8"/>
  <cols>
    <col min="1" max="6" width="8.88671875" style="81"/>
    <col min="7" max="7" width="9" style="81" customWidth="1"/>
    <col min="8" max="8" width="8.88671875" style="81"/>
    <col min="9" max="9" width="6" style="81" customWidth="1"/>
    <col min="10" max="10" width="11.33203125" style="81" customWidth="1"/>
    <col min="11" max="16384" width="8.88671875" style="81"/>
  </cols>
  <sheetData>
    <row r="2" spans="2:17" ht="14.4">
      <c r="B2" s="461" t="s">
        <v>1108</v>
      </c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</row>
    <row r="3" spans="2:17" s="39" customFormat="1" ht="7.95" customHeight="1"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</row>
    <row r="4" spans="2:17">
      <c r="B4" s="387" t="s">
        <v>1283</v>
      </c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</row>
    <row r="5" spans="2:17">
      <c r="B5" s="504" t="s">
        <v>127</v>
      </c>
      <c r="C5" s="504"/>
      <c r="D5" s="504"/>
      <c r="E5" s="504"/>
      <c r="F5" s="504"/>
      <c r="G5" s="504"/>
      <c r="H5" s="504"/>
      <c r="I5" s="504"/>
      <c r="J5" s="183" t="s">
        <v>1216</v>
      </c>
      <c r="K5" s="504" t="s">
        <v>128</v>
      </c>
      <c r="L5" s="504"/>
      <c r="M5" s="504"/>
      <c r="N5" s="504"/>
      <c r="O5" s="504"/>
      <c r="P5" s="504"/>
      <c r="Q5" s="504"/>
    </row>
    <row r="6" spans="2:17" s="61" customFormat="1" ht="27.6">
      <c r="B6" s="184" t="s">
        <v>1166</v>
      </c>
      <c r="C6" s="184" t="s">
        <v>1166</v>
      </c>
      <c r="D6" s="184" t="s">
        <v>1168</v>
      </c>
      <c r="E6" s="184" t="s">
        <v>1166</v>
      </c>
      <c r="F6" s="267" t="s">
        <v>1168</v>
      </c>
      <c r="G6" s="267" t="s">
        <v>1166</v>
      </c>
      <c r="H6" s="184" t="s">
        <v>1167</v>
      </c>
      <c r="I6" s="184" t="s">
        <v>48</v>
      </c>
      <c r="J6" s="183" t="s">
        <v>1217</v>
      </c>
      <c r="K6" s="184" t="s">
        <v>1166</v>
      </c>
      <c r="L6" s="184" t="s">
        <v>1166</v>
      </c>
      <c r="M6" s="184" t="s">
        <v>1218</v>
      </c>
      <c r="N6" s="184" t="s">
        <v>1166</v>
      </c>
      <c r="O6" s="184" t="s">
        <v>1168</v>
      </c>
      <c r="P6" s="184" t="s">
        <v>1166</v>
      </c>
      <c r="Q6" s="184" t="s">
        <v>1167</v>
      </c>
    </row>
    <row r="7" spans="2:17" s="61" customFormat="1" ht="14.4">
      <c r="B7" s="202" t="s">
        <v>189</v>
      </c>
      <c r="C7" s="202" t="s">
        <v>530</v>
      </c>
      <c r="D7" s="202" t="s">
        <v>531</v>
      </c>
      <c r="E7" s="266" t="s">
        <v>1147</v>
      </c>
      <c r="F7" s="202" t="s">
        <v>1110</v>
      </c>
      <c r="G7" s="202" t="s">
        <v>246</v>
      </c>
      <c r="H7" s="26" t="s">
        <v>1109</v>
      </c>
      <c r="I7" s="53">
        <v>0</v>
      </c>
      <c r="J7" s="184" t="s">
        <v>115</v>
      </c>
      <c r="K7" s="53" t="s">
        <v>367</v>
      </c>
      <c r="L7" s="53" t="s">
        <v>604</v>
      </c>
      <c r="M7" s="53" t="s">
        <v>1110</v>
      </c>
      <c r="N7" s="53" t="s">
        <v>915</v>
      </c>
      <c r="O7" s="53" t="s">
        <v>929</v>
      </c>
      <c r="P7" s="53" t="s">
        <v>87</v>
      </c>
      <c r="Q7" s="53" t="s">
        <v>247</v>
      </c>
    </row>
    <row r="8" spans="2:17" s="61" customFormat="1" ht="27.6">
      <c r="B8" s="53" t="s">
        <v>316</v>
      </c>
      <c r="C8" s="53" t="s">
        <v>536</v>
      </c>
      <c r="D8" s="53" t="s">
        <v>537</v>
      </c>
      <c r="E8" s="53" t="s">
        <v>512</v>
      </c>
      <c r="F8" s="263" t="s">
        <v>1170</v>
      </c>
      <c r="G8" s="263" t="s">
        <v>252</v>
      </c>
      <c r="H8" s="53" t="s">
        <v>1073</v>
      </c>
      <c r="I8" s="53">
        <v>0.3</v>
      </c>
      <c r="J8" s="184" t="s">
        <v>116</v>
      </c>
      <c r="K8" s="53" t="s">
        <v>684</v>
      </c>
      <c r="L8" s="53" t="s">
        <v>1219</v>
      </c>
      <c r="M8" s="53" t="s">
        <v>1111</v>
      </c>
      <c r="N8" s="53" t="s">
        <v>1220</v>
      </c>
      <c r="O8" s="53" t="s">
        <v>1171</v>
      </c>
      <c r="P8" s="53" t="s">
        <v>566</v>
      </c>
      <c r="Q8" s="53" t="s">
        <v>243</v>
      </c>
    </row>
    <row r="9" spans="2:17" s="61" customFormat="1">
      <c r="B9" s="53" t="s">
        <v>473</v>
      </c>
      <c r="C9" s="53" t="s">
        <v>545</v>
      </c>
      <c r="D9" s="53" t="s">
        <v>546</v>
      </c>
      <c r="E9" s="53" t="s">
        <v>1144</v>
      </c>
      <c r="F9" s="53" t="s">
        <v>1172</v>
      </c>
      <c r="G9" s="53" t="s">
        <v>257</v>
      </c>
      <c r="H9" s="53" t="s">
        <v>1112</v>
      </c>
      <c r="I9" s="53">
        <v>0.8</v>
      </c>
      <c r="J9" s="184" t="s">
        <v>117</v>
      </c>
      <c r="K9" s="53" t="s">
        <v>385</v>
      </c>
      <c r="L9" s="53" t="s">
        <v>1128</v>
      </c>
      <c r="M9" s="53" t="s">
        <v>1113</v>
      </c>
      <c r="N9" s="53" t="s">
        <v>1221</v>
      </c>
      <c r="O9" s="53" t="s">
        <v>1173</v>
      </c>
      <c r="P9" s="53" t="s">
        <v>580</v>
      </c>
      <c r="Q9" s="53" t="s">
        <v>239</v>
      </c>
    </row>
    <row r="10" spans="2:17" s="61" customFormat="1">
      <c r="B10" s="53" t="s">
        <v>70</v>
      </c>
      <c r="C10" s="53" t="s">
        <v>645</v>
      </c>
      <c r="D10" s="53" t="s">
        <v>759</v>
      </c>
      <c r="E10" s="53" t="s">
        <v>507</v>
      </c>
      <c r="F10" s="53" t="s">
        <v>1174</v>
      </c>
      <c r="G10" s="53" t="s">
        <v>621</v>
      </c>
      <c r="H10" s="53" t="s">
        <v>357</v>
      </c>
      <c r="I10" s="53">
        <v>1.6</v>
      </c>
      <c r="J10" s="184" t="s">
        <v>118</v>
      </c>
      <c r="K10" s="53" t="s">
        <v>186</v>
      </c>
      <c r="L10" s="53" t="s">
        <v>1065</v>
      </c>
      <c r="M10" s="53" t="s">
        <v>1114</v>
      </c>
      <c r="N10" s="53" t="s">
        <v>907</v>
      </c>
      <c r="O10" s="53" t="s">
        <v>934</v>
      </c>
      <c r="P10" s="53" t="s">
        <v>97</v>
      </c>
      <c r="Q10" s="53" t="s">
        <v>135</v>
      </c>
    </row>
    <row r="11" spans="2:17" s="61" customFormat="1">
      <c r="B11" s="53" t="s">
        <v>203</v>
      </c>
      <c r="C11" s="53" t="s">
        <v>559</v>
      </c>
      <c r="D11" s="53" t="s">
        <v>560</v>
      </c>
      <c r="E11" s="53" t="s">
        <v>1154</v>
      </c>
      <c r="F11" s="53" t="s">
        <v>1175</v>
      </c>
      <c r="G11" s="53" t="s">
        <v>616</v>
      </c>
      <c r="H11" s="53" t="s">
        <v>1074</v>
      </c>
      <c r="I11" s="53">
        <v>2.1</v>
      </c>
      <c r="J11" s="184" t="s">
        <v>1115</v>
      </c>
      <c r="K11" s="53" t="s">
        <v>384</v>
      </c>
      <c r="L11" s="53" t="s">
        <v>705</v>
      </c>
      <c r="M11" s="53" t="s">
        <v>1116</v>
      </c>
      <c r="N11" s="53" t="s">
        <v>1222</v>
      </c>
      <c r="O11" s="53" t="s">
        <v>1176</v>
      </c>
      <c r="P11" s="53" t="s">
        <v>89</v>
      </c>
      <c r="Q11" s="53" t="s">
        <v>141</v>
      </c>
    </row>
    <row r="12" spans="2:17" s="61" customFormat="1">
      <c r="B12" s="53" t="s">
        <v>322</v>
      </c>
      <c r="C12" s="53" t="s">
        <v>567</v>
      </c>
      <c r="D12" s="53" t="s">
        <v>568</v>
      </c>
      <c r="E12" s="53" t="s">
        <v>1138</v>
      </c>
      <c r="F12" s="53" t="s">
        <v>1177</v>
      </c>
      <c r="G12" s="53" t="s">
        <v>268</v>
      </c>
      <c r="H12" s="53" t="s">
        <v>1117</v>
      </c>
      <c r="I12" s="53">
        <v>2.5</v>
      </c>
      <c r="J12" s="184" t="s">
        <v>1118</v>
      </c>
      <c r="K12" s="53" t="s">
        <v>397</v>
      </c>
      <c r="L12" s="53" t="s">
        <v>708</v>
      </c>
      <c r="M12" s="53" t="s">
        <v>1119</v>
      </c>
      <c r="N12" s="53" t="s">
        <v>1223</v>
      </c>
      <c r="O12" s="53" t="s">
        <v>1178</v>
      </c>
      <c r="P12" s="53" t="s">
        <v>85</v>
      </c>
      <c r="Q12" s="53" t="s">
        <v>348</v>
      </c>
    </row>
    <row r="13" spans="2:17" s="61" customFormat="1">
      <c r="B13" s="53" t="s">
        <v>73</v>
      </c>
      <c r="C13" s="53" t="s">
        <v>574</v>
      </c>
      <c r="D13" s="53" t="s">
        <v>575</v>
      </c>
      <c r="E13" s="53" t="s">
        <v>1153</v>
      </c>
      <c r="F13" s="53" t="s">
        <v>868</v>
      </c>
      <c r="G13" s="53" t="s">
        <v>271</v>
      </c>
      <c r="H13" s="53" t="s">
        <v>626</v>
      </c>
      <c r="I13" s="53">
        <v>3.1</v>
      </c>
      <c r="J13" s="184" t="s">
        <v>121</v>
      </c>
      <c r="K13" s="262" t="s">
        <v>408</v>
      </c>
      <c r="L13" s="53" t="s">
        <v>1064</v>
      </c>
      <c r="M13" s="53" t="s">
        <v>1120</v>
      </c>
      <c r="N13" s="53" t="s">
        <v>988</v>
      </c>
      <c r="O13" s="53" t="s">
        <v>1179</v>
      </c>
      <c r="P13" s="53" t="s">
        <v>81</v>
      </c>
      <c r="Q13" s="53" t="s">
        <v>151</v>
      </c>
    </row>
    <row r="14" spans="2:17" s="61" customFormat="1" ht="15.6" customHeight="1">
      <c r="B14" s="53" t="s">
        <v>221</v>
      </c>
      <c r="C14" s="53" t="s">
        <v>581</v>
      </c>
      <c r="D14" s="53" t="s">
        <v>582</v>
      </c>
      <c r="E14" s="53" t="s">
        <v>1152</v>
      </c>
      <c r="F14" s="53" t="s">
        <v>1180</v>
      </c>
      <c r="G14" s="53" t="s">
        <v>266</v>
      </c>
      <c r="H14" s="53" t="s">
        <v>365</v>
      </c>
      <c r="I14" s="53" t="s">
        <v>1121</v>
      </c>
      <c r="J14" s="265" t="s">
        <v>1224</v>
      </c>
      <c r="K14" s="262"/>
      <c r="L14" s="262"/>
      <c r="M14" s="262"/>
      <c r="N14" s="262"/>
      <c r="O14" s="262"/>
      <c r="P14" s="262"/>
      <c r="Q14" s="262"/>
    </row>
    <row r="15" spans="2:17" s="61" customFormat="1" ht="27.6">
      <c r="B15" s="262" t="s">
        <v>226</v>
      </c>
      <c r="C15" s="262" t="s">
        <v>588</v>
      </c>
      <c r="D15" s="262" t="s">
        <v>589</v>
      </c>
      <c r="E15" s="53" t="s">
        <v>1136</v>
      </c>
      <c r="F15" s="53" t="s">
        <v>1181</v>
      </c>
      <c r="G15" s="53" t="s">
        <v>260</v>
      </c>
      <c r="H15" s="53" t="s">
        <v>989</v>
      </c>
      <c r="I15" s="53"/>
      <c r="J15" s="265" t="s">
        <v>1123</v>
      </c>
      <c r="K15" s="263"/>
      <c r="L15" s="263"/>
      <c r="M15" s="263"/>
      <c r="N15" s="263"/>
      <c r="O15" s="263"/>
      <c r="P15" s="263"/>
      <c r="Q15" s="263"/>
    </row>
    <row r="16" spans="2:17" s="61" customFormat="1" ht="27.6">
      <c r="B16" s="262"/>
      <c r="C16" s="262"/>
      <c r="D16" s="262"/>
      <c r="E16" s="262"/>
      <c r="F16" s="262"/>
      <c r="G16" s="262"/>
      <c r="H16" s="262"/>
      <c r="I16" s="262"/>
      <c r="J16" s="184" t="s">
        <v>542</v>
      </c>
      <c r="K16" s="263" t="s">
        <v>277</v>
      </c>
      <c r="L16" s="53" t="s">
        <v>568</v>
      </c>
      <c r="M16" s="53" t="s">
        <v>1124</v>
      </c>
      <c r="N16" s="53" t="s">
        <v>1225</v>
      </c>
      <c r="O16" s="53" t="s">
        <v>1018</v>
      </c>
      <c r="P16" s="53" t="s">
        <v>304</v>
      </c>
      <c r="Q16" s="53" t="s">
        <v>622</v>
      </c>
    </row>
    <row r="17" spans="2:17" s="61" customFormat="1">
      <c r="B17" s="264"/>
      <c r="C17" s="264"/>
      <c r="D17" s="264"/>
      <c r="E17" s="264"/>
      <c r="F17" s="264"/>
      <c r="G17" s="264"/>
      <c r="H17" s="264"/>
      <c r="I17" s="264"/>
      <c r="J17" s="184" t="s">
        <v>550</v>
      </c>
      <c r="K17" s="53" t="s">
        <v>279</v>
      </c>
      <c r="L17" s="53" t="s">
        <v>555</v>
      </c>
      <c r="M17" s="53" t="s">
        <v>1125</v>
      </c>
      <c r="N17" s="53" t="s">
        <v>986</v>
      </c>
      <c r="O17" s="53" t="s">
        <v>1015</v>
      </c>
      <c r="P17" s="53" t="s">
        <v>299</v>
      </c>
      <c r="Q17" s="53" t="s">
        <v>156</v>
      </c>
    </row>
    <row r="18" spans="2:17" s="61" customFormat="1" ht="27.6">
      <c r="B18" s="263"/>
      <c r="C18" s="263"/>
      <c r="D18" s="263"/>
      <c r="E18" s="263"/>
      <c r="F18" s="263"/>
      <c r="G18" s="263"/>
      <c r="H18" s="263"/>
      <c r="I18" s="263"/>
      <c r="J18" s="184" t="s">
        <v>563</v>
      </c>
      <c r="K18" s="53" t="s">
        <v>134</v>
      </c>
      <c r="L18" s="53" t="s">
        <v>759</v>
      </c>
      <c r="M18" s="53" t="s">
        <v>1127</v>
      </c>
      <c r="N18" s="53" t="s">
        <v>890</v>
      </c>
      <c r="O18" s="53" t="s">
        <v>1182</v>
      </c>
      <c r="P18" s="53" t="s">
        <v>751</v>
      </c>
      <c r="Q18" s="53" t="s">
        <v>199</v>
      </c>
    </row>
    <row r="19" spans="2:17" s="61" customFormat="1" ht="27.6">
      <c r="B19" s="263" t="s">
        <v>88</v>
      </c>
      <c r="C19" s="263" t="s">
        <v>666</v>
      </c>
      <c r="D19" s="263" t="s">
        <v>1128</v>
      </c>
      <c r="E19" s="53" t="s">
        <v>1135</v>
      </c>
      <c r="F19" s="53" t="s">
        <v>1183</v>
      </c>
      <c r="G19" s="53" t="s">
        <v>606</v>
      </c>
      <c r="H19" s="53" t="s">
        <v>990</v>
      </c>
      <c r="I19" s="53">
        <v>5</v>
      </c>
      <c r="J19" s="184" t="s">
        <v>1129</v>
      </c>
      <c r="K19" s="53" t="s">
        <v>433</v>
      </c>
      <c r="L19" s="53" t="s">
        <v>715</v>
      </c>
      <c r="M19" s="53" t="s">
        <v>1130</v>
      </c>
      <c r="N19" s="53" t="s">
        <v>1185</v>
      </c>
      <c r="O19" s="53" t="s">
        <v>1012</v>
      </c>
      <c r="P19" s="53" t="s">
        <v>749</v>
      </c>
      <c r="Q19" s="53" t="s">
        <v>195</v>
      </c>
    </row>
    <row r="20" spans="2:17" s="61" customFormat="1">
      <c r="B20" s="53" t="s">
        <v>101</v>
      </c>
      <c r="C20" s="53" t="s">
        <v>781</v>
      </c>
      <c r="D20" s="53" t="s">
        <v>1131</v>
      </c>
      <c r="E20" s="53" t="s">
        <v>1226</v>
      </c>
      <c r="F20" s="53" t="s">
        <v>1184</v>
      </c>
      <c r="G20" s="53" t="s">
        <v>136</v>
      </c>
      <c r="H20" s="53" t="s">
        <v>389</v>
      </c>
      <c r="I20" s="53">
        <v>7.5</v>
      </c>
      <c r="J20" s="184" t="s">
        <v>29</v>
      </c>
      <c r="K20" s="53" t="s">
        <v>145</v>
      </c>
      <c r="L20" s="53" t="s">
        <v>531</v>
      </c>
      <c r="M20" s="53" t="s">
        <v>1132</v>
      </c>
      <c r="N20" s="53" t="s">
        <v>1227</v>
      </c>
      <c r="O20" s="53" t="s">
        <v>1010</v>
      </c>
      <c r="P20" s="53" t="s">
        <v>74</v>
      </c>
      <c r="Q20" s="53" t="s">
        <v>191</v>
      </c>
    </row>
    <row r="21" spans="2:17" s="61" customFormat="1">
      <c r="B21" s="53" t="s">
        <v>105</v>
      </c>
      <c r="C21" s="53" t="s">
        <v>753</v>
      </c>
      <c r="D21" s="53" t="s">
        <v>1133</v>
      </c>
      <c r="E21" s="53" t="s">
        <v>1130</v>
      </c>
      <c r="F21" s="53" t="s">
        <v>1185</v>
      </c>
      <c r="G21" s="53" t="s">
        <v>236</v>
      </c>
      <c r="H21" s="53" t="s">
        <v>1134</v>
      </c>
      <c r="I21" s="53">
        <v>8.4</v>
      </c>
      <c r="J21" s="184" t="s">
        <v>668</v>
      </c>
      <c r="K21" s="53" t="s">
        <v>295</v>
      </c>
      <c r="L21" s="53" t="s">
        <v>718</v>
      </c>
      <c r="M21" s="53" t="s">
        <v>1135</v>
      </c>
      <c r="N21" s="53" t="s">
        <v>1183</v>
      </c>
      <c r="O21" s="53" t="s">
        <v>1007</v>
      </c>
      <c r="P21" s="53" t="s">
        <v>744</v>
      </c>
      <c r="Q21" s="53" t="s">
        <v>174</v>
      </c>
    </row>
    <row r="22" spans="2:17" s="61" customFormat="1">
      <c r="B22" s="53" t="s">
        <v>262</v>
      </c>
      <c r="C22" s="53" t="s">
        <v>586</v>
      </c>
      <c r="D22" s="53" t="s">
        <v>587</v>
      </c>
      <c r="E22" s="53" t="s">
        <v>1125</v>
      </c>
      <c r="F22" s="53" t="s">
        <v>986</v>
      </c>
      <c r="G22" s="53" t="s">
        <v>224</v>
      </c>
      <c r="H22" s="53" t="s">
        <v>702</v>
      </c>
      <c r="I22" s="53">
        <v>10.4</v>
      </c>
      <c r="J22" s="184" t="s">
        <v>669</v>
      </c>
      <c r="K22" s="53" t="s">
        <v>647</v>
      </c>
      <c r="L22" s="53" t="s">
        <v>509</v>
      </c>
      <c r="M22" s="53" t="s">
        <v>1136</v>
      </c>
      <c r="N22" s="53" t="s">
        <v>1181</v>
      </c>
      <c r="O22" s="53" t="s">
        <v>1186</v>
      </c>
      <c r="P22" s="53" t="s">
        <v>532</v>
      </c>
      <c r="Q22" s="53" t="s">
        <v>176</v>
      </c>
    </row>
    <row r="23" spans="2:17" s="61" customFormat="1">
      <c r="B23" s="53" t="s">
        <v>630</v>
      </c>
      <c r="C23" s="53" t="s">
        <v>572</v>
      </c>
      <c r="D23" s="53" t="s">
        <v>573</v>
      </c>
      <c r="E23" s="53" t="s">
        <v>1120</v>
      </c>
      <c r="F23" s="53" t="s">
        <v>988</v>
      </c>
      <c r="G23" s="53" t="s">
        <v>214</v>
      </c>
      <c r="H23" s="53" t="s">
        <v>413</v>
      </c>
      <c r="I23" s="53">
        <v>12</v>
      </c>
      <c r="J23" s="184" t="s">
        <v>670</v>
      </c>
      <c r="K23" s="53" t="s">
        <v>230</v>
      </c>
      <c r="L23" s="53" t="s">
        <v>725</v>
      </c>
      <c r="M23" s="53" t="s">
        <v>1137</v>
      </c>
      <c r="N23" s="53" t="s">
        <v>1228</v>
      </c>
      <c r="O23" s="53" t="s">
        <v>1187</v>
      </c>
      <c r="P23" s="53" t="s">
        <v>517</v>
      </c>
      <c r="Q23" s="53" t="s">
        <v>171</v>
      </c>
    </row>
    <row r="24" spans="2:17" s="61" customFormat="1">
      <c r="B24" s="53" t="s">
        <v>330</v>
      </c>
      <c r="C24" s="53" t="s">
        <v>543</v>
      </c>
      <c r="D24" s="53" t="s">
        <v>544</v>
      </c>
      <c r="E24" s="53" t="s">
        <v>1229</v>
      </c>
      <c r="F24" s="53" t="s">
        <v>903</v>
      </c>
      <c r="G24" s="53" t="s">
        <v>201</v>
      </c>
      <c r="H24" s="53" t="s">
        <v>425</v>
      </c>
      <c r="I24" s="53">
        <v>13.5</v>
      </c>
      <c r="J24" s="184" t="s">
        <v>671</v>
      </c>
      <c r="K24" s="53" t="s">
        <v>86</v>
      </c>
      <c r="L24" s="53" t="s">
        <v>1230</v>
      </c>
      <c r="M24" s="53" t="s">
        <v>1138</v>
      </c>
      <c r="N24" s="53" t="s">
        <v>1177</v>
      </c>
      <c r="O24" s="53" t="s">
        <v>996</v>
      </c>
      <c r="P24" s="53" t="s">
        <v>187</v>
      </c>
      <c r="Q24" s="53" t="s">
        <v>165</v>
      </c>
    </row>
    <row r="25" spans="2:17" s="61" customFormat="1">
      <c r="B25" s="53" t="s">
        <v>175</v>
      </c>
      <c r="C25" s="53" t="s">
        <v>824</v>
      </c>
      <c r="D25" s="53" t="s">
        <v>1139</v>
      </c>
      <c r="E25" s="53" t="s">
        <v>1231</v>
      </c>
      <c r="F25" s="53" t="s">
        <v>1188</v>
      </c>
      <c r="G25" s="53" t="s">
        <v>164</v>
      </c>
      <c r="H25" s="53" t="s">
        <v>431</v>
      </c>
      <c r="I25" s="53">
        <v>14.3</v>
      </c>
      <c r="J25" s="309" t="s">
        <v>1140</v>
      </c>
      <c r="K25" s="53" t="s">
        <v>90</v>
      </c>
      <c r="L25" s="53" t="s">
        <v>763</v>
      </c>
      <c r="M25" s="53" t="s">
        <v>1141</v>
      </c>
      <c r="N25" s="53" t="s">
        <v>1232</v>
      </c>
      <c r="O25" s="53" t="s">
        <v>923</v>
      </c>
      <c r="P25" s="53" t="s">
        <v>774</v>
      </c>
      <c r="Q25" s="53" t="s">
        <v>595</v>
      </c>
    </row>
    <row r="26" spans="2:17" s="61" customFormat="1" ht="27.6">
      <c r="B26" s="53" t="s">
        <v>636</v>
      </c>
      <c r="C26" s="53" t="s">
        <v>740</v>
      </c>
      <c r="D26" s="53" t="s">
        <v>1142</v>
      </c>
      <c r="E26" s="53" t="s">
        <v>1233</v>
      </c>
      <c r="F26" s="53" t="s">
        <v>1189</v>
      </c>
      <c r="G26" s="53" t="s">
        <v>1030</v>
      </c>
      <c r="H26" s="53" t="s">
        <v>438</v>
      </c>
      <c r="I26" s="53">
        <v>16.3</v>
      </c>
      <c r="J26" s="184" t="s">
        <v>1143</v>
      </c>
      <c r="K26" s="53" t="s">
        <v>249</v>
      </c>
      <c r="L26" s="53" t="s">
        <v>731</v>
      </c>
      <c r="M26" s="53" t="s">
        <v>1144</v>
      </c>
      <c r="N26" s="53" t="s">
        <v>1172</v>
      </c>
      <c r="O26" s="53" t="s">
        <v>919</v>
      </c>
      <c r="P26" s="53" t="s">
        <v>167</v>
      </c>
      <c r="Q26" s="53" t="s">
        <v>282</v>
      </c>
    </row>
    <row r="27" spans="2:17" s="61" customFormat="1">
      <c r="B27" s="53" t="s">
        <v>960</v>
      </c>
      <c r="C27" s="53" t="s">
        <v>738</v>
      </c>
      <c r="D27" s="53" t="s">
        <v>1145</v>
      </c>
      <c r="E27" s="53" t="s">
        <v>1234</v>
      </c>
      <c r="F27" s="53" t="s">
        <v>911</v>
      </c>
      <c r="G27" s="53" t="s">
        <v>170</v>
      </c>
      <c r="H27" s="53" t="s">
        <v>443</v>
      </c>
      <c r="I27" s="53">
        <v>17.100000000000001</v>
      </c>
      <c r="J27" s="184" t="s">
        <v>1146</v>
      </c>
      <c r="K27" s="53" t="s">
        <v>100</v>
      </c>
      <c r="L27" s="53" t="s">
        <v>511</v>
      </c>
      <c r="M27" s="53" t="s">
        <v>512</v>
      </c>
      <c r="N27" s="53" t="s">
        <v>1170</v>
      </c>
      <c r="O27" s="53" t="s">
        <v>1190</v>
      </c>
      <c r="P27" s="53" t="s">
        <v>173</v>
      </c>
      <c r="Q27" s="53" t="s">
        <v>153</v>
      </c>
    </row>
    <row r="28" spans="2:17" s="61" customFormat="1">
      <c r="B28" s="53" t="s">
        <v>321</v>
      </c>
      <c r="C28" s="53" t="s">
        <v>737</v>
      </c>
      <c r="D28" s="53" t="s">
        <v>1147</v>
      </c>
      <c r="E28" s="53" t="s">
        <v>1110</v>
      </c>
      <c r="F28" s="53" t="s">
        <v>915</v>
      </c>
      <c r="G28" s="53" t="s">
        <v>63</v>
      </c>
      <c r="H28" s="53" t="s">
        <v>148</v>
      </c>
      <c r="I28" s="53">
        <v>18</v>
      </c>
      <c r="J28" s="184" t="s">
        <v>1148</v>
      </c>
      <c r="K28" s="53" t="s">
        <v>321</v>
      </c>
      <c r="L28" s="53" t="s">
        <v>737</v>
      </c>
      <c r="M28" s="53" t="s">
        <v>1147</v>
      </c>
      <c r="N28" s="53" t="s">
        <v>1110</v>
      </c>
      <c r="O28" s="53" t="s">
        <v>915</v>
      </c>
      <c r="P28" s="53" t="s">
        <v>63</v>
      </c>
      <c r="Q28" s="53" t="s">
        <v>148</v>
      </c>
    </row>
    <row r="29" spans="2:17" s="61" customFormat="1" ht="35.25" customHeight="1">
      <c r="B29" s="505" t="s">
        <v>1285</v>
      </c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  <c r="N29" s="505"/>
      <c r="O29" s="505"/>
      <c r="P29" s="505"/>
      <c r="Q29" s="505"/>
    </row>
    <row r="30" spans="2:17" s="3" customFormat="1" ht="48.75" customHeight="1">
      <c r="B30" s="506" t="s">
        <v>1284</v>
      </c>
      <c r="C30" s="506"/>
      <c r="D30" s="506"/>
      <c r="E30" s="506"/>
      <c r="F30" s="506"/>
      <c r="G30" s="506"/>
      <c r="H30" s="506"/>
      <c r="I30" s="506"/>
      <c r="J30" s="506"/>
      <c r="K30" s="506"/>
      <c r="L30" s="506"/>
      <c r="M30" s="506"/>
      <c r="N30" s="506"/>
      <c r="O30" s="506"/>
      <c r="P30" s="506"/>
      <c r="Q30" s="506"/>
    </row>
    <row r="32" spans="2:17" s="3" customFormat="1" ht="15.6">
      <c r="B32" s="305"/>
      <c r="E32" s="461" t="s">
        <v>1108</v>
      </c>
      <c r="F32" s="461"/>
      <c r="G32" s="461"/>
      <c r="H32" s="461"/>
      <c r="I32" s="461"/>
      <c r="J32" s="461"/>
      <c r="K32" s="461"/>
      <c r="L32" s="461"/>
      <c r="M32" s="461"/>
      <c r="N32" s="461"/>
    </row>
    <row r="33" spans="2:14" ht="15.6">
      <c r="B33" s="317"/>
      <c r="E33" s="306"/>
      <c r="F33" s="306"/>
      <c r="G33" s="306"/>
      <c r="H33" s="306"/>
      <c r="I33" s="306"/>
      <c r="J33" s="306"/>
      <c r="K33" s="318" t="s">
        <v>1261</v>
      </c>
    </row>
    <row r="34" spans="2:14" ht="46.8">
      <c r="E34" s="499" t="s">
        <v>127</v>
      </c>
      <c r="F34" s="500"/>
      <c r="G34" s="500"/>
      <c r="H34" s="501"/>
      <c r="I34" s="6" t="s">
        <v>48</v>
      </c>
      <c r="J34" s="307" t="s">
        <v>182</v>
      </c>
      <c r="K34" s="499" t="s">
        <v>128</v>
      </c>
      <c r="L34" s="500"/>
      <c r="M34" s="500"/>
      <c r="N34" s="501"/>
    </row>
    <row r="35" spans="2:14" ht="14.4" customHeight="1">
      <c r="E35" s="6" t="s">
        <v>129</v>
      </c>
      <c r="F35" s="6" t="s">
        <v>129</v>
      </c>
      <c r="G35" s="6" t="s">
        <v>129</v>
      </c>
      <c r="H35" s="6" t="s">
        <v>129</v>
      </c>
      <c r="I35" s="6"/>
      <c r="J35" s="308"/>
      <c r="K35" s="6" t="s">
        <v>129</v>
      </c>
      <c r="L35" s="6" t="s">
        <v>129</v>
      </c>
      <c r="M35" s="6" t="s">
        <v>129</v>
      </c>
      <c r="N35" s="6" t="s">
        <v>129</v>
      </c>
    </row>
    <row r="36" spans="2:14" ht="14.4" customHeight="1">
      <c r="E36" s="202" t="s">
        <v>189</v>
      </c>
      <c r="F36" s="202" t="s">
        <v>531</v>
      </c>
      <c r="G36" s="202" t="s">
        <v>246</v>
      </c>
      <c r="H36" s="26" t="s">
        <v>1109</v>
      </c>
      <c r="I36" s="53">
        <v>0</v>
      </c>
      <c r="J36" s="184" t="s">
        <v>115</v>
      </c>
      <c r="K36" s="53" t="s">
        <v>367</v>
      </c>
      <c r="L36" s="53" t="s">
        <v>1110</v>
      </c>
      <c r="M36" s="53" t="s">
        <v>87</v>
      </c>
      <c r="N36" s="53" t="s">
        <v>247</v>
      </c>
    </row>
    <row r="37" spans="2:14" ht="27.6">
      <c r="E37" s="53" t="s">
        <v>316</v>
      </c>
      <c r="F37" s="53" t="s">
        <v>537</v>
      </c>
      <c r="G37" s="53" t="s">
        <v>252</v>
      </c>
      <c r="H37" s="53" t="s">
        <v>1073</v>
      </c>
      <c r="I37" s="53">
        <v>0.3</v>
      </c>
      <c r="J37" s="184" t="s">
        <v>116</v>
      </c>
      <c r="K37" s="53" t="s">
        <v>684</v>
      </c>
      <c r="L37" s="53" t="s">
        <v>1111</v>
      </c>
      <c r="M37" s="53" t="s">
        <v>566</v>
      </c>
      <c r="N37" s="53" t="s">
        <v>243</v>
      </c>
    </row>
    <row r="38" spans="2:14">
      <c r="E38" s="53" t="s">
        <v>473</v>
      </c>
      <c r="F38" s="53" t="s">
        <v>546</v>
      </c>
      <c r="G38" s="53" t="s">
        <v>257</v>
      </c>
      <c r="H38" s="53" t="s">
        <v>1112</v>
      </c>
      <c r="I38" s="53">
        <v>0.8</v>
      </c>
      <c r="J38" s="184" t="s">
        <v>117</v>
      </c>
      <c r="K38" s="53" t="s">
        <v>385</v>
      </c>
      <c r="L38" s="53" t="s">
        <v>1113</v>
      </c>
      <c r="M38" s="53" t="s">
        <v>580</v>
      </c>
      <c r="N38" s="53" t="s">
        <v>239</v>
      </c>
    </row>
    <row r="39" spans="2:14">
      <c r="E39" s="53" t="s">
        <v>70</v>
      </c>
      <c r="F39" s="53" t="s">
        <v>759</v>
      </c>
      <c r="G39" s="53" t="s">
        <v>621</v>
      </c>
      <c r="H39" s="53" t="s">
        <v>357</v>
      </c>
      <c r="I39" s="53">
        <v>1.6</v>
      </c>
      <c r="J39" s="184" t="s">
        <v>118</v>
      </c>
      <c r="K39" s="53" t="s">
        <v>186</v>
      </c>
      <c r="L39" s="53" t="s">
        <v>1114</v>
      </c>
      <c r="M39" s="53" t="s">
        <v>97</v>
      </c>
      <c r="N39" s="53" t="s">
        <v>135</v>
      </c>
    </row>
    <row r="40" spans="2:14">
      <c r="E40" s="53" t="s">
        <v>203</v>
      </c>
      <c r="F40" s="53" t="s">
        <v>560</v>
      </c>
      <c r="G40" s="53" t="s">
        <v>616</v>
      </c>
      <c r="H40" s="53" t="s">
        <v>1074</v>
      </c>
      <c r="I40" s="53">
        <v>2.1</v>
      </c>
      <c r="J40" s="184" t="s">
        <v>1115</v>
      </c>
      <c r="K40" s="53" t="s">
        <v>384</v>
      </c>
      <c r="L40" s="53" t="s">
        <v>1116</v>
      </c>
      <c r="M40" s="53" t="s">
        <v>89</v>
      </c>
      <c r="N40" s="53" t="s">
        <v>141</v>
      </c>
    </row>
    <row r="41" spans="2:14">
      <c r="E41" s="53" t="s">
        <v>322</v>
      </c>
      <c r="F41" s="53" t="s">
        <v>568</v>
      </c>
      <c r="G41" s="53" t="s">
        <v>268</v>
      </c>
      <c r="H41" s="53" t="s">
        <v>1117</v>
      </c>
      <c r="I41" s="53">
        <v>2.5</v>
      </c>
      <c r="J41" s="184" t="s">
        <v>1118</v>
      </c>
      <c r="K41" s="53" t="s">
        <v>397</v>
      </c>
      <c r="L41" s="53" t="s">
        <v>1119</v>
      </c>
      <c r="M41" s="53" t="s">
        <v>85</v>
      </c>
      <c r="N41" s="53" t="s">
        <v>348</v>
      </c>
    </row>
    <row r="42" spans="2:14">
      <c r="E42" s="53" t="s">
        <v>73</v>
      </c>
      <c r="F42" s="53" t="s">
        <v>575</v>
      </c>
      <c r="G42" s="53" t="s">
        <v>271</v>
      </c>
      <c r="H42" s="53" t="s">
        <v>626</v>
      </c>
      <c r="I42" s="53">
        <v>3.1</v>
      </c>
      <c r="J42" s="184" t="s">
        <v>121</v>
      </c>
      <c r="K42" s="262" t="s">
        <v>408</v>
      </c>
      <c r="L42" s="53" t="s">
        <v>1120</v>
      </c>
      <c r="M42" s="53" t="s">
        <v>81</v>
      </c>
      <c r="N42" s="53" t="s">
        <v>151</v>
      </c>
    </row>
    <row r="43" spans="2:14" ht="55.2">
      <c r="E43" s="53" t="s">
        <v>221</v>
      </c>
      <c r="F43" s="53" t="s">
        <v>582</v>
      </c>
      <c r="G43" s="53" t="s">
        <v>266</v>
      </c>
      <c r="H43" s="53" t="s">
        <v>365</v>
      </c>
      <c r="I43" s="53" t="s">
        <v>1121</v>
      </c>
      <c r="J43" s="265" t="s">
        <v>1224</v>
      </c>
      <c r="K43" s="262"/>
      <c r="L43" s="262"/>
      <c r="M43" s="262"/>
      <c r="N43" s="262"/>
    </row>
    <row r="44" spans="2:14" ht="27.6">
      <c r="E44" s="262" t="s">
        <v>226</v>
      </c>
      <c r="F44" s="262" t="s">
        <v>589</v>
      </c>
      <c r="G44" s="53" t="s">
        <v>260</v>
      </c>
      <c r="H44" s="53" t="s">
        <v>989</v>
      </c>
      <c r="I44" s="53"/>
      <c r="J44" s="265" t="s">
        <v>1123</v>
      </c>
      <c r="K44" s="263"/>
      <c r="L44" s="263"/>
      <c r="M44" s="263"/>
      <c r="N44" s="263"/>
    </row>
    <row r="45" spans="2:14" ht="27.6">
      <c r="E45" s="262"/>
      <c r="F45" s="262"/>
      <c r="G45" s="262"/>
      <c r="H45" s="262"/>
      <c r="I45" s="262"/>
      <c r="J45" s="184" t="s">
        <v>542</v>
      </c>
      <c r="K45" s="263" t="s">
        <v>277</v>
      </c>
      <c r="L45" s="53" t="s">
        <v>1124</v>
      </c>
      <c r="M45" s="53" t="s">
        <v>304</v>
      </c>
      <c r="N45" s="53" t="s">
        <v>622</v>
      </c>
    </row>
    <row r="46" spans="2:14">
      <c r="E46" s="264"/>
      <c r="F46" s="264"/>
      <c r="G46" s="264"/>
      <c r="H46" s="264"/>
      <c r="I46" s="264"/>
      <c r="J46" s="184" t="s">
        <v>550</v>
      </c>
      <c r="K46" s="53" t="s">
        <v>279</v>
      </c>
      <c r="L46" s="53" t="s">
        <v>1125</v>
      </c>
      <c r="M46" s="53" t="s">
        <v>299</v>
      </c>
      <c r="N46" s="53" t="s">
        <v>156</v>
      </c>
    </row>
    <row r="47" spans="2:14" ht="27.6">
      <c r="E47" s="263"/>
      <c r="F47" s="263"/>
      <c r="G47" s="263"/>
      <c r="H47" s="263"/>
      <c r="I47" s="263"/>
      <c r="J47" s="184" t="s">
        <v>563</v>
      </c>
      <c r="K47" s="53" t="s">
        <v>134</v>
      </c>
      <c r="L47" s="53" t="s">
        <v>1127</v>
      </c>
      <c r="M47" s="53" t="s">
        <v>751</v>
      </c>
      <c r="N47" s="53" t="s">
        <v>199</v>
      </c>
    </row>
    <row r="48" spans="2:14" ht="27.6">
      <c r="E48" s="263" t="s">
        <v>88</v>
      </c>
      <c r="F48" s="263" t="s">
        <v>1128</v>
      </c>
      <c r="G48" s="53" t="s">
        <v>606</v>
      </c>
      <c r="H48" s="53" t="s">
        <v>990</v>
      </c>
      <c r="I48" s="53">
        <v>5</v>
      </c>
      <c r="J48" s="184" t="s">
        <v>1129</v>
      </c>
      <c r="K48" s="53" t="s">
        <v>433</v>
      </c>
      <c r="L48" s="53" t="s">
        <v>1130</v>
      </c>
      <c r="M48" s="53" t="s">
        <v>749</v>
      </c>
      <c r="N48" s="53" t="s">
        <v>195</v>
      </c>
    </row>
    <row r="49" spans="5:20">
      <c r="E49" s="53" t="s">
        <v>101</v>
      </c>
      <c r="F49" s="53" t="s">
        <v>1131</v>
      </c>
      <c r="G49" s="53" t="s">
        <v>136</v>
      </c>
      <c r="H49" s="53" t="s">
        <v>389</v>
      </c>
      <c r="I49" s="53">
        <v>7.5</v>
      </c>
      <c r="J49" s="184" t="s">
        <v>29</v>
      </c>
      <c r="K49" s="53" t="s">
        <v>145</v>
      </c>
      <c r="L49" s="53" t="s">
        <v>1132</v>
      </c>
      <c r="M49" s="53" t="s">
        <v>74</v>
      </c>
      <c r="N49" s="53" t="s">
        <v>191</v>
      </c>
    </row>
    <row r="50" spans="5:20">
      <c r="E50" s="53" t="s">
        <v>105</v>
      </c>
      <c r="F50" s="53" t="s">
        <v>1133</v>
      </c>
      <c r="G50" s="53" t="s">
        <v>236</v>
      </c>
      <c r="H50" s="53" t="s">
        <v>1134</v>
      </c>
      <c r="I50" s="53">
        <v>8.4</v>
      </c>
      <c r="J50" s="184" t="s">
        <v>668</v>
      </c>
      <c r="K50" s="53" t="s">
        <v>295</v>
      </c>
      <c r="L50" s="53" t="s">
        <v>1135</v>
      </c>
      <c r="M50" s="53" t="s">
        <v>744</v>
      </c>
      <c r="N50" s="53" t="s">
        <v>174</v>
      </c>
    </row>
    <row r="51" spans="5:20">
      <c r="E51" s="53" t="s">
        <v>262</v>
      </c>
      <c r="F51" s="53" t="s">
        <v>587</v>
      </c>
      <c r="G51" s="53" t="s">
        <v>224</v>
      </c>
      <c r="H51" s="53" t="s">
        <v>702</v>
      </c>
      <c r="I51" s="53">
        <v>10.4</v>
      </c>
      <c r="J51" s="184" t="s">
        <v>669</v>
      </c>
      <c r="K51" s="53" t="s">
        <v>647</v>
      </c>
      <c r="L51" s="53" t="s">
        <v>1136</v>
      </c>
      <c r="M51" s="53" t="s">
        <v>532</v>
      </c>
      <c r="N51" s="53" t="s">
        <v>176</v>
      </c>
    </row>
    <row r="52" spans="5:20">
      <c r="E52" s="53" t="s">
        <v>630</v>
      </c>
      <c r="F52" s="53" t="s">
        <v>573</v>
      </c>
      <c r="G52" s="53" t="s">
        <v>214</v>
      </c>
      <c r="H52" s="53" t="s">
        <v>413</v>
      </c>
      <c r="I52" s="53">
        <v>12</v>
      </c>
      <c r="J52" s="184" t="s">
        <v>670</v>
      </c>
      <c r="K52" s="53" t="s">
        <v>230</v>
      </c>
      <c r="L52" s="53" t="s">
        <v>1137</v>
      </c>
      <c r="M52" s="53" t="s">
        <v>517</v>
      </c>
      <c r="N52" s="53" t="s">
        <v>171</v>
      </c>
    </row>
    <row r="53" spans="5:20">
      <c r="E53" s="53" t="s">
        <v>330</v>
      </c>
      <c r="F53" s="53" t="s">
        <v>544</v>
      </c>
      <c r="G53" s="53" t="s">
        <v>201</v>
      </c>
      <c r="H53" s="53" t="s">
        <v>425</v>
      </c>
      <c r="I53" s="53">
        <v>13.5</v>
      </c>
      <c r="J53" s="184" t="s">
        <v>671</v>
      </c>
      <c r="K53" s="53" t="s">
        <v>86</v>
      </c>
      <c r="L53" s="53" t="s">
        <v>1138</v>
      </c>
      <c r="M53" s="53" t="s">
        <v>187</v>
      </c>
      <c r="N53" s="53" t="s">
        <v>165</v>
      </c>
    </row>
    <row r="54" spans="5:20">
      <c r="E54" s="53" t="s">
        <v>175</v>
      </c>
      <c r="F54" s="53" t="s">
        <v>1139</v>
      </c>
      <c r="G54" s="53" t="s">
        <v>164</v>
      </c>
      <c r="H54" s="53" t="s">
        <v>431</v>
      </c>
      <c r="I54" s="53">
        <v>14.3</v>
      </c>
      <c r="J54" s="184" t="s">
        <v>1140</v>
      </c>
      <c r="K54" s="53" t="s">
        <v>90</v>
      </c>
      <c r="L54" s="53" t="s">
        <v>1141</v>
      </c>
      <c r="M54" s="53" t="s">
        <v>774</v>
      </c>
      <c r="N54" s="53" t="s">
        <v>595</v>
      </c>
    </row>
    <row r="55" spans="5:20" ht="27.6">
      <c r="E55" s="53" t="s">
        <v>636</v>
      </c>
      <c r="F55" s="53" t="s">
        <v>1142</v>
      </c>
      <c r="G55" s="53" t="s">
        <v>1030</v>
      </c>
      <c r="H55" s="53" t="s">
        <v>438</v>
      </c>
      <c r="I55" s="53">
        <v>16.3</v>
      </c>
      <c r="J55" s="184" t="s">
        <v>1143</v>
      </c>
      <c r="K55" s="53" t="s">
        <v>249</v>
      </c>
      <c r="L55" s="53" t="s">
        <v>1144</v>
      </c>
      <c r="M55" s="53" t="s">
        <v>167</v>
      </c>
      <c r="N55" s="53" t="s">
        <v>282</v>
      </c>
    </row>
    <row r="56" spans="5:20">
      <c r="E56" s="53" t="s">
        <v>960</v>
      </c>
      <c r="F56" s="53" t="s">
        <v>1145</v>
      </c>
      <c r="G56" s="53" t="s">
        <v>170</v>
      </c>
      <c r="H56" s="53" t="s">
        <v>443</v>
      </c>
      <c r="I56" s="53">
        <v>17.100000000000001</v>
      </c>
      <c r="J56" s="184" t="s">
        <v>1146</v>
      </c>
      <c r="K56" s="53" t="s">
        <v>100</v>
      </c>
      <c r="L56" s="53" t="s">
        <v>512</v>
      </c>
      <c r="M56" s="53" t="s">
        <v>173</v>
      </c>
      <c r="N56" s="53" t="s">
        <v>153</v>
      </c>
    </row>
    <row r="57" spans="5:20">
      <c r="E57" s="53" t="s">
        <v>321</v>
      </c>
      <c r="F57" s="53" t="s">
        <v>1147</v>
      </c>
      <c r="G57" s="53" t="s">
        <v>63</v>
      </c>
      <c r="H57" s="53" t="s">
        <v>148</v>
      </c>
      <c r="I57" s="53">
        <v>18</v>
      </c>
      <c r="J57" s="184" t="s">
        <v>1148</v>
      </c>
      <c r="K57" s="53" t="s">
        <v>321</v>
      </c>
      <c r="L57" s="53" t="s">
        <v>1147</v>
      </c>
      <c r="M57" s="53" t="s">
        <v>63</v>
      </c>
      <c r="N57" s="53" t="s">
        <v>148</v>
      </c>
    </row>
    <row r="58" spans="5:20" ht="64.5" customHeight="1">
      <c r="E58" s="502" t="s">
        <v>1284</v>
      </c>
      <c r="F58" s="502"/>
      <c r="G58" s="502"/>
      <c r="H58" s="502"/>
      <c r="I58" s="502"/>
      <c r="J58" s="502"/>
      <c r="K58" s="502"/>
      <c r="L58" s="502"/>
      <c r="M58" s="502"/>
      <c r="N58" s="502"/>
      <c r="O58" s="319"/>
      <c r="P58" s="319"/>
      <c r="Q58" s="319"/>
      <c r="R58" s="319"/>
      <c r="S58" s="319"/>
      <c r="T58" s="319"/>
    </row>
    <row r="59" spans="5:20" ht="15.6">
      <c r="E59" s="305"/>
      <c r="F59" s="3"/>
      <c r="G59" s="3"/>
      <c r="H59" s="3"/>
      <c r="I59" s="3"/>
      <c r="J59" s="3"/>
      <c r="K59" s="3"/>
      <c r="L59" s="3"/>
      <c r="M59" s="3"/>
      <c r="N59" s="3"/>
    </row>
  </sheetData>
  <mergeCells count="11">
    <mergeCell ref="K34:N34"/>
    <mergeCell ref="E34:H34"/>
    <mergeCell ref="E58:N58"/>
    <mergeCell ref="E32:N32"/>
    <mergeCell ref="B2:Q2"/>
    <mergeCell ref="B3:Q3"/>
    <mergeCell ref="B4:Q4"/>
    <mergeCell ref="B5:I5"/>
    <mergeCell ref="K5:Q5"/>
    <mergeCell ref="B29:Q29"/>
    <mergeCell ref="B30:Q30"/>
  </mergeCells>
  <hyperlinks>
    <hyperlink ref="B2:Q2" r:id="rId1" location="bus/m25/a-b/map" display="M25 Alytus („Gulbynė“) – SB „Volungėlė“, „Pušelė“ " xr:uid="{DB41C502-ECCF-413E-8858-CF208C24DFF6}"/>
    <hyperlink ref="B7" r:id="rId2" location="bus/m25/a-b/029-1/1/map" xr:uid="{9DAD570F-DED7-484A-B748-9D1A9E5FA896}"/>
    <hyperlink ref="D7" r:id="rId3" location="bus/m25/a-b/029-1/6/map" xr:uid="{0742C579-A9DD-4F09-8C9C-BD5A3A4EF10F}"/>
    <hyperlink ref="C7" r:id="rId4" location="bus/m25/a-b/029-1/2/map" xr:uid="{9DD2E83F-781D-4810-B425-56C8F5E77F2D}"/>
    <hyperlink ref="E36" r:id="rId5" location="bus/m25/a-b/029-1/1/map" xr:uid="{D7F9008C-4626-41CC-81B6-35B59BDD5606}"/>
    <hyperlink ref="F36" r:id="rId6" location="bus/m25/a-b/029-1/6/map" xr:uid="{DE2F849A-3AA7-4AA6-BDF0-82AA249194DC}"/>
    <hyperlink ref="F7" r:id="rId7" location="bus/m25/a-b/029-1/7/map" display="https://www.stops.lt/alytausrajonas/ - bus/m25/a-b/029-1/7/map" xr:uid="{B6DD4CC1-812E-44AF-A8DF-361BD3E82FA9}"/>
    <hyperlink ref="G7" r:id="rId8" location="bus/m25/a-b/029-1/4/map" display="https://www.stops.lt/alytausrajonas/ - bus/m25/a-b/029-1/4/map" xr:uid="{FA5CFAB9-550A-439B-98BF-EC1921A56937}"/>
    <hyperlink ref="G36" r:id="rId9" location="bus/m25/a-b/029-1/4/map" display="https://www.stops.lt/alytausrajonas/ - bus/m25/a-b/029-1/4/map" xr:uid="{CB504700-4CAC-4B3C-9878-7CAECB408CA6}"/>
    <hyperlink ref="H36" r:id="rId10" location="bus/m25/a-b/029-1/5/map" display="https://www.stops.lt/alytausrajonas/ - bus/m25/a-b/029-1/5/map" xr:uid="{BA35970E-C866-42B4-A661-01E465CCCF30}"/>
    <hyperlink ref="H7" r:id="rId11" location="bus/m25/a-b/029-1/5/map" display="https://www.stops.lt/alytausrajonas/ - bus/m25/a-b/029-1/5/map" xr:uid="{C4207748-7AC5-47CE-89E4-81F12B63AAF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apas4">
    <pageSetUpPr fitToPage="1"/>
  </sheetPr>
  <dimension ref="B2:G21"/>
  <sheetViews>
    <sheetView zoomScaleNormal="100" workbookViewId="0">
      <selection activeCell="F23" sqref="F23"/>
    </sheetView>
  </sheetViews>
  <sheetFormatPr defaultRowHeight="14.4"/>
  <cols>
    <col min="1" max="1" width="5.88671875" customWidth="1"/>
    <col min="4" max="4" width="19" customWidth="1"/>
  </cols>
  <sheetData>
    <row r="2" spans="2:7" ht="15.6">
      <c r="B2" s="372" t="s">
        <v>1242</v>
      </c>
      <c r="C2" s="372"/>
      <c r="D2" s="372"/>
      <c r="E2" s="372"/>
      <c r="F2" s="372"/>
      <c r="G2" s="372"/>
    </row>
    <row r="3" spans="2:7" ht="15.6">
      <c r="B3" s="373" t="s">
        <v>47</v>
      </c>
      <c r="C3" s="373"/>
      <c r="D3" s="200" t="s">
        <v>32</v>
      </c>
      <c r="E3" s="40" t="s">
        <v>48</v>
      </c>
      <c r="F3" s="373" t="s">
        <v>49</v>
      </c>
      <c r="G3" s="373"/>
    </row>
    <row r="4" spans="2:7" ht="15.6">
      <c r="B4" s="198" t="s">
        <v>1240</v>
      </c>
      <c r="C4" s="199" t="s">
        <v>53</v>
      </c>
      <c r="D4" s="16" t="s">
        <v>110</v>
      </c>
      <c r="E4" s="27" t="s">
        <v>52</v>
      </c>
      <c r="F4" s="20" t="s">
        <v>71</v>
      </c>
      <c r="G4" s="7" t="s">
        <v>72</v>
      </c>
    </row>
    <row r="5" spans="2:7" ht="15.6">
      <c r="B5" s="11" t="s">
        <v>73</v>
      </c>
      <c r="C5" s="22" t="s">
        <v>74</v>
      </c>
      <c r="D5" s="16" t="s">
        <v>33</v>
      </c>
      <c r="E5" s="20">
        <v>2</v>
      </c>
      <c r="F5" s="20" t="s">
        <v>75</v>
      </c>
      <c r="G5" s="7" t="s">
        <v>66</v>
      </c>
    </row>
    <row r="6" spans="2:7" ht="15.6">
      <c r="B6" s="11" t="s">
        <v>76</v>
      </c>
      <c r="C6" s="22" t="s">
        <v>77</v>
      </c>
      <c r="D6" s="16" t="s">
        <v>34</v>
      </c>
      <c r="E6" s="20">
        <v>3</v>
      </c>
      <c r="F6" s="20" t="s">
        <v>78</v>
      </c>
      <c r="G6" s="7" t="s">
        <v>79</v>
      </c>
    </row>
    <row r="7" spans="2:7" ht="15.6">
      <c r="B7" s="11" t="s">
        <v>80</v>
      </c>
      <c r="C7" s="22" t="s">
        <v>81</v>
      </c>
      <c r="D7" s="16" t="s">
        <v>35</v>
      </c>
      <c r="E7" s="20">
        <v>5</v>
      </c>
      <c r="F7" s="20" t="s">
        <v>82</v>
      </c>
      <c r="G7" s="7" t="s">
        <v>83</v>
      </c>
    </row>
    <row r="8" spans="2:7" ht="15.6">
      <c r="B8" s="11" t="s">
        <v>84</v>
      </c>
      <c r="C8" s="22" t="s">
        <v>85</v>
      </c>
      <c r="D8" s="16" t="s">
        <v>36</v>
      </c>
      <c r="E8" s="20">
        <v>6</v>
      </c>
      <c r="F8" s="20" t="s">
        <v>86</v>
      </c>
      <c r="G8" s="7" t="s">
        <v>87</v>
      </c>
    </row>
    <row r="9" spans="2:7" ht="15.6">
      <c r="B9" s="11" t="s">
        <v>88</v>
      </c>
      <c r="C9" s="22" t="s">
        <v>89</v>
      </c>
      <c r="D9" s="16" t="s">
        <v>37</v>
      </c>
      <c r="E9" s="20">
        <v>7</v>
      </c>
      <c r="F9" s="20" t="s">
        <v>90</v>
      </c>
      <c r="G9" s="7" t="s">
        <v>91</v>
      </c>
    </row>
    <row r="10" spans="2:7" ht="15.6">
      <c r="B10" s="11" t="s">
        <v>92</v>
      </c>
      <c r="C10" s="22" t="s">
        <v>93</v>
      </c>
      <c r="D10" s="16" t="s">
        <v>38</v>
      </c>
      <c r="E10" s="20">
        <v>9</v>
      </c>
      <c r="F10" s="20" t="s">
        <v>94</v>
      </c>
      <c r="G10" s="7" t="s">
        <v>95</v>
      </c>
    </row>
    <row r="11" spans="2:7" ht="15.6">
      <c r="B11" s="11" t="s">
        <v>96</v>
      </c>
      <c r="C11" s="279" t="s">
        <v>97</v>
      </c>
      <c r="D11" s="193" t="s">
        <v>39</v>
      </c>
      <c r="E11" s="20">
        <v>10</v>
      </c>
      <c r="F11" s="20" t="s">
        <v>98</v>
      </c>
      <c r="G11" s="216" t="s">
        <v>97</v>
      </c>
    </row>
    <row r="12" spans="2:7" ht="15.6">
      <c r="B12" s="273" t="s">
        <v>99</v>
      </c>
      <c r="C12" s="280"/>
      <c r="D12" s="277" t="s">
        <v>40</v>
      </c>
      <c r="E12" s="20">
        <v>12</v>
      </c>
      <c r="F12" s="275" t="s">
        <v>100</v>
      </c>
      <c r="G12" s="283"/>
    </row>
    <row r="13" spans="2:7" ht="15.6">
      <c r="B13" s="273" t="s">
        <v>101</v>
      </c>
      <c r="C13" s="281"/>
      <c r="D13" s="277" t="s">
        <v>41</v>
      </c>
      <c r="E13" s="20">
        <v>13</v>
      </c>
      <c r="F13" s="275" t="s">
        <v>102</v>
      </c>
      <c r="G13" s="284"/>
    </row>
    <row r="14" spans="2:7" ht="15.6">
      <c r="B14" s="273" t="s">
        <v>103</v>
      </c>
      <c r="C14" s="281"/>
      <c r="D14" s="277" t="s">
        <v>42</v>
      </c>
      <c r="E14" s="20">
        <v>14</v>
      </c>
      <c r="F14" s="275" t="s">
        <v>104</v>
      </c>
      <c r="G14" s="284"/>
    </row>
    <row r="15" spans="2:7" ht="15.6">
      <c r="B15" s="273" t="s">
        <v>105</v>
      </c>
      <c r="C15" s="281"/>
      <c r="D15" s="277" t="s">
        <v>43</v>
      </c>
      <c r="E15" s="20">
        <v>16</v>
      </c>
      <c r="F15" s="275" t="s">
        <v>106</v>
      </c>
      <c r="G15" s="284"/>
    </row>
    <row r="16" spans="2:7" ht="15.6">
      <c r="B16" s="273" t="s">
        <v>107</v>
      </c>
      <c r="C16" s="281"/>
      <c r="D16" s="277" t="s">
        <v>44</v>
      </c>
      <c r="E16" s="20">
        <v>17</v>
      </c>
      <c r="F16" s="275" t="s">
        <v>108</v>
      </c>
      <c r="G16" s="284"/>
    </row>
    <row r="17" spans="2:7" ht="15.6">
      <c r="B17" s="274" t="s">
        <v>109</v>
      </c>
      <c r="C17" s="282"/>
      <c r="D17" s="278" t="s">
        <v>20</v>
      </c>
      <c r="E17" s="20">
        <v>21</v>
      </c>
      <c r="F17" s="276" t="s">
        <v>109</v>
      </c>
      <c r="G17" s="285"/>
    </row>
    <row r="18" spans="2:7" ht="15.6">
      <c r="B18" s="201" t="s">
        <v>1263</v>
      </c>
      <c r="C18" s="28"/>
      <c r="D18" s="28"/>
      <c r="E18" s="28"/>
      <c r="F18" s="28"/>
    </row>
    <row r="19" spans="2:7" s="3" customFormat="1" ht="15.6"/>
    <row r="20" spans="2:7" s="3" customFormat="1" ht="88.5" customHeight="1">
      <c r="B20" s="371" t="s">
        <v>1286</v>
      </c>
      <c r="C20" s="371"/>
      <c r="D20" s="371"/>
      <c r="E20" s="371"/>
      <c r="F20" s="371"/>
      <c r="G20" s="371"/>
    </row>
    <row r="21" spans="2:7" s="3" customFormat="1" ht="15.6">
      <c r="B21" s="272"/>
    </row>
  </sheetData>
  <mergeCells count="4">
    <mergeCell ref="B2:G2"/>
    <mergeCell ref="B3:C3"/>
    <mergeCell ref="F3:G3"/>
    <mergeCell ref="B20:G20"/>
  </mergeCells>
  <hyperlinks>
    <hyperlink ref="D3" r:id="rId1" xr:uid="{00000000-0004-0000-0200-000000000000}"/>
    <hyperlink ref="B4" r:id="rId2" location="bus/m2/a-b/110001/1/map" display="https://www.stops.lt/alytausrajonas/ - bus/m2/a-b/110001/1/map" xr:uid="{CF89723B-D85D-4296-B0FB-657FE4217D04}"/>
    <hyperlink ref="C4" r:id="rId3" location="bus/m2/a-b1/110001/1/map" display="https://www.stops.lt/alytausrajonas/ - bus/m2/a-b1/110001/1/map" xr:uid="{7AFCACE6-7F8E-40D9-BCA0-1CA42608FBCB}"/>
    <hyperlink ref="B2:G2" r:id="rId4" location="bus/m2/a-b/map" display="M2 ALYTUS – ŪDRIJA - KROKIALAUKIS (darbo dienomis)              " xr:uid="{AE5160E4-6C64-42E5-963B-BF32D55489E8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5"/>
  <headerFooter>
    <oddHeader xml:space="preserve">&amp;LSutarties Priedas Nr. 1: I pirkimo dalies eismo tvarkaraštis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apas5">
    <tabColor rgb="FF00B0F0"/>
    <pageSetUpPr fitToPage="1"/>
  </sheetPr>
  <dimension ref="B2:K16"/>
  <sheetViews>
    <sheetView workbookViewId="0">
      <selection activeCell="A16" sqref="A16:XFD16"/>
    </sheetView>
  </sheetViews>
  <sheetFormatPr defaultRowHeight="14.4"/>
  <cols>
    <col min="2" max="2" width="8.88671875" customWidth="1"/>
    <col min="3" max="3" width="1.88671875" customWidth="1"/>
    <col min="6" max="6" width="7.6640625" customWidth="1"/>
    <col min="7" max="7" width="24.109375" customWidth="1"/>
    <col min="8" max="8" width="8.88671875" customWidth="1"/>
    <col min="9" max="9" width="1.6640625" customWidth="1"/>
  </cols>
  <sheetData>
    <row r="2" spans="2:11" ht="15.6">
      <c r="B2" s="375" t="s">
        <v>1241</v>
      </c>
      <c r="C2" s="375"/>
      <c r="D2" s="375"/>
      <c r="E2" s="375"/>
      <c r="F2" s="375"/>
      <c r="G2" s="375"/>
      <c r="H2" s="375"/>
      <c r="I2" s="375"/>
      <c r="J2" s="375"/>
      <c r="K2" s="375"/>
    </row>
    <row r="3" spans="2:11" ht="15.6">
      <c r="B3" s="374" t="s">
        <v>127</v>
      </c>
      <c r="C3" s="374"/>
      <c r="D3" s="374"/>
      <c r="E3" s="374"/>
      <c r="F3" s="31"/>
      <c r="G3" s="31"/>
      <c r="H3" s="374" t="s">
        <v>128</v>
      </c>
      <c r="I3" s="374"/>
      <c r="J3" s="374"/>
      <c r="K3" s="374"/>
    </row>
    <row r="4" spans="2:11" s="1" customFormat="1" ht="15.6">
      <c r="B4" s="34" t="s">
        <v>129</v>
      </c>
      <c r="C4" s="125"/>
      <c r="D4" s="288" t="s">
        <v>129</v>
      </c>
      <c r="E4" s="34" t="s">
        <v>129</v>
      </c>
      <c r="F4" s="34" t="s">
        <v>48</v>
      </c>
      <c r="G4" s="34" t="s">
        <v>130</v>
      </c>
      <c r="H4" s="34" t="s">
        <v>129</v>
      </c>
      <c r="I4" s="125"/>
      <c r="J4" s="288" t="s">
        <v>129</v>
      </c>
      <c r="K4" s="34" t="s">
        <v>129</v>
      </c>
    </row>
    <row r="5" spans="2:11" ht="16.2" thickBot="1">
      <c r="B5" s="196" t="s">
        <v>80</v>
      </c>
      <c r="C5" s="51"/>
      <c r="D5" s="286" t="s">
        <v>1265</v>
      </c>
      <c r="E5" s="21" t="s">
        <v>132</v>
      </c>
      <c r="F5" s="21"/>
      <c r="G5" s="31" t="s">
        <v>133</v>
      </c>
      <c r="H5" s="21" t="s">
        <v>134</v>
      </c>
      <c r="I5" s="51"/>
      <c r="J5" s="287" t="s">
        <v>74</v>
      </c>
      <c r="K5" s="21" t="s">
        <v>135</v>
      </c>
    </row>
    <row r="6" spans="2:11" ht="15.6">
      <c r="B6" s="21" t="s">
        <v>84</v>
      </c>
      <c r="C6" s="51"/>
      <c r="D6" s="287" t="s">
        <v>136</v>
      </c>
      <c r="E6" s="21" t="s">
        <v>137</v>
      </c>
      <c r="F6" s="32"/>
      <c r="G6" s="12" t="s">
        <v>138</v>
      </c>
      <c r="H6" s="21" t="s">
        <v>139</v>
      </c>
      <c r="I6" s="51"/>
      <c r="J6" s="287" t="s">
        <v>140</v>
      </c>
      <c r="K6" s="21" t="s">
        <v>141</v>
      </c>
    </row>
    <row r="7" spans="2:11" ht="15.6">
      <c r="B7" s="21" t="s">
        <v>88</v>
      </c>
      <c r="C7" s="51"/>
      <c r="D7" s="287" t="s">
        <v>142</v>
      </c>
      <c r="E7" s="21" t="s">
        <v>143</v>
      </c>
      <c r="F7" s="32"/>
      <c r="G7" s="31" t="s">
        <v>144</v>
      </c>
      <c r="H7" s="21" t="s">
        <v>145</v>
      </c>
      <c r="I7" s="51"/>
      <c r="J7" s="287" t="s">
        <v>146</v>
      </c>
      <c r="K7" s="21" t="s">
        <v>147</v>
      </c>
    </row>
    <row r="8" spans="2:11" ht="15.6">
      <c r="B8" s="21" t="s">
        <v>99</v>
      </c>
      <c r="C8" s="51"/>
      <c r="D8" s="287" t="s">
        <v>50</v>
      </c>
      <c r="E8" s="21" t="s">
        <v>148</v>
      </c>
      <c r="F8" s="21">
        <v>4</v>
      </c>
      <c r="G8" s="31" t="s">
        <v>149</v>
      </c>
      <c r="H8" s="21" t="s">
        <v>71</v>
      </c>
      <c r="I8" s="51"/>
      <c r="J8" s="287" t="s">
        <v>150</v>
      </c>
      <c r="K8" s="21" t="s">
        <v>151</v>
      </c>
    </row>
    <row r="9" spans="2:11" ht="15.6">
      <c r="B9" s="21" t="s">
        <v>103</v>
      </c>
      <c r="C9" s="51"/>
      <c r="D9" s="287" t="s">
        <v>152</v>
      </c>
      <c r="E9" s="21" t="s">
        <v>153</v>
      </c>
      <c r="F9" s="21">
        <v>6</v>
      </c>
      <c r="G9" s="31" t="s">
        <v>154</v>
      </c>
      <c r="H9" s="21" t="s">
        <v>78</v>
      </c>
      <c r="I9" s="51"/>
      <c r="J9" s="287" t="s">
        <v>155</v>
      </c>
      <c r="K9" s="21" t="s">
        <v>156</v>
      </c>
    </row>
    <row r="10" spans="2:11" ht="15.6">
      <c r="B10" s="21" t="s">
        <v>157</v>
      </c>
      <c r="C10" s="51"/>
      <c r="D10" s="287" t="s">
        <v>158</v>
      </c>
      <c r="E10" s="21" t="s">
        <v>159</v>
      </c>
      <c r="F10" s="21">
        <v>8</v>
      </c>
      <c r="G10" s="31" t="s">
        <v>160</v>
      </c>
      <c r="H10" s="21" t="s">
        <v>161</v>
      </c>
      <c r="I10" s="51"/>
      <c r="J10" s="287" t="s">
        <v>56</v>
      </c>
      <c r="K10" s="21" t="s">
        <v>162</v>
      </c>
    </row>
    <row r="11" spans="2:11" ht="15.6">
      <c r="B11" s="21" t="s">
        <v>163</v>
      </c>
      <c r="C11" s="51"/>
      <c r="D11" s="287" t="s">
        <v>164</v>
      </c>
      <c r="E11" s="21" t="s">
        <v>165</v>
      </c>
      <c r="F11" s="21">
        <v>9</v>
      </c>
      <c r="G11" s="31" t="s">
        <v>166</v>
      </c>
      <c r="H11" s="21" t="s">
        <v>100</v>
      </c>
      <c r="I11" s="51"/>
      <c r="J11" s="287" t="s">
        <v>167</v>
      </c>
      <c r="K11" s="21" t="s">
        <v>168</v>
      </c>
    </row>
    <row r="12" spans="2:11" ht="15.6">
      <c r="B12" s="21" t="s">
        <v>169</v>
      </c>
      <c r="C12" s="51"/>
      <c r="D12" s="287" t="s">
        <v>170</v>
      </c>
      <c r="E12" s="21" t="s">
        <v>171</v>
      </c>
      <c r="F12" s="21">
        <v>10</v>
      </c>
      <c r="G12" s="31" t="s">
        <v>172</v>
      </c>
      <c r="H12" s="21" t="s">
        <v>104</v>
      </c>
      <c r="I12" s="51"/>
      <c r="J12" s="287" t="s">
        <v>173</v>
      </c>
      <c r="K12" s="21" t="s">
        <v>174</v>
      </c>
    </row>
    <row r="13" spans="2:11" ht="15.6">
      <c r="B13" s="21" t="s">
        <v>175</v>
      </c>
      <c r="C13" s="51"/>
      <c r="D13" s="287" t="s">
        <v>63</v>
      </c>
      <c r="E13" s="21" t="s">
        <v>176</v>
      </c>
      <c r="F13" s="21">
        <v>12</v>
      </c>
      <c r="G13" s="31" t="s">
        <v>177</v>
      </c>
      <c r="H13" s="21" t="s">
        <v>108</v>
      </c>
      <c r="I13" s="51"/>
      <c r="J13" s="287" t="s">
        <v>63</v>
      </c>
      <c r="K13" s="21" t="s">
        <v>178</v>
      </c>
    </row>
    <row r="14" spans="2:11" ht="15.6">
      <c r="B14" s="289" t="s">
        <v>179</v>
      </c>
      <c r="C14" s="290"/>
      <c r="D14" s="290"/>
      <c r="E14" s="290"/>
      <c r="F14" s="290"/>
      <c r="G14" s="290"/>
      <c r="H14" s="290"/>
      <c r="I14" s="290"/>
      <c r="J14" s="290"/>
      <c r="K14" s="290"/>
    </row>
    <row r="15" spans="2:11" s="3" customFormat="1" ht="15.6"/>
    <row r="16" spans="2:11" s="3" customFormat="1" ht="88.5" customHeight="1">
      <c r="B16" s="371" t="s">
        <v>1286</v>
      </c>
      <c r="C16" s="371"/>
      <c r="D16" s="371"/>
      <c r="E16" s="371"/>
      <c r="F16" s="371"/>
      <c r="G16" s="371"/>
    </row>
  </sheetData>
  <mergeCells count="4">
    <mergeCell ref="B3:E3"/>
    <mergeCell ref="H3:K3"/>
    <mergeCell ref="B2:K2"/>
    <mergeCell ref="B16:G16"/>
  </mergeCells>
  <hyperlinks>
    <hyperlink ref="B2:K2" r:id="rId1" location="bus/m3/a-b/map" display="M3 ALYTUS-PUNIOS GIRININKIJA" xr:uid="{22F2421F-2151-48BD-A95B-81AEDD6D9F9F}"/>
    <hyperlink ref="B5" r:id="rId2" location="bus/m3/a-b/110001/1/map" display="https://www.stops.lt/alytausrajonas/ - bus/m3/a-b/110001/1/map" xr:uid="{23AF3D8B-156C-4E62-8E8E-DAE984EF4C9D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0" r:id="rId3"/>
  <headerFooter>
    <oddHeader xml:space="preserve">&amp;LSutarties Priedas Nr. 1: III pirkimo dalies eismo tvarkaraštis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apas6">
    <pageSetUpPr fitToPage="1"/>
  </sheetPr>
  <dimension ref="B2:I24"/>
  <sheetViews>
    <sheetView topLeftCell="A12" workbookViewId="0">
      <selection activeCell="A24" sqref="A24:XFD24"/>
    </sheetView>
  </sheetViews>
  <sheetFormatPr defaultRowHeight="14.4"/>
  <cols>
    <col min="6" max="6" width="17.109375" customWidth="1"/>
  </cols>
  <sheetData>
    <row r="2" spans="2:9" ht="18">
      <c r="B2" s="376" t="s">
        <v>180</v>
      </c>
      <c r="C2" s="377"/>
      <c r="D2" s="377"/>
      <c r="E2" s="377"/>
      <c r="F2" s="377"/>
      <c r="G2" s="203" t="s">
        <v>1243</v>
      </c>
      <c r="H2" s="203"/>
      <c r="I2" s="204"/>
    </row>
    <row r="3" spans="2:9" s="30" customFormat="1" ht="9" customHeight="1">
      <c r="G3" s="35"/>
    </row>
    <row r="4" spans="2:9" ht="15.6">
      <c r="B4" s="378" t="s">
        <v>47</v>
      </c>
      <c r="C4" s="379"/>
      <c r="D4" s="380"/>
      <c r="E4" s="385" t="s">
        <v>181</v>
      </c>
      <c r="F4" s="384" t="s">
        <v>182</v>
      </c>
      <c r="G4" s="381" t="s">
        <v>49</v>
      </c>
      <c r="H4" s="382"/>
      <c r="I4" s="383"/>
    </row>
    <row r="5" spans="2:9" ht="31.2" customHeight="1">
      <c r="B5" s="6" t="s">
        <v>129</v>
      </c>
      <c r="C5" s="6" t="s">
        <v>129</v>
      </c>
      <c r="D5" s="6" t="s">
        <v>129</v>
      </c>
      <c r="E5" s="386"/>
      <c r="F5" s="384"/>
      <c r="G5" s="6" t="s">
        <v>129</v>
      </c>
      <c r="H5" s="6" t="s">
        <v>129</v>
      </c>
      <c r="I5" s="6" t="s">
        <v>129</v>
      </c>
    </row>
    <row r="6" spans="2:9" ht="15.6">
      <c r="B6" s="205" t="s">
        <v>183</v>
      </c>
      <c r="C6" s="206" t="s">
        <v>184</v>
      </c>
      <c r="D6" s="205" t="s">
        <v>185</v>
      </c>
      <c r="E6" s="7">
        <v>0</v>
      </c>
      <c r="F6" s="37" t="s">
        <v>110</v>
      </c>
      <c r="G6" s="7" t="s">
        <v>186</v>
      </c>
      <c r="H6" s="7" t="s">
        <v>187</v>
      </c>
      <c r="I6" s="7" t="s">
        <v>188</v>
      </c>
    </row>
    <row r="7" spans="2:9" ht="15.6">
      <c r="B7" s="7" t="s">
        <v>189</v>
      </c>
      <c r="C7" s="7" t="s">
        <v>190</v>
      </c>
      <c r="D7" s="7" t="s">
        <v>191</v>
      </c>
      <c r="E7" s="7">
        <v>3</v>
      </c>
      <c r="F7" s="37" t="s">
        <v>121</v>
      </c>
      <c r="G7" s="7" t="s">
        <v>134</v>
      </c>
      <c r="H7" s="7" t="s">
        <v>60</v>
      </c>
      <c r="I7" s="7" t="s">
        <v>192</v>
      </c>
    </row>
    <row r="8" spans="2:9" ht="15.6">
      <c r="B8" s="7" t="s">
        <v>193</v>
      </c>
      <c r="C8" s="7" t="s">
        <v>194</v>
      </c>
      <c r="D8" s="7" t="s">
        <v>195</v>
      </c>
      <c r="E8" s="7">
        <v>5</v>
      </c>
      <c r="F8" s="37" t="s">
        <v>196</v>
      </c>
      <c r="G8" s="7" t="s">
        <v>139</v>
      </c>
      <c r="H8" s="7" t="s">
        <v>164</v>
      </c>
      <c r="I8" s="7" t="s">
        <v>197</v>
      </c>
    </row>
    <row r="9" spans="2:9" ht="15.6">
      <c r="B9" s="7" t="s">
        <v>70</v>
      </c>
      <c r="C9" s="7" t="s">
        <v>198</v>
      </c>
      <c r="D9" s="7" t="s">
        <v>199</v>
      </c>
      <c r="E9" s="7">
        <v>7</v>
      </c>
      <c r="F9" s="37" t="s">
        <v>200</v>
      </c>
      <c r="G9" s="7" t="s">
        <v>145</v>
      </c>
      <c r="H9" s="7" t="s">
        <v>201</v>
      </c>
      <c r="I9" s="7" t="s">
        <v>202</v>
      </c>
    </row>
    <row r="10" spans="2:9" ht="15.6">
      <c r="B10" s="7" t="s">
        <v>203</v>
      </c>
      <c r="C10" s="7" t="s">
        <v>204</v>
      </c>
      <c r="D10" s="7" t="s">
        <v>205</v>
      </c>
      <c r="E10" s="7">
        <v>8</v>
      </c>
      <c r="F10" s="37" t="s">
        <v>206</v>
      </c>
      <c r="G10" s="7" t="s">
        <v>207</v>
      </c>
      <c r="H10" s="7" t="s">
        <v>208</v>
      </c>
      <c r="I10" s="7" t="s">
        <v>209</v>
      </c>
    </row>
    <row r="11" spans="2:9" ht="15.6">
      <c r="B11" s="7" t="s">
        <v>210</v>
      </c>
      <c r="C11" s="7" t="s">
        <v>211</v>
      </c>
      <c r="D11" s="7" t="s">
        <v>151</v>
      </c>
      <c r="E11" s="7">
        <v>11</v>
      </c>
      <c r="F11" s="37" t="s">
        <v>212</v>
      </c>
      <c r="G11" s="7" t="s">
        <v>213</v>
      </c>
      <c r="H11" s="7" t="s">
        <v>214</v>
      </c>
      <c r="I11" s="7" t="s">
        <v>215</v>
      </c>
    </row>
    <row r="12" spans="2:9" ht="15.6">
      <c r="B12" s="7" t="s">
        <v>73</v>
      </c>
      <c r="C12" s="7" t="s">
        <v>216</v>
      </c>
      <c r="D12" s="7" t="s">
        <v>217</v>
      </c>
      <c r="E12" s="7">
        <v>12</v>
      </c>
      <c r="F12" s="37" t="s">
        <v>218</v>
      </c>
      <c r="G12" s="7" t="s">
        <v>71</v>
      </c>
      <c r="H12" s="7" t="s">
        <v>219</v>
      </c>
      <c r="I12" s="7" t="s">
        <v>220</v>
      </c>
    </row>
    <row r="13" spans="2:9" ht="15.6">
      <c r="B13" s="7" t="s">
        <v>221</v>
      </c>
      <c r="C13" s="7" t="s">
        <v>222</v>
      </c>
      <c r="D13" s="7" t="s">
        <v>147</v>
      </c>
      <c r="E13" s="7">
        <v>14</v>
      </c>
      <c r="F13" s="37" t="s">
        <v>223</v>
      </c>
      <c r="G13" s="7" t="s">
        <v>75</v>
      </c>
      <c r="H13" s="7" t="s">
        <v>224</v>
      </c>
      <c r="I13" s="7" t="s">
        <v>225</v>
      </c>
    </row>
    <row r="14" spans="2:9" ht="15.6">
      <c r="B14" s="7" t="s">
        <v>226</v>
      </c>
      <c r="C14" s="7" t="s">
        <v>227</v>
      </c>
      <c r="D14" s="7" t="s">
        <v>228</v>
      </c>
      <c r="E14" s="7">
        <v>15</v>
      </c>
      <c r="F14" s="37" t="s">
        <v>229</v>
      </c>
      <c r="G14" s="7" t="s">
        <v>230</v>
      </c>
      <c r="H14" s="7" t="s">
        <v>231</v>
      </c>
      <c r="I14" s="7" t="s">
        <v>232</v>
      </c>
    </row>
    <row r="15" spans="2:9" ht="15.6">
      <c r="B15" s="7" t="s">
        <v>80</v>
      </c>
      <c r="C15" s="7" t="s">
        <v>233</v>
      </c>
      <c r="D15" s="7" t="s">
        <v>135</v>
      </c>
      <c r="E15" s="7">
        <v>17</v>
      </c>
      <c r="F15" s="37" t="s">
        <v>234</v>
      </c>
      <c r="G15" s="7" t="s">
        <v>235</v>
      </c>
      <c r="H15" s="7" t="s">
        <v>236</v>
      </c>
      <c r="I15" s="7" t="s">
        <v>237</v>
      </c>
    </row>
    <row r="16" spans="2:9" ht="15.6">
      <c r="B16" s="7" t="s">
        <v>88</v>
      </c>
      <c r="C16" s="7" t="s">
        <v>238</v>
      </c>
      <c r="D16" s="7" t="s">
        <v>239</v>
      </c>
      <c r="E16" s="7">
        <v>19</v>
      </c>
      <c r="F16" s="37" t="s">
        <v>240</v>
      </c>
      <c r="G16" s="7" t="s">
        <v>161</v>
      </c>
      <c r="H16" s="7" t="s">
        <v>136</v>
      </c>
      <c r="I16" s="7" t="s">
        <v>241</v>
      </c>
    </row>
    <row r="17" spans="2:9" ht="15.6">
      <c r="B17" s="7" t="s">
        <v>96</v>
      </c>
      <c r="C17" s="7" t="s">
        <v>242</v>
      </c>
      <c r="D17" s="7" t="s">
        <v>243</v>
      </c>
      <c r="E17" s="7">
        <v>20</v>
      </c>
      <c r="F17" s="37" t="s">
        <v>244</v>
      </c>
      <c r="G17" s="7" t="s">
        <v>90</v>
      </c>
      <c r="H17" s="7" t="s">
        <v>131</v>
      </c>
      <c r="I17" s="7" t="s">
        <v>245</v>
      </c>
    </row>
    <row r="18" spans="2:9" ht="15.6">
      <c r="B18" s="7" t="s">
        <v>99</v>
      </c>
      <c r="C18" s="7" t="s">
        <v>246</v>
      </c>
      <c r="D18" s="7" t="s">
        <v>247</v>
      </c>
      <c r="E18" s="7">
        <v>22</v>
      </c>
      <c r="F18" s="37" t="s">
        <v>248</v>
      </c>
      <c r="G18" s="7" t="s">
        <v>249</v>
      </c>
      <c r="H18" s="7" t="s">
        <v>250</v>
      </c>
      <c r="I18" s="7" t="s">
        <v>251</v>
      </c>
    </row>
    <row r="19" spans="2:9" ht="15.6">
      <c r="B19" s="7" t="s">
        <v>103</v>
      </c>
      <c r="C19" s="7" t="s">
        <v>252</v>
      </c>
      <c r="D19" s="7" t="s">
        <v>253</v>
      </c>
      <c r="E19" s="7">
        <v>23</v>
      </c>
      <c r="F19" s="37" t="s">
        <v>254</v>
      </c>
      <c r="G19" s="7" t="s">
        <v>102</v>
      </c>
      <c r="H19" s="7" t="s">
        <v>255</v>
      </c>
      <c r="I19" s="7" t="s">
        <v>256</v>
      </c>
    </row>
    <row r="20" spans="2:9" ht="15.6">
      <c r="B20" s="7" t="s">
        <v>107</v>
      </c>
      <c r="C20" s="7" t="s">
        <v>257</v>
      </c>
      <c r="D20" s="7" t="s">
        <v>258</v>
      </c>
      <c r="E20" s="7">
        <v>25</v>
      </c>
      <c r="F20" s="37" t="s">
        <v>259</v>
      </c>
      <c r="G20" s="7" t="s">
        <v>104</v>
      </c>
      <c r="H20" s="7" t="s">
        <v>260</v>
      </c>
      <c r="I20" s="7" t="s">
        <v>261</v>
      </c>
    </row>
    <row r="21" spans="2:9" ht="15.6">
      <c r="B21" s="7" t="s">
        <v>262</v>
      </c>
      <c r="C21" s="7" t="s">
        <v>263</v>
      </c>
      <c r="D21" s="7" t="s">
        <v>264</v>
      </c>
      <c r="E21" s="7">
        <v>27</v>
      </c>
      <c r="F21" s="37" t="s">
        <v>265</v>
      </c>
      <c r="G21" s="7" t="s">
        <v>106</v>
      </c>
      <c r="H21" s="7" t="s">
        <v>266</v>
      </c>
      <c r="I21" s="7" t="s">
        <v>267</v>
      </c>
    </row>
    <row r="22" spans="2:9" ht="15.6">
      <c r="B22" s="77" t="s">
        <v>163</v>
      </c>
      <c r="C22" s="77" t="s">
        <v>268</v>
      </c>
      <c r="D22" s="77" t="s">
        <v>269</v>
      </c>
      <c r="E22" s="77">
        <v>29</v>
      </c>
      <c r="F22" s="6" t="s">
        <v>270</v>
      </c>
      <c r="G22" s="77" t="s">
        <v>108</v>
      </c>
      <c r="H22" s="77" t="s">
        <v>271</v>
      </c>
      <c r="I22" s="77" t="s">
        <v>269</v>
      </c>
    </row>
    <row r="24" spans="2:9" s="3" customFormat="1" ht="71.25" customHeight="1">
      <c r="B24" s="371" t="s">
        <v>1286</v>
      </c>
      <c r="C24" s="371"/>
      <c r="D24" s="371"/>
      <c r="E24" s="371"/>
      <c r="F24" s="371"/>
      <c r="G24" s="371"/>
      <c r="H24" s="371"/>
      <c r="I24" s="371"/>
    </row>
  </sheetData>
  <mergeCells count="6">
    <mergeCell ref="B2:F2"/>
    <mergeCell ref="B24:I24"/>
    <mergeCell ref="B4:D4"/>
    <mergeCell ref="G4:I4"/>
    <mergeCell ref="F4:F5"/>
    <mergeCell ref="E4:E5"/>
  </mergeCells>
  <hyperlinks>
    <hyperlink ref="B2" r:id="rId1" location="bus/m4/a-b/map" xr:uid="{A128A410-D480-4B5F-B8EA-75F662A10EA1}"/>
    <hyperlink ref="B6" r:id="rId2" location="bus/m4/a-b/110001/1/map" xr:uid="{C8BF8883-A312-4E4A-A0CB-FE4C32F4B8DF}"/>
    <hyperlink ref="C6" r:id="rId3" location="bus/m4/a-b/110001/2/map" display="https://www.stops.lt/alytausrajonas/ - bus/m4/a-b/110001/2/map" xr:uid="{BD8833B7-1667-4E93-9FDA-F55FCF36CA2A}"/>
    <hyperlink ref="D6" r:id="rId4" location="bus/m4/a-b/110001/3/map" xr:uid="{D6CB0E89-7527-45C2-BEC7-A867439D7E7A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0" r:id="rId5"/>
  <headerFooter>
    <oddHeader xml:space="preserve">&amp;LSutarties Priedas Nr. 1: II pirkimo dalies eismo tvarkaraštis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apas7">
    <tabColor rgb="FF00B0F0"/>
    <pageSetUpPr fitToPage="1"/>
  </sheetPr>
  <dimension ref="B2:T28"/>
  <sheetViews>
    <sheetView workbookViewId="0">
      <pane ySplit="5" topLeftCell="A22" activePane="bottomLeft" state="frozen"/>
      <selection activeCell="A5" sqref="A5"/>
      <selection pane="bottomLeft" activeCell="L28" sqref="L28:S28"/>
    </sheetView>
  </sheetViews>
  <sheetFormatPr defaultRowHeight="14.4"/>
  <cols>
    <col min="5" max="6" width="5.33203125" style="33" customWidth="1"/>
    <col min="7" max="7" width="21.44140625" customWidth="1"/>
    <col min="17" max="17" width="21.109375" customWidth="1"/>
  </cols>
  <sheetData>
    <row r="2" spans="2:20" ht="18">
      <c r="B2" s="388" t="s">
        <v>272</v>
      </c>
      <c r="C2" s="388"/>
      <c r="D2" s="388"/>
      <c r="E2" s="388"/>
      <c r="F2" s="388"/>
      <c r="G2" s="388"/>
      <c r="H2" s="388"/>
      <c r="I2" s="388"/>
      <c r="J2" s="388"/>
      <c r="L2" s="390" t="s">
        <v>272</v>
      </c>
      <c r="M2" s="390"/>
      <c r="N2" s="390"/>
      <c r="O2" s="390"/>
      <c r="P2" s="390"/>
      <c r="Q2" s="390"/>
      <c r="R2" s="390"/>
      <c r="S2" s="390"/>
      <c r="T2" s="390"/>
    </row>
    <row r="3" spans="2:20" ht="15.6">
      <c r="B3" s="387" t="s">
        <v>1266</v>
      </c>
      <c r="C3" s="387"/>
      <c r="D3" s="387"/>
      <c r="E3" s="387"/>
      <c r="F3" s="387"/>
      <c r="G3" s="387"/>
      <c r="H3" s="387"/>
      <c r="I3" s="387"/>
      <c r="J3" s="387"/>
      <c r="L3" s="389" t="s">
        <v>1267</v>
      </c>
      <c r="M3" s="389"/>
      <c r="N3" s="389"/>
      <c r="O3" s="389"/>
      <c r="P3" s="389"/>
      <c r="Q3" s="389"/>
      <c r="R3" s="389"/>
      <c r="S3" s="389"/>
      <c r="T3" s="389"/>
    </row>
    <row r="4" spans="2:20">
      <c r="B4" s="398" t="s">
        <v>853</v>
      </c>
      <c r="C4" s="398"/>
      <c r="D4" s="398"/>
      <c r="E4" s="373" t="s">
        <v>48</v>
      </c>
      <c r="F4" s="373" t="s">
        <v>48</v>
      </c>
      <c r="G4" s="373" t="s">
        <v>182</v>
      </c>
      <c r="H4" s="398" t="s">
        <v>860</v>
      </c>
      <c r="I4" s="398"/>
      <c r="J4" s="398"/>
      <c r="L4" s="399" t="s">
        <v>853</v>
      </c>
      <c r="M4" s="400"/>
      <c r="N4" s="401"/>
      <c r="O4" s="395" t="s">
        <v>48</v>
      </c>
      <c r="P4" s="395" t="s">
        <v>48</v>
      </c>
      <c r="Q4" s="373" t="s">
        <v>182</v>
      </c>
      <c r="R4" s="400" t="s">
        <v>860</v>
      </c>
      <c r="S4" s="400"/>
      <c r="T4" s="401"/>
    </row>
    <row r="5" spans="2:20" ht="15.6">
      <c r="B5" s="40" t="s">
        <v>129</v>
      </c>
      <c r="C5" s="40" t="s">
        <v>129</v>
      </c>
      <c r="D5" s="40" t="s">
        <v>129</v>
      </c>
      <c r="E5" s="373"/>
      <c r="F5" s="373"/>
      <c r="G5" s="373"/>
      <c r="H5" s="40" t="s">
        <v>129</v>
      </c>
      <c r="I5" s="40" t="s">
        <v>129</v>
      </c>
      <c r="J5" s="40" t="s">
        <v>129</v>
      </c>
      <c r="L5" s="40" t="s">
        <v>129</v>
      </c>
      <c r="M5" s="40" t="s">
        <v>129</v>
      </c>
      <c r="N5" s="40" t="s">
        <v>129</v>
      </c>
      <c r="O5" s="396"/>
      <c r="P5" s="397"/>
      <c r="Q5" s="373"/>
      <c r="R5" s="191" t="s">
        <v>129</v>
      </c>
      <c r="S5" s="40" t="s">
        <v>129</v>
      </c>
      <c r="T5" s="40" t="s">
        <v>129</v>
      </c>
    </row>
    <row r="6" spans="2:20" ht="15.6">
      <c r="B6" s="208" t="s">
        <v>273</v>
      </c>
      <c r="C6" s="292" t="s">
        <v>1247</v>
      </c>
      <c r="D6" s="208" t="s">
        <v>132</v>
      </c>
      <c r="E6" s="12">
        <v>0</v>
      </c>
      <c r="F6" s="12">
        <v>0</v>
      </c>
      <c r="G6" s="12" t="s">
        <v>30</v>
      </c>
      <c r="H6" s="8" t="s">
        <v>274</v>
      </c>
      <c r="I6" s="8" t="s">
        <v>275</v>
      </c>
      <c r="J6" s="8" t="s">
        <v>276</v>
      </c>
      <c r="L6" s="208" t="s">
        <v>273</v>
      </c>
      <c r="M6" s="292" t="s">
        <v>1246</v>
      </c>
      <c r="N6" s="208" t="s">
        <v>132</v>
      </c>
      <c r="O6" s="207">
        <v>0</v>
      </c>
      <c r="P6" s="8">
        <v>0</v>
      </c>
      <c r="Q6" s="12" t="s">
        <v>30</v>
      </c>
      <c r="R6" s="8" t="s">
        <v>274</v>
      </c>
      <c r="S6" s="8" t="s">
        <v>63</v>
      </c>
      <c r="T6" s="8" t="s">
        <v>276</v>
      </c>
    </row>
    <row r="7" spans="2:20" ht="15.6">
      <c r="B7" s="190"/>
      <c r="C7" s="293"/>
      <c r="D7" s="190"/>
      <c r="E7" s="12">
        <v>2</v>
      </c>
      <c r="F7" s="12">
        <v>2</v>
      </c>
      <c r="G7" s="12" t="s">
        <v>118</v>
      </c>
      <c r="H7" s="8" t="s">
        <v>277</v>
      </c>
      <c r="I7" s="8" t="s">
        <v>862</v>
      </c>
      <c r="J7" s="190"/>
      <c r="L7" s="190"/>
      <c r="M7" s="293"/>
      <c r="N7" s="190"/>
      <c r="O7" s="207">
        <v>2</v>
      </c>
      <c r="P7" s="8">
        <v>2</v>
      </c>
      <c r="Q7" s="12" t="s">
        <v>118</v>
      </c>
      <c r="R7" s="8" t="s">
        <v>277</v>
      </c>
      <c r="S7" s="8" t="s">
        <v>57</v>
      </c>
      <c r="T7" s="190"/>
    </row>
    <row r="8" spans="2:20" ht="15.6">
      <c r="B8" s="8" t="s">
        <v>278</v>
      </c>
      <c r="C8" s="287" t="s">
        <v>53</v>
      </c>
      <c r="D8" s="8" t="s">
        <v>148</v>
      </c>
      <c r="E8" s="12">
        <v>3</v>
      </c>
      <c r="F8" s="12">
        <v>3</v>
      </c>
      <c r="G8" s="12" t="s">
        <v>121</v>
      </c>
      <c r="H8" s="8" t="s">
        <v>279</v>
      </c>
      <c r="I8" s="8" t="s">
        <v>280</v>
      </c>
      <c r="J8" s="8" t="s">
        <v>209</v>
      </c>
      <c r="L8" s="8" t="s">
        <v>278</v>
      </c>
      <c r="M8" s="287" t="s">
        <v>424</v>
      </c>
      <c r="N8" s="8" t="s">
        <v>148</v>
      </c>
      <c r="O8" s="8">
        <v>3</v>
      </c>
      <c r="P8" s="8">
        <v>3</v>
      </c>
      <c r="Q8" s="12" t="s">
        <v>121</v>
      </c>
      <c r="R8" s="8" t="s">
        <v>279</v>
      </c>
      <c r="S8" s="8" t="s">
        <v>208</v>
      </c>
      <c r="T8" s="8" t="s">
        <v>209</v>
      </c>
    </row>
    <row r="9" spans="2:20" ht="15.6">
      <c r="B9" s="8" t="s">
        <v>281</v>
      </c>
      <c r="C9" s="287" t="s">
        <v>146</v>
      </c>
      <c r="D9" s="8" t="s">
        <v>282</v>
      </c>
      <c r="E9" s="12">
        <v>5</v>
      </c>
      <c r="F9" s="12">
        <v>5</v>
      </c>
      <c r="G9" s="12" t="s">
        <v>283</v>
      </c>
      <c r="H9" s="8" t="s">
        <v>139</v>
      </c>
      <c r="I9" s="8" t="s">
        <v>284</v>
      </c>
      <c r="J9" s="8" t="s">
        <v>220</v>
      </c>
      <c r="L9" s="8" t="s">
        <v>281</v>
      </c>
      <c r="M9" s="287" t="s">
        <v>430</v>
      </c>
      <c r="N9" s="8" t="s">
        <v>282</v>
      </c>
      <c r="O9" s="8">
        <v>5</v>
      </c>
      <c r="P9" s="8">
        <v>5</v>
      </c>
      <c r="Q9" s="12" t="s">
        <v>283</v>
      </c>
      <c r="R9" s="8" t="s">
        <v>139</v>
      </c>
      <c r="S9" s="8" t="s">
        <v>152</v>
      </c>
      <c r="T9" s="8" t="s">
        <v>220</v>
      </c>
    </row>
    <row r="10" spans="2:20" ht="15.6">
      <c r="B10" s="8" t="s">
        <v>285</v>
      </c>
      <c r="C10" s="287" t="s">
        <v>74</v>
      </c>
      <c r="D10" s="8" t="s">
        <v>286</v>
      </c>
      <c r="E10" s="12">
        <v>7</v>
      </c>
      <c r="F10" s="12">
        <v>7</v>
      </c>
      <c r="G10" s="12" t="s">
        <v>200</v>
      </c>
      <c r="H10" s="8" t="s">
        <v>145</v>
      </c>
      <c r="I10" s="8" t="s">
        <v>287</v>
      </c>
      <c r="J10" s="8" t="s">
        <v>225</v>
      </c>
      <c r="L10" s="8" t="s">
        <v>285</v>
      </c>
      <c r="M10" s="287" t="s">
        <v>437</v>
      </c>
      <c r="N10" s="8" t="s">
        <v>286</v>
      </c>
      <c r="O10" s="8">
        <v>7</v>
      </c>
      <c r="P10" s="8">
        <v>7</v>
      </c>
      <c r="Q10" s="12" t="s">
        <v>200</v>
      </c>
      <c r="R10" s="8" t="s">
        <v>145</v>
      </c>
      <c r="S10" s="8" t="s">
        <v>231</v>
      </c>
      <c r="T10" s="8" t="s">
        <v>225</v>
      </c>
    </row>
    <row r="11" spans="2:20" ht="15.6">
      <c r="B11" s="8" t="s">
        <v>288</v>
      </c>
      <c r="C11" s="287" t="s">
        <v>289</v>
      </c>
      <c r="D11" s="8" t="s">
        <v>290</v>
      </c>
      <c r="E11" s="12">
        <v>8</v>
      </c>
      <c r="F11" s="12">
        <v>8</v>
      </c>
      <c r="G11" s="12" t="s">
        <v>206</v>
      </c>
      <c r="H11" s="8" t="s">
        <v>347</v>
      </c>
      <c r="I11" s="8" t="s">
        <v>344</v>
      </c>
      <c r="J11" s="8" t="s">
        <v>232</v>
      </c>
      <c r="L11" s="8" t="s">
        <v>288</v>
      </c>
      <c r="M11" s="287" t="s">
        <v>634</v>
      </c>
      <c r="N11" s="8" t="s">
        <v>290</v>
      </c>
      <c r="O11" s="8">
        <v>8</v>
      </c>
      <c r="P11" s="8">
        <v>8</v>
      </c>
      <c r="Q11" s="12" t="s">
        <v>206</v>
      </c>
      <c r="R11" s="8" t="s">
        <v>347</v>
      </c>
      <c r="S11" s="8" t="s">
        <v>142</v>
      </c>
      <c r="T11" s="8" t="s">
        <v>232</v>
      </c>
    </row>
    <row r="12" spans="2:20" ht="15.6">
      <c r="B12" s="8" t="s">
        <v>291</v>
      </c>
      <c r="C12" s="287" t="s">
        <v>292</v>
      </c>
      <c r="D12" s="8" t="s">
        <v>293</v>
      </c>
      <c r="E12" s="12">
        <v>11</v>
      </c>
      <c r="F12" s="12">
        <v>11</v>
      </c>
      <c r="G12" s="12" t="s">
        <v>294</v>
      </c>
      <c r="H12" s="8" t="s">
        <v>295</v>
      </c>
      <c r="I12" s="8" t="s">
        <v>296</v>
      </c>
      <c r="J12" s="8" t="s">
        <v>297</v>
      </c>
      <c r="L12" s="8" t="s">
        <v>291</v>
      </c>
      <c r="M12" s="287" t="s">
        <v>635</v>
      </c>
      <c r="N12" s="8" t="s">
        <v>293</v>
      </c>
      <c r="O12" s="8">
        <v>11</v>
      </c>
      <c r="P12" s="8">
        <v>11</v>
      </c>
      <c r="Q12" s="12" t="s">
        <v>294</v>
      </c>
      <c r="R12" s="8" t="s">
        <v>295</v>
      </c>
      <c r="S12" s="8" t="s">
        <v>131</v>
      </c>
      <c r="T12" s="8" t="s">
        <v>297</v>
      </c>
    </row>
    <row r="13" spans="2:20" ht="15.6">
      <c r="B13" s="8" t="s">
        <v>298</v>
      </c>
      <c r="C13" s="287" t="s">
        <v>299</v>
      </c>
      <c r="D13" s="8" t="s">
        <v>300</v>
      </c>
      <c r="E13" s="12">
        <v>12</v>
      </c>
      <c r="F13" s="12">
        <v>12</v>
      </c>
      <c r="G13" s="12" t="s">
        <v>301</v>
      </c>
      <c r="H13" s="8" t="s">
        <v>71</v>
      </c>
      <c r="I13" s="8" t="s">
        <v>302</v>
      </c>
      <c r="J13" s="8" t="s">
        <v>245</v>
      </c>
      <c r="L13" s="8" t="s">
        <v>298</v>
      </c>
      <c r="M13" s="287" t="s">
        <v>637</v>
      </c>
      <c r="N13" s="8" t="s">
        <v>300</v>
      </c>
      <c r="O13" s="8">
        <v>12</v>
      </c>
      <c r="P13" s="8">
        <v>12</v>
      </c>
      <c r="Q13" s="12" t="s">
        <v>301</v>
      </c>
      <c r="R13" s="8" t="s">
        <v>71</v>
      </c>
      <c r="S13" s="8" t="s">
        <v>606</v>
      </c>
      <c r="T13" s="8" t="s">
        <v>245</v>
      </c>
    </row>
    <row r="14" spans="2:20" ht="15.6">
      <c r="B14" s="8" t="s">
        <v>303</v>
      </c>
      <c r="C14" s="287" t="s">
        <v>304</v>
      </c>
      <c r="D14" s="8" t="s">
        <v>305</v>
      </c>
      <c r="E14" s="12">
        <v>13</v>
      </c>
      <c r="F14" s="12">
        <v>13</v>
      </c>
      <c r="G14" s="12" t="s">
        <v>306</v>
      </c>
      <c r="H14" s="8" t="s">
        <v>75</v>
      </c>
      <c r="I14" s="8" t="s">
        <v>307</v>
      </c>
      <c r="J14" s="8" t="s">
        <v>251</v>
      </c>
      <c r="L14" s="8" t="s">
        <v>303</v>
      </c>
      <c r="M14" s="287" t="s">
        <v>447</v>
      </c>
      <c r="N14" s="8" t="s">
        <v>305</v>
      </c>
      <c r="O14" s="8">
        <v>13</v>
      </c>
      <c r="P14" s="8">
        <v>13</v>
      </c>
      <c r="Q14" s="12" t="s">
        <v>306</v>
      </c>
      <c r="R14" s="8" t="s">
        <v>75</v>
      </c>
      <c r="S14" s="8" t="s">
        <v>646</v>
      </c>
      <c r="T14" s="8" t="s">
        <v>251</v>
      </c>
    </row>
    <row r="15" spans="2:20" ht="15.6">
      <c r="B15" s="8" t="s">
        <v>308</v>
      </c>
      <c r="C15" s="287" t="s">
        <v>309</v>
      </c>
      <c r="D15" s="8" t="s">
        <v>191</v>
      </c>
      <c r="E15" s="12">
        <v>15</v>
      </c>
      <c r="F15" s="12">
        <v>15</v>
      </c>
      <c r="G15" s="12" t="s">
        <v>341</v>
      </c>
      <c r="H15" s="8" t="s">
        <v>230</v>
      </c>
      <c r="I15" s="8" t="s">
        <v>310</v>
      </c>
      <c r="J15" s="8" t="s">
        <v>311</v>
      </c>
      <c r="L15" s="8" t="s">
        <v>308</v>
      </c>
      <c r="M15" s="287" t="s">
        <v>846</v>
      </c>
      <c r="N15" s="8" t="s">
        <v>191</v>
      </c>
      <c r="O15" s="8">
        <v>15</v>
      </c>
      <c r="P15" s="8">
        <v>15</v>
      </c>
      <c r="Q15" s="12" t="s">
        <v>341</v>
      </c>
      <c r="R15" s="8" t="s">
        <v>230</v>
      </c>
      <c r="S15" s="8" t="s">
        <v>621</v>
      </c>
      <c r="T15" s="8" t="s">
        <v>311</v>
      </c>
    </row>
    <row r="16" spans="2:20" ht="15.6">
      <c r="B16" s="8" t="s">
        <v>312</v>
      </c>
      <c r="C16" s="287" t="s">
        <v>313</v>
      </c>
      <c r="D16" s="8" t="s">
        <v>314</v>
      </c>
      <c r="E16" s="12">
        <v>16</v>
      </c>
      <c r="F16" s="12" t="s">
        <v>315</v>
      </c>
      <c r="G16" s="12" t="s">
        <v>342</v>
      </c>
      <c r="H16" s="8" t="s">
        <v>235</v>
      </c>
      <c r="I16" s="8" t="s">
        <v>314</v>
      </c>
      <c r="J16" s="8" t="s">
        <v>315</v>
      </c>
      <c r="L16" s="8" t="s">
        <v>312</v>
      </c>
      <c r="M16" s="287" t="s">
        <v>847</v>
      </c>
      <c r="N16" s="190" t="s">
        <v>858</v>
      </c>
      <c r="O16" s="8">
        <v>16</v>
      </c>
      <c r="P16" s="190" t="s">
        <v>858</v>
      </c>
      <c r="Q16" s="12" t="s">
        <v>854</v>
      </c>
      <c r="R16" s="8" t="s">
        <v>235</v>
      </c>
      <c r="S16" s="190" t="s">
        <v>858</v>
      </c>
      <c r="T16" s="190" t="s">
        <v>858</v>
      </c>
    </row>
    <row r="17" spans="2:20" ht="15.6">
      <c r="B17" s="8" t="s">
        <v>316</v>
      </c>
      <c r="C17" s="287" t="s">
        <v>317</v>
      </c>
      <c r="D17" s="8" t="s">
        <v>314</v>
      </c>
      <c r="E17" s="12">
        <v>18</v>
      </c>
      <c r="F17" s="12" t="s">
        <v>315</v>
      </c>
      <c r="G17" s="12" t="s">
        <v>343</v>
      </c>
      <c r="H17" s="8" t="s">
        <v>161</v>
      </c>
      <c r="I17" s="8" t="s">
        <v>314</v>
      </c>
      <c r="J17" s="8" t="s">
        <v>315</v>
      </c>
      <c r="L17" s="8" t="s">
        <v>316</v>
      </c>
      <c r="M17" s="287" t="s">
        <v>848</v>
      </c>
      <c r="N17" s="190" t="s">
        <v>858</v>
      </c>
      <c r="O17" s="8">
        <v>18</v>
      </c>
      <c r="P17" s="190" t="s">
        <v>858</v>
      </c>
      <c r="Q17" s="12" t="s">
        <v>343</v>
      </c>
      <c r="R17" s="8" t="s">
        <v>161</v>
      </c>
      <c r="S17" s="190" t="s">
        <v>858</v>
      </c>
      <c r="T17" s="190" t="s">
        <v>858</v>
      </c>
    </row>
    <row r="18" spans="2:20" ht="15.6">
      <c r="B18" s="8" t="s">
        <v>318</v>
      </c>
      <c r="C18" s="287" t="s">
        <v>95</v>
      </c>
      <c r="D18" s="8" t="s">
        <v>319</v>
      </c>
      <c r="E18" s="12">
        <v>21</v>
      </c>
      <c r="F18" s="12">
        <v>18</v>
      </c>
      <c r="G18" s="12" t="s">
        <v>320</v>
      </c>
      <c r="H18" s="8" t="s">
        <v>321</v>
      </c>
      <c r="I18" s="8" t="s">
        <v>351</v>
      </c>
      <c r="J18" s="8" t="s">
        <v>267</v>
      </c>
      <c r="L18" s="8" t="s">
        <v>318</v>
      </c>
      <c r="M18" s="287" t="s">
        <v>849</v>
      </c>
      <c r="N18" s="8" t="s">
        <v>319</v>
      </c>
      <c r="O18" s="8">
        <v>21</v>
      </c>
      <c r="P18" s="8">
        <v>18</v>
      </c>
      <c r="Q18" s="12" t="s">
        <v>320</v>
      </c>
      <c r="R18" s="8" t="s">
        <v>321</v>
      </c>
      <c r="S18" s="8" t="s">
        <v>246</v>
      </c>
      <c r="T18" s="8" t="s">
        <v>267</v>
      </c>
    </row>
    <row r="19" spans="2:20" ht="15.6">
      <c r="B19" s="8" t="s">
        <v>322</v>
      </c>
      <c r="C19" s="287" t="s">
        <v>91</v>
      </c>
      <c r="D19" s="8" t="s">
        <v>156</v>
      </c>
      <c r="E19" s="12">
        <v>23</v>
      </c>
      <c r="F19" s="12">
        <v>20</v>
      </c>
      <c r="G19" s="12" t="s">
        <v>323</v>
      </c>
      <c r="H19" s="8" t="s">
        <v>106</v>
      </c>
      <c r="I19" s="8" t="s">
        <v>324</v>
      </c>
      <c r="J19" s="8" t="s">
        <v>269</v>
      </c>
      <c r="L19" s="8" t="s">
        <v>322</v>
      </c>
      <c r="M19" s="287" t="s">
        <v>850</v>
      </c>
      <c r="N19" s="8" t="s">
        <v>156</v>
      </c>
      <c r="O19" s="8">
        <v>23</v>
      </c>
      <c r="P19" s="8">
        <v>20</v>
      </c>
      <c r="Q19" s="12" t="s">
        <v>855</v>
      </c>
      <c r="R19" s="8" t="s">
        <v>106</v>
      </c>
      <c r="S19" s="8" t="s">
        <v>233</v>
      </c>
      <c r="T19" s="8" t="s">
        <v>851</v>
      </c>
    </row>
    <row r="20" spans="2:20" ht="15.6">
      <c r="B20" s="8" t="s">
        <v>73</v>
      </c>
      <c r="C20" s="287" t="s">
        <v>349</v>
      </c>
      <c r="D20" s="8" t="s">
        <v>151</v>
      </c>
      <c r="E20" s="12">
        <v>25</v>
      </c>
      <c r="F20" s="12">
        <v>22</v>
      </c>
      <c r="G20" s="12" t="s">
        <v>325</v>
      </c>
      <c r="H20" s="8" t="s">
        <v>175</v>
      </c>
      <c r="I20" s="8" t="s">
        <v>326</v>
      </c>
      <c r="J20" s="8" t="s">
        <v>264</v>
      </c>
      <c r="L20" s="8" t="s">
        <v>73</v>
      </c>
      <c r="M20" s="294" t="s">
        <v>643</v>
      </c>
      <c r="N20" s="8" t="s">
        <v>151</v>
      </c>
      <c r="O20" s="8">
        <v>25</v>
      </c>
      <c r="P20" s="8">
        <v>22</v>
      </c>
      <c r="Q20" s="76" t="s">
        <v>856</v>
      </c>
      <c r="R20" s="8" t="s">
        <v>175</v>
      </c>
      <c r="S20" s="8" t="s">
        <v>222</v>
      </c>
      <c r="T20" s="8" t="s">
        <v>264</v>
      </c>
    </row>
    <row r="21" spans="2:20" ht="15.6">
      <c r="B21" s="8" t="s">
        <v>327</v>
      </c>
      <c r="C21" s="287" t="s">
        <v>328</v>
      </c>
      <c r="D21" s="8" t="s">
        <v>348</v>
      </c>
      <c r="E21" s="12">
        <v>26</v>
      </c>
      <c r="F21" s="12">
        <v>23</v>
      </c>
      <c r="G21" s="12" t="s">
        <v>329</v>
      </c>
      <c r="H21" s="8" t="s">
        <v>330</v>
      </c>
      <c r="I21" s="8" t="s">
        <v>331</v>
      </c>
      <c r="J21" s="8" t="s">
        <v>258</v>
      </c>
      <c r="L21" s="8" t="s">
        <v>327</v>
      </c>
      <c r="M21" s="287" t="s">
        <v>852</v>
      </c>
      <c r="N21" s="8" t="s">
        <v>348</v>
      </c>
      <c r="O21" s="8">
        <v>26</v>
      </c>
      <c r="P21" s="8">
        <v>23</v>
      </c>
      <c r="Q21" s="12" t="s">
        <v>857</v>
      </c>
      <c r="R21" s="8" t="s">
        <v>330</v>
      </c>
      <c r="S21" s="8" t="s">
        <v>216</v>
      </c>
      <c r="T21" s="8" t="s">
        <v>258</v>
      </c>
    </row>
    <row r="22" spans="2:20" ht="15.6">
      <c r="B22" s="8" t="s">
        <v>76</v>
      </c>
      <c r="C22" s="287" t="s">
        <v>332</v>
      </c>
      <c r="D22" s="8" t="s">
        <v>141</v>
      </c>
      <c r="E22" s="12">
        <v>28</v>
      </c>
      <c r="F22" s="12">
        <v>25</v>
      </c>
      <c r="G22" s="12" t="s">
        <v>333</v>
      </c>
      <c r="H22" s="8" t="s">
        <v>109</v>
      </c>
      <c r="I22" s="8" t="s">
        <v>334</v>
      </c>
      <c r="J22" s="8" t="s">
        <v>253</v>
      </c>
      <c r="L22" s="8" t="s">
        <v>76</v>
      </c>
      <c r="M22" s="287" t="s">
        <v>474</v>
      </c>
      <c r="N22" s="8" t="s">
        <v>141</v>
      </c>
      <c r="O22" s="8">
        <v>28</v>
      </c>
      <c r="P22" s="8">
        <v>25</v>
      </c>
      <c r="Q22" s="12" t="s">
        <v>333</v>
      </c>
      <c r="R22" s="8" t="s">
        <v>109</v>
      </c>
      <c r="S22" s="8" t="s">
        <v>204</v>
      </c>
      <c r="T22" s="8" t="s">
        <v>253</v>
      </c>
    </row>
    <row r="23" spans="2:20" ht="15.6">
      <c r="B23" s="8" t="s">
        <v>84</v>
      </c>
      <c r="C23" s="287" t="s">
        <v>66</v>
      </c>
      <c r="D23" s="8" t="s">
        <v>135</v>
      </c>
      <c r="E23" s="12">
        <v>30</v>
      </c>
      <c r="F23" s="12">
        <v>27</v>
      </c>
      <c r="G23" s="12" t="s">
        <v>335</v>
      </c>
      <c r="H23" s="8" t="s">
        <v>336</v>
      </c>
      <c r="I23" s="8" t="s">
        <v>68</v>
      </c>
      <c r="J23" s="8" t="s">
        <v>247</v>
      </c>
      <c r="L23" s="8" t="s">
        <v>84</v>
      </c>
      <c r="M23" s="287" t="s">
        <v>772</v>
      </c>
      <c r="N23" s="8" t="s">
        <v>135</v>
      </c>
      <c r="O23" s="8">
        <v>30</v>
      </c>
      <c r="P23" s="8">
        <v>27</v>
      </c>
      <c r="Q23" s="12" t="s">
        <v>335</v>
      </c>
      <c r="R23" s="8" t="s">
        <v>336</v>
      </c>
      <c r="S23" s="8" t="s">
        <v>492</v>
      </c>
      <c r="T23" s="8" t="s">
        <v>247</v>
      </c>
    </row>
    <row r="24" spans="2:20" ht="15.6">
      <c r="B24" s="8" t="s">
        <v>92</v>
      </c>
      <c r="C24" s="287" t="s">
        <v>72</v>
      </c>
      <c r="D24" s="190"/>
      <c r="E24" s="12">
        <v>32</v>
      </c>
      <c r="F24" s="12">
        <v>29</v>
      </c>
      <c r="G24" s="12" t="s">
        <v>337</v>
      </c>
      <c r="H24" s="8" t="s">
        <v>157</v>
      </c>
      <c r="I24" s="8" t="s">
        <v>338</v>
      </c>
      <c r="J24" s="190"/>
      <c r="L24" s="8" t="s">
        <v>92</v>
      </c>
      <c r="M24" s="287" t="s">
        <v>184</v>
      </c>
      <c r="N24" s="190"/>
      <c r="O24" s="8">
        <v>32</v>
      </c>
      <c r="P24" s="8">
        <v>29</v>
      </c>
      <c r="Q24" s="12" t="s">
        <v>337</v>
      </c>
      <c r="R24" s="8" t="s">
        <v>157</v>
      </c>
      <c r="S24" s="8" t="s">
        <v>495</v>
      </c>
      <c r="T24" s="190"/>
    </row>
    <row r="25" spans="2:20" ht="15.6">
      <c r="B25" s="8" t="s">
        <v>99</v>
      </c>
      <c r="C25" s="287" t="s">
        <v>339</v>
      </c>
      <c r="D25" s="190"/>
      <c r="E25" s="12">
        <v>34</v>
      </c>
      <c r="F25" s="12">
        <v>31</v>
      </c>
      <c r="G25" s="12" t="s">
        <v>340</v>
      </c>
      <c r="H25" s="8" t="s">
        <v>103</v>
      </c>
      <c r="I25" s="8" t="s">
        <v>350</v>
      </c>
      <c r="J25" s="190"/>
      <c r="L25" s="8" t="s">
        <v>99</v>
      </c>
      <c r="M25" s="287" t="s">
        <v>654</v>
      </c>
      <c r="N25" s="190"/>
      <c r="O25" s="8">
        <v>34</v>
      </c>
      <c r="P25" s="8">
        <v>31</v>
      </c>
      <c r="Q25" s="12" t="s">
        <v>340</v>
      </c>
      <c r="R25" s="8" t="s">
        <v>103</v>
      </c>
      <c r="S25" s="8" t="s">
        <v>190</v>
      </c>
      <c r="T25" s="190"/>
    </row>
    <row r="26" spans="2:20" ht="15.6">
      <c r="B26" s="392" t="s">
        <v>1245</v>
      </c>
      <c r="C26" s="393"/>
      <c r="D26" s="393"/>
      <c r="E26" s="393"/>
      <c r="F26" s="393"/>
      <c r="G26" s="393"/>
      <c r="H26" s="393"/>
      <c r="I26" s="393"/>
      <c r="J26" s="394"/>
      <c r="L26" s="391" t="s">
        <v>1248</v>
      </c>
      <c r="M26" s="391"/>
      <c r="N26" s="391"/>
      <c r="O26" s="391"/>
      <c r="P26" s="391"/>
      <c r="Q26" s="391"/>
      <c r="R26" s="391"/>
      <c r="S26" s="391"/>
      <c r="T26" s="391"/>
    </row>
    <row r="28" spans="2:20" s="3" customFormat="1" ht="71.25" customHeight="1">
      <c r="B28" s="371" t="s">
        <v>1286</v>
      </c>
      <c r="C28" s="371"/>
      <c r="D28" s="371"/>
      <c r="E28" s="371"/>
      <c r="F28" s="371"/>
      <c r="G28" s="371"/>
      <c r="H28" s="371"/>
      <c r="I28" s="371"/>
      <c r="L28" s="371" t="s">
        <v>1286</v>
      </c>
      <c r="M28" s="371"/>
      <c r="N28" s="371"/>
      <c r="O28" s="371"/>
      <c r="P28" s="371"/>
      <c r="Q28" s="371"/>
      <c r="R28" s="371"/>
      <c r="S28" s="371"/>
    </row>
  </sheetData>
  <mergeCells count="18">
    <mergeCell ref="B2:J2"/>
    <mergeCell ref="L3:T3"/>
    <mergeCell ref="L2:T2"/>
    <mergeCell ref="L26:T26"/>
    <mergeCell ref="B26:J26"/>
    <mergeCell ref="O4:O5"/>
    <mergeCell ref="P4:P5"/>
    <mergeCell ref="Q4:Q5"/>
    <mergeCell ref="H4:J4"/>
    <mergeCell ref="B4:D4"/>
    <mergeCell ref="L4:N4"/>
    <mergeCell ref="R4:T4"/>
    <mergeCell ref="G4:G5"/>
    <mergeCell ref="F4:F5"/>
    <mergeCell ref="E4:E5"/>
    <mergeCell ref="B28:I28"/>
    <mergeCell ref="L28:S28"/>
    <mergeCell ref="B3:J3"/>
  </mergeCells>
  <phoneticPr fontId="7" type="noConversion"/>
  <hyperlinks>
    <hyperlink ref="B2:J2" r:id="rId1" location="bus/m5/a-b/map" display="M5 ALYTUS – ILGAI per VENCIŪNUS, ALOVĘ" xr:uid="{24F40813-887A-450F-B3A9-0C2F48407D92}"/>
    <hyperlink ref="B6" r:id="rId2" location="bus/m5/a-b/110001/1/map" display="https://www.stops.lt/alytausrajonas/ - bus/m5/a-b/110001/1/map" xr:uid="{5BD74BEE-6D48-4FB3-9055-73691E49EEFE}"/>
    <hyperlink ref="L6" r:id="rId3" location="bus/m5/a-b/110001/1/map" display="https://www.stops.lt/alytausrajonas/ - bus/m5/a-b/110001/1/map" xr:uid="{96B2167A-8967-470D-8FF6-660AF0506088}"/>
    <hyperlink ref="D6" r:id="rId4" location="bus/m5/a-b1/110001/1/map" display="https://www.stops.lt/alytausrajonas/ - bus/m5/a-b1/110001/1/map" xr:uid="{58AECD64-1DBA-4859-9EF6-081F30DC8909}"/>
    <hyperlink ref="N6" r:id="rId5" location="bus/m5/a-b1/110001/1/map" display="https://www.stops.lt/alytausrajonas/ - bus/m5/a-b1/110001/1/map" xr:uid="{52303D8C-3322-4925-B786-596488071199}"/>
  </hyperlinks>
  <pageMargins left="0.70866141732283472" right="0.70866141732283472" top="0.74803149606299213" bottom="0.74803149606299213" header="0.31496062992125984" footer="0.31496062992125984"/>
  <pageSetup paperSize="9" scale="44" orientation="portrait" verticalDpi="0" r:id="rId6"/>
  <headerFooter>
    <oddHeader xml:space="preserve">&amp;LSutarties Priedas Nr. 1: II pirkimo dalies eismo tvarkaraštis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apas8">
    <pageSetUpPr fitToPage="1"/>
  </sheetPr>
  <dimension ref="B1:X46"/>
  <sheetViews>
    <sheetView topLeftCell="A14" workbookViewId="0">
      <selection activeCell="O39" sqref="O39:V39"/>
    </sheetView>
  </sheetViews>
  <sheetFormatPr defaultRowHeight="14.4"/>
  <cols>
    <col min="6" max="7" width="6" customWidth="1"/>
    <col min="8" max="8" width="15.109375" customWidth="1"/>
    <col min="18" max="19" width="6" customWidth="1"/>
    <col min="20" max="20" width="15.109375" customWidth="1"/>
  </cols>
  <sheetData>
    <row r="1" spans="2:24">
      <c r="B1" t="s">
        <v>1269</v>
      </c>
      <c r="O1" t="s">
        <v>1268</v>
      </c>
    </row>
    <row r="2" spans="2:24" ht="18">
      <c r="B2" s="388" t="s">
        <v>1271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O2" s="388" t="s">
        <v>352</v>
      </c>
      <c r="P2" s="388"/>
      <c r="Q2" s="388"/>
      <c r="R2" s="388"/>
      <c r="S2" s="388"/>
      <c r="T2" s="388"/>
      <c r="U2" s="388"/>
      <c r="V2" s="388"/>
      <c r="W2" s="388"/>
      <c r="X2" s="388"/>
    </row>
    <row r="3" spans="2:24" s="3" customFormat="1" ht="2.4" customHeight="1"/>
    <row r="4" spans="2:24" s="3" customFormat="1" ht="15.6">
      <c r="B4" s="403" t="s">
        <v>47</v>
      </c>
      <c r="C4" s="403"/>
      <c r="D4" s="403"/>
      <c r="E4" s="403"/>
      <c r="F4" s="404"/>
      <c r="G4" s="404"/>
      <c r="H4" s="36"/>
      <c r="I4" s="36"/>
      <c r="J4" s="404" t="s">
        <v>353</v>
      </c>
      <c r="K4" s="404"/>
      <c r="L4" s="404"/>
      <c r="M4" s="404"/>
      <c r="O4" s="403" t="s">
        <v>47</v>
      </c>
      <c r="P4" s="403"/>
      <c r="Q4" s="403"/>
      <c r="R4" s="404"/>
      <c r="S4" s="404"/>
      <c r="T4" s="36"/>
      <c r="U4" s="404" t="s">
        <v>353</v>
      </c>
      <c r="V4" s="404"/>
      <c r="W4" s="404"/>
      <c r="X4" s="404"/>
    </row>
    <row r="5" spans="2:24" s="4" customFormat="1" ht="31.2">
      <c r="B5" s="42" t="s">
        <v>129</v>
      </c>
      <c r="C5" s="312" t="s">
        <v>354</v>
      </c>
      <c r="D5" s="42" t="s">
        <v>354</v>
      </c>
      <c r="E5" s="42" t="s">
        <v>129</v>
      </c>
      <c r="F5" s="384" t="s">
        <v>48</v>
      </c>
      <c r="G5" s="384"/>
      <c r="H5" s="6" t="s">
        <v>498</v>
      </c>
      <c r="I5" s="42" t="s">
        <v>1270</v>
      </c>
      <c r="J5" s="42" t="s">
        <v>500</v>
      </c>
      <c r="K5" s="312" t="s">
        <v>354</v>
      </c>
      <c r="L5" s="42" t="s">
        <v>354</v>
      </c>
      <c r="M5" s="42" t="s">
        <v>129</v>
      </c>
      <c r="O5" s="42" t="s">
        <v>129</v>
      </c>
      <c r="P5" s="42" t="s">
        <v>354</v>
      </c>
      <c r="Q5" s="42" t="s">
        <v>129</v>
      </c>
      <c r="R5" s="384" t="s">
        <v>48</v>
      </c>
      <c r="S5" s="384"/>
      <c r="T5" s="6" t="s">
        <v>498</v>
      </c>
      <c r="U5" s="42" t="s">
        <v>1270</v>
      </c>
      <c r="V5" s="42" t="s">
        <v>500</v>
      </c>
      <c r="W5" s="42" t="s">
        <v>354</v>
      </c>
      <c r="X5" s="42" t="s">
        <v>129</v>
      </c>
    </row>
    <row r="6" spans="2:24" s="3" customFormat="1" ht="25.2" customHeight="1">
      <c r="B6" s="197" t="s">
        <v>355</v>
      </c>
      <c r="C6" s="296" t="s">
        <v>530</v>
      </c>
      <c r="D6" s="205" t="s">
        <v>356</v>
      </c>
      <c r="E6" s="205" t="s">
        <v>357</v>
      </c>
      <c r="F6" s="403">
        <v>0</v>
      </c>
      <c r="G6" s="403"/>
      <c r="H6" s="36" t="s">
        <v>358</v>
      </c>
      <c r="I6" s="7" t="s">
        <v>359</v>
      </c>
      <c r="J6" s="7" t="s">
        <v>359</v>
      </c>
      <c r="K6" s="296" t="s">
        <v>727</v>
      </c>
      <c r="L6" s="7" t="s">
        <v>158</v>
      </c>
      <c r="M6" s="7" t="s">
        <v>276</v>
      </c>
      <c r="O6" s="197" t="s">
        <v>355</v>
      </c>
      <c r="P6" s="205" t="s">
        <v>356</v>
      </c>
      <c r="Q6" s="205" t="s">
        <v>357</v>
      </c>
      <c r="R6" s="403">
        <v>0</v>
      </c>
      <c r="S6" s="403"/>
      <c r="T6" s="36" t="s">
        <v>358</v>
      </c>
      <c r="U6" s="7" t="s">
        <v>359</v>
      </c>
      <c r="V6" s="7" t="s">
        <v>359</v>
      </c>
      <c r="W6" s="7" t="s">
        <v>158</v>
      </c>
      <c r="X6" s="7" t="s">
        <v>276</v>
      </c>
    </row>
    <row r="7" spans="2:24" s="3" customFormat="1" ht="15.6">
      <c r="B7" s="7"/>
      <c r="C7" s="296" t="s">
        <v>784</v>
      </c>
      <c r="D7" s="7" t="s">
        <v>360</v>
      </c>
      <c r="E7" s="7"/>
      <c r="F7" s="403">
        <v>2</v>
      </c>
      <c r="G7" s="403"/>
      <c r="H7" s="36" t="s">
        <v>118</v>
      </c>
      <c r="I7" s="7" t="s">
        <v>362</v>
      </c>
      <c r="J7" s="7" t="s">
        <v>362</v>
      </c>
      <c r="K7" s="296" t="s">
        <v>731</v>
      </c>
      <c r="L7" s="7" t="s">
        <v>219</v>
      </c>
      <c r="M7" s="13"/>
      <c r="O7" s="7"/>
      <c r="P7" s="7" t="s">
        <v>360</v>
      </c>
      <c r="Q7" s="7"/>
      <c r="R7" s="403">
        <v>2</v>
      </c>
      <c r="S7" s="403"/>
      <c r="T7" s="36" t="s">
        <v>118</v>
      </c>
      <c r="U7" s="7" t="s">
        <v>362</v>
      </c>
      <c r="V7" s="7" t="s">
        <v>362</v>
      </c>
      <c r="W7" s="7" t="s">
        <v>219</v>
      </c>
      <c r="X7" s="13"/>
    </row>
    <row r="8" spans="2:24" s="3" customFormat="1" ht="15.6">
      <c r="B8" s="7" t="s">
        <v>363</v>
      </c>
      <c r="C8" s="296" t="s">
        <v>554</v>
      </c>
      <c r="D8" s="7" t="s">
        <v>364</v>
      </c>
      <c r="E8" s="7" t="s">
        <v>365</v>
      </c>
      <c r="F8" s="403">
        <v>3</v>
      </c>
      <c r="G8" s="403"/>
      <c r="H8" s="36" t="s">
        <v>366</v>
      </c>
      <c r="I8" s="7" t="s">
        <v>368</v>
      </c>
      <c r="J8" s="7" t="s">
        <v>368</v>
      </c>
      <c r="K8" s="296" t="s">
        <v>768</v>
      </c>
      <c r="L8" s="7" t="s">
        <v>50</v>
      </c>
      <c r="M8" s="7" t="s">
        <v>215</v>
      </c>
      <c r="O8" s="7" t="s">
        <v>363</v>
      </c>
      <c r="P8" s="7" t="s">
        <v>364</v>
      </c>
      <c r="Q8" s="7" t="s">
        <v>365</v>
      </c>
      <c r="R8" s="403">
        <v>3</v>
      </c>
      <c r="S8" s="403"/>
      <c r="T8" s="36" t="s">
        <v>366</v>
      </c>
      <c r="U8" s="7" t="s">
        <v>368</v>
      </c>
      <c r="V8" s="7" t="s">
        <v>368</v>
      </c>
      <c r="W8" s="7" t="s">
        <v>50</v>
      </c>
      <c r="X8" s="7" t="s">
        <v>215</v>
      </c>
    </row>
    <row r="9" spans="2:24" s="3" customFormat="1" ht="15.6">
      <c r="B9" s="7" t="s">
        <v>369</v>
      </c>
      <c r="C9" s="296" t="s">
        <v>574</v>
      </c>
      <c r="D9" s="7" t="s">
        <v>370</v>
      </c>
      <c r="E9" s="7" t="s">
        <v>371</v>
      </c>
      <c r="F9" s="403">
        <v>6</v>
      </c>
      <c r="G9" s="403"/>
      <c r="H9" s="36" t="s">
        <v>372</v>
      </c>
      <c r="I9" s="7" t="s">
        <v>367</v>
      </c>
      <c r="J9" s="7" t="s">
        <v>367</v>
      </c>
      <c r="K9" s="296" t="s">
        <v>527</v>
      </c>
      <c r="L9" s="7" t="s">
        <v>142</v>
      </c>
      <c r="M9" s="7" t="s">
        <v>225</v>
      </c>
      <c r="O9" s="7" t="s">
        <v>369</v>
      </c>
      <c r="P9" s="7" t="s">
        <v>370</v>
      </c>
      <c r="Q9" s="7" t="s">
        <v>371</v>
      </c>
      <c r="R9" s="403">
        <v>6</v>
      </c>
      <c r="S9" s="403"/>
      <c r="T9" s="36" t="s">
        <v>372</v>
      </c>
      <c r="U9" s="7" t="s">
        <v>367</v>
      </c>
      <c r="V9" s="7" t="s">
        <v>367</v>
      </c>
      <c r="W9" s="7" t="s">
        <v>142</v>
      </c>
      <c r="X9" s="7" t="s">
        <v>225</v>
      </c>
    </row>
    <row r="10" spans="2:24" s="3" customFormat="1" ht="15.6">
      <c r="B10" s="7" t="s">
        <v>374</v>
      </c>
      <c r="C10" s="296" t="s">
        <v>641</v>
      </c>
      <c r="D10" s="7" t="s">
        <v>375</v>
      </c>
      <c r="E10" s="7" t="s">
        <v>376</v>
      </c>
      <c r="F10" s="403">
        <v>8</v>
      </c>
      <c r="G10" s="403"/>
      <c r="H10" s="36" t="s">
        <v>377</v>
      </c>
      <c r="I10" s="7" t="s">
        <v>379</v>
      </c>
      <c r="J10" s="7" t="s">
        <v>379</v>
      </c>
      <c r="K10" s="296" t="s">
        <v>534</v>
      </c>
      <c r="L10" s="13" t="s">
        <v>380</v>
      </c>
      <c r="M10" s="7" t="s">
        <v>232</v>
      </c>
      <c r="O10" s="7" t="s">
        <v>374</v>
      </c>
      <c r="P10" s="7" t="s">
        <v>375</v>
      </c>
      <c r="Q10" s="7" t="s">
        <v>376</v>
      </c>
      <c r="R10" s="403">
        <v>8</v>
      </c>
      <c r="S10" s="403"/>
      <c r="T10" s="36" t="s">
        <v>377</v>
      </c>
      <c r="U10" s="7" t="s">
        <v>379</v>
      </c>
      <c r="V10" s="7" t="s">
        <v>379</v>
      </c>
      <c r="W10" s="13" t="s">
        <v>380</v>
      </c>
      <c r="X10" s="7" t="s">
        <v>232</v>
      </c>
    </row>
    <row r="11" spans="2:24" s="3" customFormat="1" ht="15.6">
      <c r="B11" s="7" t="s">
        <v>381</v>
      </c>
      <c r="C11" s="296" t="s">
        <v>782</v>
      </c>
      <c r="D11" s="7" t="s">
        <v>382</v>
      </c>
      <c r="E11" s="7" t="s">
        <v>69</v>
      </c>
      <c r="F11" s="403">
        <v>9</v>
      </c>
      <c r="G11" s="403"/>
      <c r="H11" s="36" t="s">
        <v>383</v>
      </c>
      <c r="I11" s="7" t="s">
        <v>385</v>
      </c>
      <c r="J11" s="7" t="s">
        <v>385</v>
      </c>
      <c r="K11" s="296" t="s">
        <v>824</v>
      </c>
      <c r="L11" s="13" t="s">
        <v>386</v>
      </c>
      <c r="M11" s="7" t="s">
        <v>237</v>
      </c>
      <c r="O11" s="7" t="s">
        <v>381</v>
      </c>
      <c r="P11" s="7" t="s">
        <v>382</v>
      </c>
      <c r="Q11" s="7" t="s">
        <v>69</v>
      </c>
      <c r="R11" s="403">
        <v>9</v>
      </c>
      <c r="S11" s="403"/>
      <c r="T11" s="36" t="s">
        <v>383</v>
      </c>
      <c r="U11" s="7" t="s">
        <v>385</v>
      </c>
      <c r="V11" s="7" t="s">
        <v>385</v>
      </c>
      <c r="W11" s="13" t="s">
        <v>386</v>
      </c>
      <c r="X11" s="7" t="s">
        <v>237</v>
      </c>
    </row>
    <row r="12" spans="2:24" s="3" customFormat="1" ht="15.6">
      <c r="B12" s="7" t="s">
        <v>387</v>
      </c>
      <c r="C12" s="296" t="s">
        <v>639</v>
      </c>
      <c r="D12" s="7" t="s">
        <v>388</v>
      </c>
      <c r="E12" s="7" t="s">
        <v>389</v>
      </c>
      <c r="F12" s="403">
        <v>10</v>
      </c>
      <c r="G12" s="403"/>
      <c r="H12" s="36" t="s">
        <v>390</v>
      </c>
      <c r="I12" s="7" t="s">
        <v>373</v>
      </c>
      <c r="J12" s="7" t="s">
        <v>373</v>
      </c>
      <c r="K12" s="296" t="s">
        <v>539</v>
      </c>
      <c r="L12" s="13" t="s">
        <v>392</v>
      </c>
      <c r="M12" s="7" t="s">
        <v>297</v>
      </c>
      <c r="O12" s="7" t="s">
        <v>387</v>
      </c>
      <c r="P12" s="7" t="s">
        <v>388</v>
      </c>
      <c r="Q12" s="7" t="s">
        <v>389</v>
      </c>
      <c r="R12" s="403">
        <v>10</v>
      </c>
      <c r="S12" s="403"/>
      <c r="T12" s="36" t="s">
        <v>390</v>
      </c>
      <c r="U12" s="7" t="s">
        <v>373</v>
      </c>
      <c r="V12" s="7" t="s">
        <v>373</v>
      </c>
      <c r="W12" s="13" t="s">
        <v>392</v>
      </c>
      <c r="X12" s="7" t="s">
        <v>297</v>
      </c>
    </row>
    <row r="13" spans="2:24" s="3" customFormat="1" ht="15.6">
      <c r="B13" s="7" t="s">
        <v>393</v>
      </c>
      <c r="C13" s="296" t="s">
        <v>666</v>
      </c>
      <c r="D13" s="7" t="s">
        <v>394</v>
      </c>
      <c r="E13" s="7" t="s">
        <v>395</v>
      </c>
      <c r="F13" s="403">
        <v>12</v>
      </c>
      <c r="G13" s="403"/>
      <c r="H13" s="36" t="s">
        <v>396</v>
      </c>
      <c r="I13" s="7" t="s">
        <v>186</v>
      </c>
      <c r="J13" s="7" t="s">
        <v>186</v>
      </c>
      <c r="K13" s="296" t="s">
        <v>543</v>
      </c>
      <c r="L13" s="13" t="s">
        <v>398</v>
      </c>
      <c r="M13" s="7" t="s">
        <v>241</v>
      </c>
      <c r="O13" s="7" t="s">
        <v>393</v>
      </c>
      <c r="P13" s="7" t="s">
        <v>394</v>
      </c>
      <c r="Q13" s="7" t="s">
        <v>395</v>
      </c>
      <c r="R13" s="403">
        <v>12</v>
      </c>
      <c r="S13" s="403"/>
      <c r="T13" s="36" t="s">
        <v>396</v>
      </c>
      <c r="U13" s="7" t="s">
        <v>186</v>
      </c>
      <c r="V13" s="7" t="s">
        <v>186</v>
      </c>
      <c r="W13" s="13" t="s">
        <v>398</v>
      </c>
      <c r="X13" s="7" t="s">
        <v>241</v>
      </c>
    </row>
    <row r="14" spans="2:24" s="3" customFormat="1" ht="15.6">
      <c r="B14" s="7" t="s">
        <v>399</v>
      </c>
      <c r="C14" s="296" t="s">
        <v>1029</v>
      </c>
      <c r="D14" s="7" t="s">
        <v>400</v>
      </c>
      <c r="E14" s="7" t="s">
        <v>401</v>
      </c>
      <c r="F14" s="403">
        <v>14</v>
      </c>
      <c r="G14" s="403"/>
      <c r="H14" s="36" t="s">
        <v>402</v>
      </c>
      <c r="I14" s="7" t="s">
        <v>384</v>
      </c>
      <c r="J14" s="7" t="s">
        <v>384</v>
      </c>
      <c r="K14" s="296" t="s">
        <v>572</v>
      </c>
      <c r="L14" s="13" t="s">
        <v>403</v>
      </c>
      <c r="M14" s="7" t="s">
        <v>404</v>
      </c>
      <c r="O14" s="7" t="s">
        <v>399</v>
      </c>
      <c r="P14" s="7" t="s">
        <v>400</v>
      </c>
      <c r="Q14" s="7" t="s">
        <v>401</v>
      </c>
      <c r="R14" s="403">
        <v>14</v>
      </c>
      <c r="S14" s="403"/>
      <c r="T14" s="36" t="s">
        <v>402</v>
      </c>
      <c r="U14" s="7" t="s">
        <v>384</v>
      </c>
      <c r="V14" s="7" t="s">
        <v>384</v>
      </c>
      <c r="W14" s="13" t="s">
        <v>403</v>
      </c>
      <c r="X14" s="7" t="s">
        <v>404</v>
      </c>
    </row>
    <row r="15" spans="2:24" s="3" customFormat="1" ht="15.6">
      <c r="B15" s="7" t="s">
        <v>405</v>
      </c>
      <c r="C15" s="296" t="s">
        <v>603</v>
      </c>
      <c r="D15" s="7" t="s">
        <v>406</v>
      </c>
      <c r="E15" s="7">
        <v>17.260000000000002</v>
      </c>
      <c r="F15" s="403">
        <v>15</v>
      </c>
      <c r="G15" s="403"/>
      <c r="H15" s="36" t="s">
        <v>407</v>
      </c>
      <c r="I15" s="7" t="s">
        <v>391</v>
      </c>
      <c r="J15" s="7" t="s">
        <v>391</v>
      </c>
      <c r="K15" s="296" t="s">
        <v>578</v>
      </c>
      <c r="L15" s="13" t="s">
        <v>409</v>
      </c>
      <c r="M15" s="7" t="s">
        <v>410</v>
      </c>
      <c r="O15" s="7" t="s">
        <v>405</v>
      </c>
      <c r="P15" s="7" t="s">
        <v>406</v>
      </c>
      <c r="Q15" s="7">
        <v>17.260000000000002</v>
      </c>
      <c r="R15" s="403">
        <v>15</v>
      </c>
      <c r="S15" s="403"/>
      <c r="T15" s="36" t="s">
        <v>407</v>
      </c>
      <c r="U15" s="7" t="s">
        <v>391</v>
      </c>
      <c r="V15" s="7" t="s">
        <v>391</v>
      </c>
      <c r="W15" s="13" t="s">
        <v>409</v>
      </c>
      <c r="X15" s="7" t="s">
        <v>410</v>
      </c>
    </row>
    <row r="16" spans="2:24" s="3" customFormat="1" ht="15.6">
      <c r="B16" s="7" t="s">
        <v>411</v>
      </c>
      <c r="C16" s="312" t="s">
        <v>781</v>
      </c>
      <c r="D16" s="7" t="s">
        <v>412</v>
      </c>
      <c r="E16" s="7" t="s">
        <v>413</v>
      </c>
      <c r="F16" s="403">
        <v>16</v>
      </c>
      <c r="G16" s="403"/>
      <c r="H16" s="311" t="s">
        <v>414</v>
      </c>
      <c r="I16" s="7" t="s">
        <v>274</v>
      </c>
      <c r="J16" s="7" t="s">
        <v>274</v>
      </c>
      <c r="K16" s="312" t="s">
        <v>586</v>
      </c>
      <c r="L16" s="13" t="s">
        <v>416</v>
      </c>
      <c r="M16" s="7" t="s">
        <v>311</v>
      </c>
      <c r="O16" s="7" t="s">
        <v>411</v>
      </c>
      <c r="P16" s="7" t="s">
        <v>412</v>
      </c>
      <c r="Q16" s="7" t="s">
        <v>413</v>
      </c>
      <c r="R16" s="403">
        <v>16</v>
      </c>
      <c r="S16" s="403"/>
      <c r="T16" s="36" t="s">
        <v>414</v>
      </c>
      <c r="U16" s="7" t="s">
        <v>274</v>
      </c>
      <c r="V16" s="7" t="s">
        <v>274</v>
      </c>
      <c r="W16" s="13" t="s">
        <v>416</v>
      </c>
      <c r="X16" s="7" t="s">
        <v>311</v>
      </c>
    </row>
    <row r="17" spans="2:24" s="3" customFormat="1" ht="15.6">
      <c r="B17" s="209" t="s">
        <v>417</v>
      </c>
      <c r="C17" s="215"/>
      <c r="D17" s="211" t="s">
        <v>418</v>
      </c>
      <c r="E17" s="7" t="s">
        <v>419</v>
      </c>
      <c r="F17" s="403">
        <v>17</v>
      </c>
      <c r="G17" s="403"/>
      <c r="H17" s="36" t="s">
        <v>420</v>
      </c>
      <c r="I17" s="7" t="s">
        <v>277</v>
      </c>
      <c r="J17" s="7" t="s">
        <v>277</v>
      </c>
      <c r="K17" s="215"/>
      <c r="L17" s="13" t="s">
        <v>422</v>
      </c>
      <c r="M17" s="7" t="s">
        <v>423</v>
      </c>
      <c r="O17" s="7" t="s">
        <v>417</v>
      </c>
      <c r="P17" s="7" t="s">
        <v>418</v>
      </c>
      <c r="Q17" s="7" t="s">
        <v>419</v>
      </c>
      <c r="R17" s="403">
        <v>17</v>
      </c>
      <c r="S17" s="403"/>
      <c r="T17" s="36" t="s">
        <v>420</v>
      </c>
      <c r="U17" s="7" t="s">
        <v>277</v>
      </c>
      <c r="V17" s="7" t="s">
        <v>277</v>
      </c>
      <c r="W17" s="13" t="s">
        <v>422</v>
      </c>
      <c r="X17" s="7" t="s">
        <v>423</v>
      </c>
    </row>
    <row r="18" spans="2:24" s="3" customFormat="1" ht="15.6">
      <c r="B18" s="209" t="s">
        <v>281</v>
      </c>
      <c r="C18" s="220"/>
      <c r="D18" s="211" t="s">
        <v>424</v>
      </c>
      <c r="E18" s="7" t="s">
        <v>425</v>
      </c>
      <c r="F18" s="403">
        <v>20</v>
      </c>
      <c r="G18" s="403"/>
      <c r="H18" s="36" t="s">
        <v>426</v>
      </c>
      <c r="I18" s="7" t="s">
        <v>134</v>
      </c>
      <c r="J18" s="7" t="s">
        <v>134</v>
      </c>
      <c r="K18" s="220"/>
      <c r="L18" s="13" t="s">
        <v>427</v>
      </c>
      <c r="M18" s="7" t="s">
        <v>428</v>
      </c>
      <c r="O18" s="7" t="s">
        <v>281</v>
      </c>
      <c r="P18" s="7" t="s">
        <v>424</v>
      </c>
      <c r="Q18" s="7" t="s">
        <v>425</v>
      </c>
      <c r="R18" s="403">
        <v>20</v>
      </c>
      <c r="S18" s="403"/>
      <c r="T18" s="36" t="s">
        <v>426</v>
      </c>
      <c r="U18" s="7" t="s">
        <v>134</v>
      </c>
      <c r="V18" s="7" t="s">
        <v>134</v>
      </c>
      <c r="W18" s="13" t="s">
        <v>427</v>
      </c>
      <c r="X18" s="7" t="s">
        <v>428</v>
      </c>
    </row>
    <row r="19" spans="2:24" s="3" customFormat="1" ht="15.6">
      <c r="B19" s="209" t="s">
        <v>429</v>
      </c>
      <c r="C19" s="220"/>
      <c r="D19" s="211" t="s">
        <v>430</v>
      </c>
      <c r="E19" s="7" t="s">
        <v>431</v>
      </c>
      <c r="F19" s="403">
        <v>22</v>
      </c>
      <c r="G19" s="403"/>
      <c r="H19" s="36" t="s">
        <v>432</v>
      </c>
      <c r="I19" s="7" t="s">
        <v>433</v>
      </c>
      <c r="J19" s="7" t="s">
        <v>433</v>
      </c>
      <c r="K19" s="220"/>
      <c r="L19" s="13" t="s">
        <v>434</v>
      </c>
      <c r="M19" s="7" t="s">
        <v>435</v>
      </c>
      <c r="O19" s="7" t="s">
        <v>429</v>
      </c>
      <c r="P19" s="7" t="s">
        <v>430</v>
      </c>
      <c r="Q19" s="7" t="s">
        <v>431</v>
      </c>
      <c r="R19" s="403">
        <v>22</v>
      </c>
      <c r="S19" s="403"/>
      <c r="T19" s="36" t="s">
        <v>432</v>
      </c>
      <c r="U19" s="7" t="s">
        <v>433</v>
      </c>
      <c r="V19" s="7" t="s">
        <v>433</v>
      </c>
      <c r="W19" s="13" t="s">
        <v>434</v>
      </c>
      <c r="X19" s="7" t="s">
        <v>435</v>
      </c>
    </row>
    <row r="20" spans="2:24" s="3" customFormat="1" ht="15.6">
      <c r="B20" s="209" t="s">
        <v>436</v>
      </c>
      <c r="C20" s="220"/>
      <c r="D20" s="211" t="s">
        <v>437</v>
      </c>
      <c r="E20" s="7" t="s">
        <v>438</v>
      </c>
      <c r="F20" s="403">
        <v>24</v>
      </c>
      <c r="G20" s="403"/>
      <c r="H20" s="36" t="s">
        <v>439</v>
      </c>
      <c r="I20" s="7" t="s">
        <v>346</v>
      </c>
      <c r="J20" s="7" t="s">
        <v>346</v>
      </c>
      <c r="K20" s="220"/>
      <c r="L20" s="13" t="s">
        <v>440</v>
      </c>
      <c r="M20" s="7" t="s">
        <v>441</v>
      </c>
      <c r="O20" s="7" t="s">
        <v>436</v>
      </c>
      <c r="P20" s="7" t="s">
        <v>437</v>
      </c>
      <c r="Q20" s="7" t="s">
        <v>438</v>
      </c>
      <c r="R20" s="403">
        <v>24</v>
      </c>
      <c r="S20" s="403"/>
      <c r="T20" s="36" t="s">
        <v>439</v>
      </c>
      <c r="U20" s="7" t="s">
        <v>346</v>
      </c>
      <c r="V20" s="7" t="s">
        <v>346</v>
      </c>
      <c r="W20" s="13" t="s">
        <v>440</v>
      </c>
      <c r="X20" s="7" t="s">
        <v>441</v>
      </c>
    </row>
    <row r="21" spans="2:24" s="3" customFormat="1" ht="15.6">
      <c r="B21" s="209" t="s">
        <v>183</v>
      </c>
      <c r="C21" s="220"/>
      <c r="D21" s="211" t="s">
        <v>442</v>
      </c>
      <c r="E21" s="7" t="s">
        <v>443</v>
      </c>
      <c r="F21" s="403">
        <v>26</v>
      </c>
      <c r="G21" s="403"/>
      <c r="H21" s="36" t="s">
        <v>444</v>
      </c>
      <c r="I21" s="7" t="s">
        <v>145</v>
      </c>
      <c r="J21" s="7" t="s">
        <v>145</v>
      </c>
      <c r="K21" s="220"/>
      <c r="L21" s="13" t="s">
        <v>445</v>
      </c>
      <c r="M21" s="7" t="s">
        <v>446</v>
      </c>
      <c r="O21" s="7" t="s">
        <v>183</v>
      </c>
      <c r="P21" s="7" t="s">
        <v>442</v>
      </c>
      <c r="Q21" s="7" t="s">
        <v>443</v>
      </c>
      <c r="R21" s="403">
        <v>26</v>
      </c>
      <c r="S21" s="403"/>
      <c r="T21" s="36" t="s">
        <v>444</v>
      </c>
      <c r="U21" s="7" t="s">
        <v>145</v>
      </c>
      <c r="V21" s="7" t="s">
        <v>145</v>
      </c>
      <c r="W21" s="13" t="s">
        <v>445</v>
      </c>
      <c r="X21" s="7" t="s">
        <v>446</v>
      </c>
    </row>
    <row r="22" spans="2:24" s="3" customFormat="1" ht="15.6">
      <c r="B22" s="209" t="s">
        <v>298</v>
      </c>
      <c r="C22" s="220"/>
      <c r="D22" s="211" t="s">
        <v>447</v>
      </c>
      <c r="E22" s="7" t="s">
        <v>153</v>
      </c>
      <c r="F22" s="403">
        <v>30</v>
      </c>
      <c r="G22" s="403"/>
      <c r="H22" s="36" t="s">
        <v>448</v>
      </c>
      <c r="I22" s="7" t="s">
        <v>71</v>
      </c>
      <c r="J22" s="7" t="s">
        <v>71</v>
      </c>
      <c r="K22" s="220"/>
      <c r="L22" s="214" t="s">
        <v>449</v>
      </c>
      <c r="M22" s="215" t="s">
        <v>253</v>
      </c>
      <c r="O22" s="7" t="s">
        <v>298</v>
      </c>
      <c r="P22" s="7" t="s">
        <v>447</v>
      </c>
      <c r="Q22" s="7" t="s">
        <v>153</v>
      </c>
      <c r="R22" s="403">
        <v>30</v>
      </c>
      <c r="S22" s="403"/>
      <c r="T22" s="36" t="s">
        <v>448</v>
      </c>
      <c r="U22" s="7" t="s">
        <v>71</v>
      </c>
      <c r="V22" s="7" t="s">
        <v>71</v>
      </c>
      <c r="W22" s="214" t="s">
        <v>449</v>
      </c>
      <c r="X22" s="215" t="s">
        <v>253</v>
      </c>
    </row>
    <row r="23" spans="2:24" s="3" customFormat="1" ht="15.6">
      <c r="B23" s="223" t="s">
        <v>450</v>
      </c>
      <c r="C23" s="220"/>
      <c r="D23" s="211" t="s">
        <v>451</v>
      </c>
      <c r="E23" s="215" t="s">
        <v>159</v>
      </c>
      <c r="F23" s="216">
        <v>32</v>
      </c>
      <c r="G23" s="37">
        <v>32</v>
      </c>
      <c r="H23" s="210" t="s">
        <v>452</v>
      </c>
      <c r="I23" s="7" t="s">
        <v>78</v>
      </c>
      <c r="J23" s="7" t="s">
        <v>78</v>
      </c>
      <c r="K23" s="220"/>
      <c r="L23" s="219"/>
      <c r="M23" s="215"/>
      <c r="O23" s="215" t="s">
        <v>450</v>
      </c>
      <c r="P23" s="7" t="s">
        <v>451</v>
      </c>
      <c r="Q23" s="215" t="s">
        <v>159</v>
      </c>
      <c r="R23" s="216">
        <v>32</v>
      </c>
      <c r="S23" s="37">
        <v>32</v>
      </c>
      <c r="T23" s="210" t="s">
        <v>452</v>
      </c>
      <c r="U23" s="215" t="s">
        <v>78</v>
      </c>
      <c r="V23" s="7" t="s">
        <v>78</v>
      </c>
      <c r="W23" s="219"/>
      <c r="X23" s="215"/>
    </row>
    <row r="24" spans="2:24" s="3" customFormat="1" ht="15.6">
      <c r="B24" s="223"/>
      <c r="C24" s="220"/>
      <c r="D24" s="212" t="s">
        <v>453</v>
      </c>
      <c r="E24" s="215"/>
      <c r="F24" s="216"/>
      <c r="G24" s="213">
        <v>34</v>
      </c>
      <c r="H24" s="210" t="s">
        <v>454</v>
      </c>
      <c r="I24" s="215"/>
      <c r="J24" s="7" t="s">
        <v>82</v>
      </c>
      <c r="K24" s="220"/>
      <c r="L24" s="220"/>
      <c r="M24" s="220"/>
      <c r="O24" s="215"/>
      <c r="P24" s="212" t="s">
        <v>453</v>
      </c>
      <c r="Q24" s="215"/>
      <c r="R24" s="216"/>
      <c r="S24" s="213">
        <v>34</v>
      </c>
      <c r="T24" s="210" t="s">
        <v>454</v>
      </c>
      <c r="U24" s="215"/>
      <c r="V24" s="211" t="s">
        <v>82</v>
      </c>
      <c r="W24" s="220"/>
      <c r="X24" s="220"/>
    </row>
    <row r="25" spans="2:24" s="3" customFormat="1" ht="15.6">
      <c r="B25" s="224"/>
      <c r="C25" s="220"/>
      <c r="D25" s="212" t="s">
        <v>455</v>
      </c>
      <c r="E25" s="220"/>
      <c r="F25" s="222"/>
      <c r="G25" s="213">
        <v>36</v>
      </c>
      <c r="H25" s="210" t="s">
        <v>456</v>
      </c>
      <c r="I25" s="220"/>
      <c r="J25" s="7" t="s">
        <v>457</v>
      </c>
      <c r="K25" s="220"/>
      <c r="L25" s="220"/>
      <c r="M25" s="220"/>
      <c r="O25" s="220"/>
      <c r="P25" s="212" t="s">
        <v>455</v>
      </c>
      <c r="Q25" s="220"/>
      <c r="R25" s="222"/>
      <c r="S25" s="213">
        <v>36</v>
      </c>
      <c r="T25" s="210" t="s">
        <v>456</v>
      </c>
      <c r="U25" s="220"/>
      <c r="V25" s="211" t="s">
        <v>457</v>
      </c>
      <c r="W25" s="220"/>
      <c r="X25" s="220"/>
    </row>
    <row r="26" spans="2:24" s="3" customFormat="1" ht="15.6">
      <c r="B26" s="225"/>
      <c r="C26" s="220"/>
      <c r="D26" s="212" t="s">
        <v>458</v>
      </c>
      <c r="E26" s="217"/>
      <c r="F26" s="218"/>
      <c r="G26" s="213">
        <v>39</v>
      </c>
      <c r="H26" s="210" t="s">
        <v>454</v>
      </c>
      <c r="I26" s="217"/>
      <c r="J26" s="7" t="s">
        <v>459</v>
      </c>
      <c r="K26" s="220"/>
      <c r="L26" s="220"/>
      <c r="M26" s="220"/>
      <c r="O26" s="217"/>
      <c r="P26" s="212" t="s">
        <v>458</v>
      </c>
      <c r="Q26" s="217"/>
      <c r="R26" s="218"/>
      <c r="S26" s="213">
        <v>39</v>
      </c>
      <c r="T26" s="210" t="s">
        <v>454</v>
      </c>
      <c r="U26" s="217"/>
      <c r="V26" s="211" t="s">
        <v>459</v>
      </c>
      <c r="W26" s="220"/>
      <c r="X26" s="220"/>
    </row>
    <row r="27" spans="2:24" s="3" customFormat="1" ht="15.6">
      <c r="B27" s="225" t="s">
        <v>460</v>
      </c>
      <c r="C27" s="220"/>
      <c r="D27" s="211" t="s">
        <v>461</v>
      </c>
      <c r="E27" s="217" t="s">
        <v>286</v>
      </c>
      <c r="F27" s="218">
        <v>33</v>
      </c>
      <c r="G27" s="37">
        <v>41</v>
      </c>
      <c r="H27" s="210" t="s">
        <v>462</v>
      </c>
      <c r="I27" s="7" t="s">
        <v>463</v>
      </c>
      <c r="J27" s="7" t="s">
        <v>463</v>
      </c>
      <c r="K27" s="220"/>
      <c r="L27" s="221"/>
      <c r="M27" s="220"/>
      <c r="O27" s="217" t="s">
        <v>460</v>
      </c>
      <c r="P27" s="7" t="s">
        <v>461</v>
      </c>
      <c r="Q27" s="217" t="s">
        <v>286</v>
      </c>
      <c r="R27" s="218">
        <v>33</v>
      </c>
      <c r="S27" s="37">
        <v>41</v>
      </c>
      <c r="T27" s="210" t="s">
        <v>462</v>
      </c>
      <c r="U27" s="217" t="s">
        <v>463</v>
      </c>
      <c r="V27" s="7" t="s">
        <v>463</v>
      </c>
      <c r="W27" s="221"/>
      <c r="X27" s="220"/>
    </row>
    <row r="28" spans="2:24" s="3" customFormat="1" ht="15.6">
      <c r="B28" s="209" t="s">
        <v>464</v>
      </c>
      <c r="C28" s="220"/>
      <c r="D28" s="211" t="s">
        <v>465</v>
      </c>
      <c r="E28" s="7" t="s">
        <v>290</v>
      </c>
      <c r="F28" s="37">
        <v>34</v>
      </c>
      <c r="G28" s="37">
        <v>42</v>
      </c>
      <c r="H28" s="210" t="s">
        <v>466</v>
      </c>
      <c r="I28" s="7" t="s">
        <v>467</v>
      </c>
      <c r="J28" s="7" t="s">
        <v>467</v>
      </c>
      <c r="K28" s="220"/>
      <c r="L28" s="220"/>
      <c r="M28" s="220"/>
      <c r="O28" s="7" t="s">
        <v>464</v>
      </c>
      <c r="P28" s="7" t="s">
        <v>465</v>
      </c>
      <c r="Q28" s="7" t="s">
        <v>290</v>
      </c>
      <c r="R28" s="37">
        <v>34</v>
      </c>
      <c r="S28" s="37">
        <v>42</v>
      </c>
      <c r="T28" s="210" t="s">
        <v>466</v>
      </c>
      <c r="U28" s="7" t="s">
        <v>467</v>
      </c>
      <c r="V28" s="7" t="s">
        <v>467</v>
      </c>
      <c r="W28" s="220"/>
      <c r="X28" s="220"/>
    </row>
    <row r="29" spans="2:24" s="3" customFormat="1" ht="15.6">
      <c r="B29" s="209" t="s">
        <v>189</v>
      </c>
      <c r="C29" s="220"/>
      <c r="D29" s="211" t="s">
        <v>468</v>
      </c>
      <c r="E29" s="7" t="s">
        <v>171</v>
      </c>
      <c r="F29" s="37">
        <v>35</v>
      </c>
      <c r="G29" s="37">
        <v>43</v>
      </c>
      <c r="H29" s="36" t="s">
        <v>469</v>
      </c>
      <c r="I29" s="209" t="s">
        <v>470</v>
      </c>
      <c r="J29" s="209" t="s">
        <v>470</v>
      </c>
      <c r="K29" s="220"/>
      <c r="L29" s="220"/>
      <c r="M29" s="220"/>
      <c r="O29" s="7" t="s">
        <v>189</v>
      </c>
      <c r="P29" s="7" t="s">
        <v>468</v>
      </c>
      <c r="Q29" s="7" t="s">
        <v>171</v>
      </c>
      <c r="R29" s="37">
        <v>35</v>
      </c>
      <c r="S29" s="37">
        <v>43</v>
      </c>
      <c r="T29" s="36" t="s">
        <v>469</v>
      </c>
      <c r="U29" s="209" t="s">
        <v>470</v>
      </c>
      <c r="V29" s="209" t="s">
        <v>470</v>
      </c>
      <c r="W29" s="220"/>
      <c r="X29" s="220"/>
    </row>
    <row r="30" spans="2:24" s="3" customFormat="1" ht="15.6">
      <c r="B30" s="209" t="s">
        <v>316</v>
      </c>
      <c r="C30" s="220"/>
      <c r="D30" s="211" t="s">
        <v>471</v>
      </c>
      <c r="E30" s="7" t="s">
        <v>293</v>
      </c>
      <c r="F30" s="37">
        <v>36</v>
      </c>
      <c r="G30" s="37">
        <v>44</v>
      </c>
      <c r="H30" s="36" t="s">
        <v>452</v>
      </c>
      <c r="I30" s="209" t="s">
        <v>472</v>
      </c>
      <c r="J30" s="209" t="s">
        <v>472</v>
      </c>
      <c r="K30" s="220"/>
      <c r="L30" s="217"/>
      <c r="M30" s="217"/>
      <c r="O30" s="7" t="s">
        <v>316</v>
      </c>
      <c r="P30" s="7" t="s">
        <v>471</v>
      </c>
      <c r="Q30" s="7" t="s">
        <v>293</v>
      </c>
      <c r="R30" s="37">
        <v>36</v>
      </c>
      <c r="S30" s="37">
        <v>44</v>
      </c>
      <c r="T30" s="36" t="s">
        <v>452</v>
      </c>
      <c r="U30" s="209" t="s">
        <v>472</v>
      </c>
      <c r="V30" s="209" t="s">
        <v>472</v>
      </c>
      <c r="W30" s="217"/>
      <c r="X30" s="217"/>
    </row>
    <row r="31" spans="2:24" s="3" customFormat="1" ht="15.6">
      <c r="B31" s="209" t="s">
        <v>473</v>
      </c>
      <c r="C31" s="220"/>
      <c r="D31" s="211" t="s">
        <v>474</v>
      </c>
      <c r="E31" s="7" t="s">
        <v>178</v>
      </c>
      <c r="F31" s="37">
        <v>38</v>
      </c>
      <c r="G31" s="37">
        <v>46</v>
      </c>
      <c r="H31" s="36" t="s">
        <v>448</v>
      </c>
      <c r="I31" s="7" t="s">
        <v>475</v>
      </c>
      <c r="J31" s="7" t="s">
        <v>475</v>
      </c>
      <c r="K31" s="220"/>
      <c r="L31" s="217" t="s">
        <v>476</v>
      </c>
      <c r="M31" s="217" t="s">
        <v>253</v>
      </c>
      <c r="O31" s="7" t="s">
        <v>473</v>
      </c>
      <c r="P31" s="7" t="s">
        <v>474</v>
      </c>
      <c r="Q31" s="7" t="s">
        <v>178</v>
      </c>
      <c r="R31" s="37">
        <v>38</v>
      </c>
      <c r="S31" s="37">
        <v>46</v>
      </c>
      <c r="T31" s="36" t="s">
        <v>448</v>
      </c>
      <c r="U31" s="7" t="s">
        <v>475</v>
      </c>
      <c r="V31" s="7" t="s">
        <v>475</v>
      </c>
      <c r="W31" s="217" t="s">
        <v>476</v>
      </c>
      <c r="X31" s="217" t="s">
        <v>253</v>
      </c>
    </row>
    <row r="32" spans="2:24" s="3" customFormat="1" ht="15.6">
      <c r="B32" s="209" t="s">
        <v>318</v>
      </c>
      <c r="C32" s="220"/>
      <c r="D32" s="211" t="s">
        <v>477</v>
      </c>
      <c r="E32" s="7" t="s">
        <v>478</v>
      </c>
      <c r="F32" s="37">
        <v>40</v>
      </c>
      <c r="G32" s="37">
        <v>48</v>
      </c>
      <c r="H32" s="36" t="s">
        <v>479</v>
      </c>
      <c r="I32" s="7" t="s">
        <v>480</v>
      </c>
      <c r="J32" s="7" t="s">
        <v>480</v>
      </c>
      <c r="K32" s="220"/>
      <c r="L32" s="7" t="s">
        <v>216</v>
      </c>
      <c r="M32" s="7" t="s">
        <v>247</v>
      </c>
      <c r="O32" s="7" t="s">
        <v>318</v>
      </c>
      <c r="P32" s="7" t="s">
        <v>477</v>
      </c>
      <c r="Q32" s="7" t="s">
        <v>478</v>
      </c>
      <c r="R32" s="37">
        <v>40</v>
      </c>
      <c r="S32" s="37">
        <v>48</v>
      </c>
      <c r="T32" s="36" t="s">
        <v>479</v>
      </c>
      <c r="U32" s="7" t="s">
        <v>480</v>
      </c>
      <c r="V32" s="7" t="s">
        <v>480</v>
      </c>
      <c r="W32" s="7" t="s">
        <v>216</v>
      </c>
      <c r="X32" s="7" t="s">
        <v>247</v>
      </c>
    </row>
    <row r="33" spans="2:24" s="3" customFormat="1" ht="15.6">
      <c r="B33" s="209" t="s">
        <v>322</v>
      </c>
      <c r="C33" s="220"/>
      <c r="D33" s="211" t="s">
        <v>481</v>
      </c>
      <c r="E33" s="7" t="s">
        <v>482</v>
      </c>
      <c r="F33" s="37">
        <v>43</v>
      </c>
      <c r="G33" s="37">
        <v>51</v>
      </c>
      <c r="H33" s="36" t="s">
        <v>396</v>
      </c>
      <c r="I33" s="7" t="s">
        <v>483</v>
      </c>
      <c r="J33" s="7" t="s">
        <v>483</v>
      </c>
      <c r="K33" s="220"/>
      <c r="L33" s="7" t="s">
        <v>204</v>
      </c>
      <c r="M33" s="7" t="s">
        <v>484</v>
      </c>
      <c r="O33" s="7" t="s">
        <v>322</v>
      </c>
      <c r="P33" s="7" t="s">
        <v>481</v>
      </c>
      <c r="Q33" s="7" t="s">
        <v>482</v>
      </c>
      <c r="R33" s="37">
        <v>43</v>
      </c>
      <c r="S33" s="37">
        <v>51</v>
      </c>
      <c r="T33" s="36" t="s">
        <v>396</v>
      </c>
      <c r="U33" s="7" t="s">
        <v>483</v>
      </c>
      <c r="V33" s="7" t="s">
        <v>483</v>
      </c>
      <c r="W33" s="7" t="s">
        <v>204</v>
      </c>
      <c r="X33" s="7" t="s">
        <v>484</v>
      </c>
    </row>
    <row r="34" spans="2:24" s="3" customFormat="1" ht="15.6">
      <c r="B34" s="209" t="s">
        <v>73</v>
      </c>
      <c r="C34" s="220"/>
      <c r="D34" s="211" t="s">
        <v>485</v>
      </c>
      <c r="E34" s="7" t="s">
        <v>486</v>
      </c>
      <c r="F34" s="37">
        <v>45</v>
      </c>
      <c r="G34" s="37">
        <v>53</v>
      </c>
      <c r="H34" s="36" t="s">
        <v>487</v>
      </c>
      <c r="I34" s="7" t="s">
        <v>488</v>
      </c>
      <c r="J34" s="7" t="s">
        <v>488</v>
      </c>
      <c r="K34" s="220"/>
      <c r="L34" s="7" t="s">
        <v>198</v>
      </c>
      <c r="M34" s="7" t="s">
        <v>489</v>
      </c>
      <c r="O34" s="7" t="s">
        <v>73</v>
      </c>
      <c r="P34" s="7" t="s">
        <v>485</v>
      </c>
      <c r="Q34" s="7" t="s">
        <v>486</v>
      </c>
      <c r="R34" s="37">
        <v>45</v>
      </c>
      <c r="S34" s="37">
        <v>53</v>
      </c>
      <c r="T34" s="36" t="s">
        <v>487</v>
      </c>
      <c r="U34" s="7" t="s">
        <v>488</v>
      </c>
      <c r="V34" s="7" t="s">
        <v>488</v>
      </c>
      <c r="W34" s="7" t="s">
        <v>198</v>
      </c>
      <c r="X34" s="7" t="s">
        <v>489</v>
      </c>
    </row>
    <row r="35" spans="2:24" s="3" customFormat="1" ht="15.6">
      <c r="B35" s="209" t="s">
        <v>327</v>
      </c>
      <c r="C35" s="220"/>
      <c r="D35" s="211" t="s">
        <v>490</v>
      </c>
      <c r="E35" s="7" t="s">
        <v>491</v>
      </c>
      <c r="F35" s="37">
        <v>46</v>
      </c>
      <c r="G35" s="37">
        <v>54</v>
      </c>
      <c r="H35" s="36" t="s">
        <v>259</v>
      </c>
      <c r="I35" s="7" t="s">
        <v>107</v>
      </c>
      <c r="J35" s="7" t="s">
        <v>107</v>
      </c>
      <c r="K35" s="220"/>
      <c r="L35" s="7" t="s">
        <v>492</v>
      </c>
      <c r="M35" s="7" t="s">
        <v>228</v>
      </c>
      <c r="O35" s="7" t="s">
        <v>327</v>
      </c>
      <c r="P35" s="7" t="s">
        <v>490</v>
      </c>
      <c r="Q35" s="7" t="s">
        <v>491</v>
      </c>
      <c r="R35" s="37">
        <v>46</v>
      </c>
      <c r="S35" s="37">
        <v>54</v>
      </c>
      <c r="T35" s="36" t="s">
        <v>259</v>
      </c>
      <c r="U35" s="7" t="s">
        <v>107</v>
      </c>
      <c r="V35" s="7" t="s">
        <v>107</v>
      </c>
      <c r="W35" s="7" t="s">
        <v>492</v>
      </c>
      <c r="X35" s="7" t="s">
        <v>228</v>
      </c>
    </row>
    <row r="36" spans="2:24" s="3" customFormat="1" ht="15.6">
      <c r="B36" s="209" t="s">
        <v>76</v>
      </c>
      <c r="C36" s="220"/>
      <c r="D36" s="211" t="s">
        <v>493</v>
      </c>
      <c r="E36" s="7" t="s">
        <v>494</v>
      </c>
      <c r="F36" s="37">
        <v>48</v>
      </c>
      <c r="G36" s="37">
        <v>56</v>
      </c>
      <c r="H36" s="36" t="s">
        <v>265</v>
      </c>
      <c r="I36" s="22" t="s">
        <v>103</v>
      </c>
      <c r="J36" s="22" t="s">
        <v>103</v>
      </c>
      <c r="K36" s="220"/>
      <c r="L36" s="7" t="s">
        <v>495</v>
      </c>
      <c r="M36" s="7" t="s">
        <v>147</v>
      </c>
      <c r="O36" s="7" t="s">
        <v>76</v>
      </c>
      <c r="P36" s="7" t="s">
        <v>493</v>
      </c>
      <c r="Q36" s="7" t="s">
        <v>494</v>
      </c>
      <c r="R36" s="37">
        <v>48</v>
      </c>
      <c r="S36" s="37">
        <v>56</v>
      </c>
      <c r="T36" s="36" t="s">
        <v>265</v>
      </c>
      <c r="U36" s="7" t="s">
        <v>103</v>
      </c>
      <c r="V36" s="7" t="s">
        <v>103</v>
      </c>
      <c r="W36" s="7" t="s">
        <v>495</v>
      </c>
      <c r="X36" s="7" t="s">
        <v>147</v>
      </c>
    </row>
    <row r="37" spans="2:24" s="3" customFormat="1" ht="15.6">
      <c r="B37" s="227" t="s">
        <v>80</v>
      </c>
      <c r="C37" s="217"/>
      <c r="D37" s="228" t="s">
        <v>496</v>
      </c>
      <c r="E37" s="77" t="s">
        <v>497</v>
      </c>
      <c r="F37" s="6">
        <v>50</v>
      </c>
      <c r="G37" s="6">
        <v>58</v>
      </c>
      <c r="H37" s="295" t="s">
        <v>270</v>
      </c>
      <c r="I37" s="297" t="s">
        <v>99</v>
      </c>
      <c r="J37" s="297" t="s">
        <v>99</v>
      </c>
      <c r="K37" s="217"/>
      <c r="L37" s="77" t="s">
        <v>190</v>
      </c>
      <c r="M37" s="77" t="s">
        <v>217</v>
      </c>
      <c r="O37" s="77" t="s">
        <v>80</v>
      </c>
      <c r="P37" s="77" t="s">
        <v>496</v>
      </c>
      <c r="Q37" s="77" t="s">
        <v>497</v>
      </c>
      <c r="R37" s="6">
        <v>50</v>
      </c>
      <c r="S37" s="6">
        <v>58</v>
      </c>
      <c r="T37" s="295" t="s">
        <v>270</v>
      </c>
      <c r="U37" s="77" t="s">
        <v>99</v>
      </c>
      <c r="V37" s="77" t="s">
        <v>99</v>
      </c>
      <c r="W37" s="77" t="s">
        <v>190</v>
      </c>
      <c r="X37" s="77" t="s">
        <v>217</v>
      </c>
    </row>
    <row r="38" spans="2:24" s="3" customFormat="1" ht="64.5" customHeight="1">
      <c r="B38" s="402" t="s">
        <v>1287</v>
      </c>
      <c r="C38" s="402"/>
      <c r="D38" s="402"/>
      <c r="E38" s="402"/>
      <c r="F38" s="402"/>
      <c r="G38" s="402"/>
      <c r="H38" s="402"/>
      <c r="I38" s="402"/>
      <c r="J38" s="402"/>
      <c r="K38" s="402"/>
      <c r="L38" s="402"/>
      <c r="M38" s="402"/>
    </row>
    <row r="39" spans="2:24" s="3" customFormat="1" ht="84" customHeight="1">
      <c r="B39" s="371" t="s">
        <v>1286</v>
      </c>
      <c r="C39" s="371"/>
      <c r="D39" s="371"/>
      <c r="E39" s="371"/>
      <c r="F39" s="371"/>
      <c r="G39" s="371"/>
      <c r="H39" s="371"/>
      <c r="I39" s="371"/>
      <c r="O39" s="371" t="s">
        <v>1286</v>
      </c>
      <c r="P39" s="371"/>
      <c r="Q39" s="371"/>
      <c r="R39" s="371"/>
      <c r="S39" s="371"/>
      <c r="T39" s="371"/>
      <c r="U39" s="371"/>
      <c r="V39" s="371"/>
    </row>
    <row r="40" spans="2:24" s="3" customFormat="1" ht="15.6">
      <c r="B40" s="272"/>
      <c r="O40" s="272"/>
    </row>
    <row r="41" spans="2:24" s="3" customFormat="1" ht="15.6">
      <c r="B41" s="55"/>
      <c r="O41" s="291"/>
    </row>
    <row r="42" spans="2:24" s="3" customFormat="1" ht="15.6">
      <c r="B42" s="291"/>
      <c r="O42" s="55"/>
    </row>
    <row r="43" spans="2:24" s="3" customFormat="1" ht="9.75" customHeight="1">
      <c r="B43" s="55"/>
      <c r="O43" s="272"/>
    </row>
    <row r="44" spans="2:24" s="3" customFormat="1" ht="15.6">
      <c r="B44" s="291"/>
      <c r="O44" s="291"/>
    </row>
    <row r="45" spans="2:24" s="3" customFormat="1" ht="15.6">
      <c r="B45" s="55"/>
      <c r="O45" s="55"/>
    </row>
    <row r="46" spans="2:24" s="3" customFormat="1" ht="15.6">
      <c r="B46" s="113"/>
    </row>
  </sheetData>
  <mergeCells count="47">
    <mergeCell ref="O2:X2"/>
    <mergeCell ref="R20:S20"/>
    <mergeCell ref="R21:S21"/>
    <mergeCell ref="R22:S22"/>
    <mergeCell ref="R14:S14"/>
    <mergeCell ref="R15:S15"/>
    <mergeCell ref="R16:S16"/>
    <mergeCell ref="R17:S17"/>
    <mergeCell ref="R18:S18"/>
    <mergeCell ref="R19:S19"/>
    <mergeCell ref="O4:Q4"/>
    <mergeCell ref="R4:S4"/>
    <mergeCell ref="R8:S8"/>
    <mergeCell ref="R9:S9"/>
    <mergeCell ref="R10:S10"/>
    <mergeCell ref="U4:X4"/>
    <mergeCell ref="R5:S5"/>
    <mergeCell ref="R13:S13"/>
    <mergeCell ref="R6:S6"/>
    <mergeCell ref="R7:S7"/>
    <mergeCell ref="R11:S11"/>
    <mergeCell ref="R12:S12"/>
    <mergeCell ref="B2:M2"/>
    <mergeCell ref="B4:E4"/>
    <mergeCell ref="F4:G4"/>
    <mergeCell ref="J4:M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B39:I39"/>
    <mergeCell ref="O39:V39"/>
    <mergeCell ref="B38:M38"/>
    <mergeCell ref="F21:G21"/>
    <mergeCell ref="F22:G22"/>
  </mergeCells>
  <phoneticPr fontId="7" type="noConversion"/>
  <hyperlinks>
    <hyperlink ref="O2:X2" r:id="rId1" location="bus/m6/a-b/map" display="M6 ALYTUS–PIVAŠIŪNAI per DAUGUS,  SKABEIKIUS" xr:uid="{9132AF12-DC2E-426F-86D2-6A31D61D82EE}"/>
    <hyperlink ref="O6" r:id="rId2" location="bus/m6/a-b/110001/5/map" display="https://www.stops.lt/alytausrajonas/ - bus/m6/a-b/110001/5/map" xr:uid="{F30298A9-F7B7-415C-828A-477B5AEEFAFC}"/>
    <hyperlink ref="P6" r:id="rId3" location="bus/m6/a-c-b/110001/1/map" xr:uid="{FE8E0082-9B97-496C-9DCC-B0B62DF38E75}"/>
    <hyperlink ref="Q6" r:id="rId4" location="bus/m6/a-b/110001/6/map" xr:uid="{BA5D45E5-386F-492E-A9F6-79726D1E4BE7}"/>
    <hyperlink ref="B2:M2" r:id="rId5" location="bus/m6/a-b/map" display="M6 ALYTUS–PIVAŠIŪNAI per DAUGUS,  SKABEIKIUS" xr:uid="{A54615C7-35CF-431A-A2E8-C15FF1B6E7B1}"/>
    <hyperlink ref="B6" r:id="rId6" location="bus/m6/a-b/110001/5/map" display="https://www.stops.lt/alytausrajonas/ - bus/m6/a-b/110001/5/map" xr:uid="{8624382F-D37B-4AEB-9CC6-7B7F1537D598}"/>
    <hyperlink ref="D6" r:id="rId7" location="bus/m6/a-c-b/110001/1/map" xr:uid="{DAF10D69-744D-4DD5-B81F-4BC94C2AFD37}"/>
    <hyperlink ref="E6" r:id="rId8" location="bus/m6/a-b/110001/6/map" xr:uid="{719EFF83-FC2F-410D-ACAF-F72891EB7BF3}"/>
    <hyperlink ref="C2" r:id="rId9" location="bus/m6/a-b/map" display="M6 ALYTUS–PIVAŠIŪNAI per DAUGUS,  SKABEIKIUS" xr:uid="{B3BD1063-B2CE-4491-A7DE-1A15BC173E5C}"/>
    <hyperlink ref="I2" r:id="rId10" location="bus/m6/a-b/map" display="M6 ALYTUS–PIVAŠIŪNAI per DAUGUS,  SKABEIKIUS" xr:uid="{F4EAD13C-EDAC-4FC3-94C7-D5DC96137B11}"/>
  </hyperlinks>
  <pageMargins left="0.70866141732283472" right="0.70866141732283472" top="0.74803149606299213" bottom="0.74803149606299213" header="0.31496062992125984" footer="0.31496062992125984"/>
  <pageSetup paperSize="9" scale="62" orientation="landscape" verticalDpi="0" r:id="rId11"/>
  <headerFooter>
    <oddHeader xml:space="preserve">&amp;LSutarties Priedas Nr. 1: II pirkimo dalies eismo tvarkaraštis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EB69A-EBAB-419C-90DD-C0900AE181D7}">
  <sheetPr codeName="Lapas28">
    <tabColor rgb="FF92D050"/>
  </sheetPr>
  <dimension ref="B2:AF40"/>
  <sheetViews>
    <sheetView topLeftCell="A9" workbookViewId="0">
      <selection activeCell="A39" sqref="A39:XFD39"/>
    </sheetView>
  </sheetViews>
  <sheetFormatPr defaultColWidth="8.88671875" defaultRowHeight="15.6"/>
  <cols>
    <col min="1" max="1" width="8.88671875" style="3"/>
    <col min="2" max="7" width="7.5546875" style="4" customWidth="1"/>
    <col min="8" max="8" width="5.5546875" style="4" customWidth="1"/>
    <col min="9" max="9" width="5.33203125" style="4" customWidth="1"/>
    <col min="10" max="10" width="27.33203125" style="4" customWidth="1"/>
    <col min="11" max="16" width="7.5546875" style="4" customWidth="1"/>
    <col min="17" max="23" width="8.88671875" style="3"/>
    <col min="24" max="24" width="5.109375" style="3" customWidth="1"/>
    <col min="25" max="25" width="6.109375" style="3" customWidth="1"/>
    <col min="26" max="26" width="18.5546875" style="3" customWidth="1"/>
    <col min="27" max="16384" width="8.88671875" style="3"/>
  </cols>
  <sheetData>
    <row r="2" spans="2:32" ht="18">
      <c r="B2" s="388" t="s">
        <v>1249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</row>
    <row r="3" spans="2:32" ht="16.2">
      <c r="B3" s="405" t="s">
        <v>1277</v>
      </c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</row>
    <row r="4" spans="2:32" ht="15.6" customHeight="1">
      <c r="B4" s="406" t="s">
        <v>127</v>
      </c>
      <c r="C4" s="407"/>
      <c r="D4" s="407"/>
      <c r="E4" s="407"/>
      <c r="F4" s="407"/>
      <c r="G4" s="408"/>
      <c r="H4" s="409" t="s">
        <v>499</v>
      </c>
      <c r="I4" s="410"/>
      <c r="J4" s="413" t="s">
        <v>182</v>
      </c>
      <c r="K4" s="406" t="s">
        <v>128</v>
      </c>
      <c r="L4" s="407"/>
      <c r="M4" s="407"/>
      <c r="N4" s="407"/>
      <c r="O4" s="407"/>
      <c r="P4" s="408"/>
    </row>
    <row r="5" spans="2:32" ht="15.6" customHeight="1">
      <c r="B5" s="188" t="s">
        <v>129</v>
      </c>
      <c r="C5" s="188" t="s">
        <v>1055</v>
      </c>
      <c r="D5" s="188" t="s">
        <v>129</v>
      </c>
      <c r="E5" s="188" t="s">
        <v>1235</v>
      </c>
      <c r="F5" s="188" t="s">
        <v>1055</v>
      </c>
      <c r="G5" s="188" t="s">
        <v>129</v>
      </c>
      <c r="H5" s="411"/>
      <c r="I5" s="412"/>
      <c r="J5" s="414"/>
      <c r="K5" s="188" t="s">
        <v>129</v>
      </c>
      <c r="L5" s="188" t="s">
        <v>1055</v>
      </c>
      <c r="M5" s="188" t="s">
        <v>129</v>
      </c>
      <c r="N5" s="188" t="s">
        <v>1235</v>
      </c>
      <c r="O5" s="188" t="s">
        <v>1055</v>
      </c>
      <c r="P5" s="188" t="s">
        <v>129</v>
      </c>
    </row>
    <row r="6" spans="2:32">
      <c r="B6" s="205" t="s">
        <v>73</v>
      </c>
      <c r="C6" s="7"/>
      <c r="D6" s="37"/>
      <c r="E6" s="205" t="s">
        <v>474</v>
      </c>
      <c r="F6" s="37"/>
      <c r="G6" s="202" t="s">
        <v>501</v>
      </c>
      <c r="H6" s="7">
        <v>0</v>
      </c>
      <c r="I6" s="7">
        <v>0</v>
      </c>
      <c r="J6" s="6" t="s">
        <v>502</v>
      </c>
      <c r="K6" s="7" t="s">
        <v>373</v>
      </c>
      <c r="L6" s="7"/>
      <c r="M6" s="7"/>
      <c r="N6" s="7" t="s">
        <v>158</v>
      </c>
      <c r="O6" s="7"/>
      <c r="P6" s="7"/>
    </row>
    <row r="7" spans="2:32">
      <c r="B7" s="7"/>
      <c r="C7" s="205" t="s">
        <v>359</v>
      </c>
      <c r="D7" s="205" t="s">
        <v>503</v>
      </c>
      <c r="E7" s="37"/>
      <c r="F7" s="205" t="s">
        <v>59</v>
      </c>
      <c r="G7" s="7" t="s">
        <v>504</v>
      </c>
      <c r="H7" s="7"/>
      <c r="I7" s="7" t="s">
        <v>505</v>
      </c>
      <c r="J7" s="6" t="s">
        <v>116</v>
      </c>
      <c r="K7" s="7"/>
      <c r="L7" s="7" t="s">
        <v>506</v>
      </c>
      <c r="M7" s="7" t="s">
        <v>507</v>
      </c>
      <c r="N7" s="7"/>
      <c r="O7" s="7" t="s">
        <v>67</v>
      </c>
      <c r="P7" s="7" t="s">
        <v>345</v>
      </c>
    </row>
    <row r="8" spans="2:32">
      <c r="B8" s="7"/>
      <c r="C8" s="7" t="s">
        <v>508</v>
      </c>
      <c r="D8" s="7" t="s">
        <v>509</v>
      </c>
      <c r="E8" s="7"/>
      <c r="F8" s="7" t="s">
        <v>155</v>
      </c>
      <c r="G8" s="7" t="s">
        <v>413</v>
      </c>
      <c r="H8" s="7"/>
      <c r="I8" s="7" t="s">
        <v>510</v>
      </c>
      <c r="J8" s="6" t="s">
        <v>117</v>
      </c>
      <c r="K8" s="7"/>
      <c r="L8" s="7" t="s">
        <v>511</v>
      </c>
      <c r="M8" s="7" t="s">
        <v>512</v>
      </c>
      <c r="N8" s="7"/>
      <c r="O8" s="7" t="s">
        <v>513</v>
      </c>
      <c r="P8" s="7" t="s">
        <v>514</v>
      </c>
    </row>
    <row r="9" spans="2:32">
      <c r="B9" s="7" t="s">
        <v>76</v>
      </c>
      <c r="C9" s="7" t="s">
        <v>515</v>
      </c>
      <c r="D9" s="7" t="s">
        <v>516</v>
      </c>
      <c r="E9" s="7" t="s">
        <v>184</v>
      </c>
      <c r="F9" s="7" t="s">
        <v>517</v>
      </c>
      <c r="G9" s="7" t="s">
        <v>518</v>
      </c>
      <c r="H9" s="7">
        <v>2</v>
      </c>
      <c r="I9" s="7" t="s">
        <v>519</v>
      </c>
      <c r="J9" s="6" t="s">
        <v>118</v>
      </c>
      <c r="K9" s="7" t="s">
        <v>384</v>
      </c>
      <c r="L9" s="7" t="s">
        <v>520</v>
      </c>
      <c r="M9" s="7" t="s">
        <v>521</v>
      </c>
      <c r="N9" s="7" t="s">
        <v>219</v>
      </c>
      <c r="O9" s="7" t="s">
        <v>522</v>
      </c>
      <c r="P9" s="7" t="s">
        <v>237</v>
      </c>
    </row>
    <row r="10" spans="2:32">
      <c r="B10" s="7"/>
      <c r="C10" s="7" t="s">
        <v>523</v>
      </c>
      <c r="D10" s="7" t="s">
        <v>524</v>
      </c>
      <c r="E10" s="7"/>
      <c r="F10" s="7" t="s">
        <v>150</v>
      </c>
      <c r="G10" s="7" t="s">
        <v>525</v>
      </c>
      <c r="H10" s="7"/>
      <c r="I10" s="7" t="s">
        <v>526</v>
      </c>
      <c r="J10" s="6" t="s">
        <v>119</v>
      </c>
      <c r="K10" s="7"/>
      <c r="L10" s="7" t="s">
        <v>527</v>
      </c>
      <c r="M10" s="7" t="s">
        <v>528</v>
      </c>
      <c r="N10" s="7"/>
      <c r="O10" s="7" t="s">
        <v>529</v>
      </c>
      <c r="P10" s="7" t="s">
        <v>241</v>
      </c>
    </row>
    <row r="11" spans="2:32">
      <c r="B11" s="7"/>
      <c r="C11" s="7" t="s">
        <v>530</v>
      </c>
      <c r="D11" s="7" t="s">
        <v>531</v>
      </c>
      <c r="E11" s="7"/>
      <c r="F11" s="7" t="s">
        <v>532</v>
      </c>
      <c r="G11" s="7" t="s">
        <v>431</v>
      </c>
      <c r="H11" s="7"/>
      <c r="I11" s="7" t="s">
        <v>533</v>
      </c>
      <c r="J11" s="6" t="s">
        <v>120</v>
      </c>
      <c r="K11" s="7"/>
      <c r="L11" s="7" t="s">
        <v>534</v>
      </c>
      <c r="M11" s="7" t="s">
        <v>535</v>
      </c>
      <c r="N11" s="7"/>
      <c r="O11" s="7" t="s">
        <v>332</v>
      </c>
      <c r="P11" s="7" t="s">
        <v>404</v>
      </c>
    </row>
    <row r="12" spans="2:32">
      <c r="B12" s="7" t="s">
        <v>84</v>
      </c>
      <c r="C12" s="7" t="s">
        <v>536</v>
      </c>
      <c r="D12" s="7" t="s">
        <v>537</v>
      </c>
      <c r="E12" s="7" t="s">
        <v>490</v>
      </c>
      <c r="F12" s="7" t="s">
        <v>53</v>
      </c>
      <c r="G12" s="7" t="s">
        <v>438</v>
      </c>
      <c r="H12" s="7">
        <v>3</v>
      </c>
      <c r="I12" s="7" t="s">
        <v>538</v>
      </c>
      <c r="J12" s="6" t="s">
        <v>121</v>
      </c>
      <c r="K12" s="7" t="s">
        <v>408</v>
      </c>
      <c r="L12" s="7" t="s">
        <v>539</v>
      </c>
      <c r="M12" s="7" t="s">
        <v>540</v>
      </c>
      <c r="N12" s="7" t="s">
        <v>50</v>
      </c>
      <c r="O12" s="7" t="s">
        <v>328</v>
      </c>
      <c r="P12" s="7" t="s">
        <v>410</v>
      </c>
    </row>
    <row r="13" spans="2:32">
      <c r="B13" s="7"/>
      <c r="C13" s="7"/>
      <c r="D13" s="7"/>
      <c r="E13" s="7"/>
      <c r="F13" s="7"/>
      <c r="G13" s="7"/>
      <c r="H13" s="7"/>
      <c r="I13" s="7" t="s">
        <v>541</v>
      </c>
      <c r="J13" s="37" t="s">
        <v>542</v>
      </c>
      <c r="K13" s="7"/>
      <c r="L13" s="7" t="s">
        <v>543</v>
      </c>
      <c r="M13" s="7" t="s">
        <v>544</v>
      </c>
      <c r="N13" s="7"/>
      <c r="O13" s="7" t="s">
        <v>349</v>
      </c>
      <c r="P13" s="7" t="s">
        <v>311</v>
      </c>
    </row>
    <row r="14" spans="2:32">
      <c r="B14" s="7"/>
      <c r="C14" s="7" t="s">
        <v>545</v>
      </c>
      <c r="D14" s="7" t="s">
        <v>546</v>
      </c>
      <c r="E14" s="7"/>
      <c r="F14" s="7" t="s">
        <v>547</v>
      </c>
      <c r="G14" s="7" t="s">
        <v>443</v>
      </c>
      <c r="H14" s="7"/>
      <c r="I14" s="7" t="s">
        <v>548</v>
      </c>
      <c r="J14" s="6" t="s">
        <v>549</v>
      </c>
      <c r="K14" s="7"/>
      <c r="L14" s="7"/>
      <c r="M14" s="7"/>
      <c r="N14" s="7"/>
      <c r="O14" s="7"/>
      <c r="P14" s="7"/>
    </row>
    <row r="15" spans="2:32">
      <c r="B15" s="7"/>
      <c r="C15" s="14"/>
      <c r="D15" s="14"/>
      <c r="E15" s="14"/>
      <c r="F15" s="14"/>
      <c r="G15" s="14"/>
      <c r="H15" s="14"/>
      <c r="I15" s="14"/>
      <c r="J15" s="37" t="s">
        <v>550</v>
      </c>
      <c r="K15" s="7"/>
      <c r="L15" s="7" t="s">
        <v>551</v>
      </c>
      <c r="M15" s="7" t="s">
        <v>552</v>
      </c>
      <c r="N15" s="7"/>
      <c r="O15" s="7" t="s">
        <v>158</v>
      </c>
      <c r="P15" s="7" t="s">
        <v>553</v>
      </c>
    </row>
    <row r="16" spans="2:32">
      <c r="B16" s="7"/>
      <c r="C16" s="7" t="s">
        <v>554</v>
      </c>
      <c r="D16" s="7" t="s">
        <v>555</v>
      </c>
      <c r="E16" s="7"/>
      <c r="F16" s="7" t="s">
        <v>146</v>
      </c>
      <c r="G16" s="7" t="s">
        <v>556</v>
      </c>
      <c r="H16" s="7"/>
      <c r="I16" s="7" t="s">
        <v>557</v>
      </c>
      <c r="J16" s="6" t="s">
        <v>558</v>
      </c>
      <c r="K16" s="7"/>
      <c r="L16" s="7"/>
      <c r="M16" s="7"/>
      <c r="N16" s="7"/>
      <c r="O16" s="7"/>
      <c r="P16" s="7"/>
    </row>
    <row r="17" spans="2:16">
      <c r="B17" s="7"/>
      <c r="C17" s="7" t="s">
        <v>559</v>
      </c>
      <c r="D17" s="7" t="s">
        <v>560</v>
      </c>
      <c r="E17" s="7"/>
      <c r="F17" s="7" t="s">
        <v>140</v>
      </c>
      <c r="G17" s="7" t="s">
        <v>148</v>
      </c>
      <c r="H17" s="7"/>
      <c r="I17" s="7" t="s">
        <v>561</v>
      </c>
      <c r="J17" s="6" t="s">
        <v>562</v>
      </c>
      <c r="K17" s="7"/>
      <c r="L17" s="7"/>
      <c r="M17" s="7"/>
      <c r="N17" s="7"/>
      <c r="O17" s="7"/>
      <c r="P17" s="7"/>
    </row>
    <row r="18" spans="2:16">
      <c r="B18" s="7"/>
      <c r="C18" s="7"/>
      <c r="D18" s="7"/>
      <c r="E18" s="7"/>
      <c r="F18" s="7"/>
      <c r="G18" s="7"/>
      <c r="H18" s="7"/>
      <c r="I18" s="7"/>
      <c r="J18" s="37" t="s">
        <v>563</v>
      </c>
      <c r="K18" s="7"/>
      <c r="L18" s="7" t="s">
        <v>564</v>
      </c>
      <c r="M18" s="7" t="s">
        <v>565</v>
      </c>
      <c r="N18" s="7"/>
      <c r="O18" s="7" t="s">
        <v>566</v>
      </c>
      <c r="P18" s="7" t="s">
        <v>423</v>
      </c>
    </row>
    <row r="19" spans="2:16">
      <c r="B19" s="7"/>
      <c r="C19" s="7" t="s">
        <v>567</v>
      </c>
      <c r="D19" s="7" t="s">
        <v>568</v>
      </c>
      <c r="E19" s="7"/>
      <c r="F19" s="7" t="s">
        <v>74</v>
      </c>
      <c r="G19" s="7" t="s">
        <v>569</v>
      </c>
      <c r="H19" s="7"/>
      <c r="I19" s="7" t="s">
        <v>570</v>
      </c>
      <c r="J19" s="6" t="s">
        <v>571</v>
      </c>
      <c r="K19" s="7"/>
      <c r="L19" s="7" t="s">
        <v>572</v>
      </c>
      <c r="M19" s="7" t="s">
        <v>573</v>
      </c>
      <c r="N19" s="7"/>
      <c r="O19" s="7" t="s">
        <v>91</v>
      </c>
      <c r="P19" s="7" t="s">
        <v>261</v>
      </c>
    </row>
    <row r="20" spans="2:16">
      <c r="B20" s="7" t="s">
        <v>96</v>
      </c>
      <c r="C20" s="7" t="s">
        <v>574</v>
      </c>
      <c r="D20" s="7" t="s">
        <v>575</v>
      </c>
      <c r="E20" s="7" t="s">
        <v>190</v>
      </c>
      <c r="F20" s="7" t="s">
        <v>576</v>
      </c>
      <c r="G20" s="7" t="s">
        <v>153</v>
      </c>
      <c r="H20" s="7">
        <v>6</v>
      </c>
      <c r="I20" s="7" t="s">
        <v>577</v>
      </c>
      <c r="J20" s="6" t="s">
        <v>372</v>
      </c>
      <c r="K20" s="7" t="s">
        <v>279</v>
      </c>
      <c r="L20" s="7" t="s">
        <v>578</v>
      </c>
      <c r="M20" s="7" t="s">
        <v>579</v>
      </c>
      <c r="N20" s="7" t="s">
        <v>142</v>
      </c>
      <c r="O20" s="7" t="s">
        <v>580</v>
      </c>
      <c r="P20" s="7" t="s">
        <v>428</v>
      </c>
    </row>
    <row r="21" spans="2:16">
      <c r="B21" s="7"/>
      <c r="C21" s="7" t="s">
        <v>581</v>
      </c>
      <c r="D21" s="7" t="s">
        <v>582</v>
      </c>
      <c r="E21" s="7"/>
      <c r="F21" s="7" t="s">
        <v>289</v>
      </c>
      <c r="G21" s="7" t="s">
        <v>583</v>
      </c>
      <c r="H21" s="7"/>
      <c r="I21" s="7" t="s">
        <v>584</v>
      </c>
      <c r="J21" s="6" t="s">
        <v>585</v>
      </c>
      <c r="K21" s="7"/>
      <c r="L21" s="7" t="s">
        <v>586</v>
      </c>
      <c r="M21" s="7" t="s">
        <v>587</v>
      </c>
      <c r="N21" s="7"/>
      <c r="O21" s="7" t="s">
        <v>95</v>
      </c>
      <c r="P21" s="7" t="s">
        <v>267</v>
      </c>
    </row>
    <row r="22" spans="2:16">
      <c r="B22" s="7" t="s">
        <v>101</v>
      </c>
      <c r="C22" s="7" t="s">
        <v>588</v>
      </c>
      <c r="D22" s="7" t="s">
        <v>589</v>
      </c>
      <c r="E22" s="7" t="s">
        <v>194</v>
      </c>
      <c r="F22" s="7" t="s">
        <v>292</v>
      </c>
      <c r="G22" s="7" t="s">
        <v>282</v>
      </c>
      <c r="H22" s="7">
        <v>8</v>
      </c>
      <c r="I22" s="7" t="s">
        <v>590</v>
      </c>
      <c r="J22" s="6" t="s">
        <v>377</v>
      </c>
      <c r="K22" s="7" t="s">
        <v>421</v>
      </c>
      <c r="L22" s="7" t="s">
        <v>591</v>
      </c>
      <c r="M22" s="7" t="s">
        <v>592</v>
      </c>
      <c r="N22" s="7" t="s">
        <v>131</v>
      </c>
      <c r="O22" s="7" t="s">
        <v>97</v>
      </c>
      <c r="P22" s="7" t="s">
        <v>435</v>
      </c>
    </row>
    <row r="23" spans="2:16">
      <c r="B23" s="7" t="s">
        <v>103</v>
      </c>
      <c r="C23" s="7" t="s">
        <v>593</v>
      </c>
      <c r="D23" s="7" t="s">
        <v>594</v>
      </c>
      <c r="E23" s="7" t="s">
        <v>198</v>
      </c>
      <c r="F23" s="7" t="s">
        <v>299</v>
      </c>
      <c r="G23" s="7" t="s">
        <v>595</v>
      </c>
      <c r="H23" s="7">
        <v>9</v>
      </c>
      <c r="I23" s="7" t="s">
        <v>596</v>
      </c>
      <c r="J23" s="6" t="s">
        <v>383</v>
      </c>
      <c r="K23" s="7" t="s">
        <v>433</v>
      </c>
      <c r="L23" s="7" t="s">
        <v>597</v>
      </c>
      <c r="M23" s="7" t="s">
        <v>598</v>
      </c>
      <c r="N23" s="7" t="s">
        <v>250</v>
      </c>
      <c r="O23" s="7" t="s">
        <v>89</v>
      </c>
      <c r="P23" s="7" t="s">
        <v>269</v>
      </c>
    </row>
    <row r="24" spans="2:16">
      <c r="B24" s="7"/>
      <c r="C24" s="226" t="s">
        <v>599</v>
      </c>
      <c r="D24" s="226" t="s">
        <v>600</v>
      </c>
      <c r="E24" s="7"/>
      <c r="F24" s="77" t="s">
        <v>81</v>
      </c>
      <c r="G24" s="7" t="s">
        <v>290</v>
      </c>
      <c r="H24" s="7"/>
      <c r="I24" s="7" t="s">
        <v>601</v>
      </c>
      <c r="J24" s="6" t="s">
        <v>602</v>
      </c>
      <c r="K24" s="7" t="s">
        <v>139</v>
      </c>
      <c r="L24" s="77" t="s">
        <v>603</v>
      </c>
      <c r="M24" s="77" t="s">
        <v>604</v>
      </c>
      <c r="N24" s="7"/>
      <c r="O24" s="77" t="s">
        <v>309</v>
      </c>
      <c r="P24" s="7" t="s">
        <v>446</v>
      </c>
    </row>
    <row r="25" spans="2:16">
      <c r="B25" s="209" t="s">
        <v>105</v>
      </c>
      <c r="C25" s="223"/>
      <c r="D25" s="215"/>
      <c r="E25" s="211" t="s">
        <v>211</v>
      </c>
      <c r="F25" s="215"/>
      <c r="G25" s="7" t="s">
        <v>605</v>
      </c>
      <c r="H25" s="7">
        <v>10</v>
      </c>
      <c r="I25" s="7"/>
      <c r="J25" s="37" t="s">
        <v>390</v>
      </c>
      <c r="K25" s="7" t="s">
        <v>347</v>
      </c>
      <c r="L25" s="215"/>
      <c r="M25" s="215"/>
      <c r="N25" s="7" t="s">
        <v>606</v>
      </c>
      <c r="O25" s="215"/>
      <c r="P25" s="7" t="s">
        <v>253</v>
      </c>
    </row>
    <row r="26" spans="2:16">
      <c r="B26" s="209" t="s">
        <v>157</v>
      </c>
      <c r="C26" s="224"/>
      <c r="D26" s="220"/>
      <c r="E26" s="211" t="s">
        <v>216</v>
      </c>
      <c r="F26" s="220"/>
      <c r="G26" s="7" t="s">
        <v>293</v>
      </c>
      <c r="H26" s="7">
        <v>11</v>
      </c>
      <c r="I26" s="7"/>
      <c r="J26" s="37" t="s">
        <v>607</v>
      </c>
      <c r="K26" s="7" t="s">
        <v>207</v>
      </c>
      <c r="L26" s="220"/>
      <c r="M26" s="220"/>
      <c r="N26" s="7" t="s">
        <v>255</v>
      </c>
      <c r="O26" s="220"/>
      <c r="P26" s="7" t="s">
        <v>608</v>
      </c>
    </row>
    <row r="27" spans="2:16">
      <c r="B27" s="209" t="s">
        <v>262</v>
      </c>
      <c r="C27" s="224"/>
      <c r="D27" s="220"/>
      <c r="E27" s="211" t="s">
        <v>222</v>
      </c>
      <c r="F27" s="220"/>
      <c r="G27" s="7" t="s">
        <v>178</v>
      </c>
      <c r="H27" s="7">
        <v>13</v>
      </c>
      <c r="I27" s="7"/>
      <c r="J27" s="37" t="s">
        <v>609</v>
      </c>
      <c r="K27" s="7" t="s">
        <v>71</v>
      </c>
      <c r="L27" s="220"/>
      <c r="M27" s="220"/>
      <c r="N27" s="7" t="s">
        <v>260</v>
      </c>
      <c r="O27" s="220"/>
      <c r="P27" s="7" t="s">
        <v>243</v>
      </c>
    </row>
    <row r="28" spans="2:16">
      <c r="B28" s="209" t="s">
        <v>163</v>
      </c>
      <c r="C28" s="224"/>
      <c r="D28" s="220"/>
      <c r="E28" s="211" t="s">
        <v>227</v>
      </c>
      <c r="F28" s="220"/>
      <c r="G28" s="7" t="s">
        <v>174</v>
      </c>
      <c r="H28" s="7">
        <v>14</v>
      </c>
      <c r="I28" s="7"/>
      <c r="J28" s="37" t="s">
        <v>610</v>
      </c>
      <c r="K28" s="7" t="s">
        <v>75</v>
      </c>
      <c r="L28" s="220"/>
      <c r="M28" s="220"/>
      <c r="N28" s="7" t="s">
        <v>266</v>
      </c>
      <c r="O28" s="220"/>
      <c r="P28" s="7" t="s">
        <v>239</v>
      </c>
    </row>
    <row r="29" spans="2:16">
      <c r="B29" s="209" t="s">
        <v>109</v>
      </c>
      <c r="C29" s="224"/>
      <c r="D29" s="220"/>
      <c r="E29" s="211" t="s">
        <v>611</v>
      </c>
      <c r="F29" s="220"/>
      <c r="G29" s="7" t="s">
        <v>168</v>
      </c>
      <c r="H29" s="7">
        <v>16</v>
      </c>
      <c r="I29" s="7"/>
      <c r="J29" s="37" t="s">
        <v>612</v>
      </c>
      <c r="K29" s="7" t="s">
        <v>82</v>
      </c>
      <c r="L29" s="220"/>
      <c r="M29" s="220"/>
      <c r="N29" s="7" t="s">
        <v>271</v>
      </c>
      <c r="O29" s="220"/>
      <c r="P29" s="7" t="s">
        <v>135</v>
      </c>
    </row>
    <row r="30" spans="2:16">
      <c r="B30" s="209" t="s">
        <v>330</v>
      </c>
      <c r="C30" s="224"/>
      <c r="D30" s="220"/>
      <c r="E30" s="211" t="s">
        <v>238</v>
      </c>
      <c r="F30" s="220"/>
      <c r="G30" s="7" t="s">
        <v>191</v>
      </c>
      <c r="H30" s="7">
        <v>17</v>
      </c>
      <c r="I30" s="7"/>
      <c r="J30" s="37" t="s">
        <v>613</v>
      </c>
      <c r="K30" s="7" t="s">
        <v>86</v>
      </c>
      <c r="L30" s="220"/>
      <c r="M30" s="220"/>
      <c r="N30" s="7" t="s">
        <v>614</v>
      </c>
      <c r="O30" s="220"/>
      <c r="P30" s="7" t="s">
        <v>228</v>
      </c>
    </row>
    <row r="31" spans="2:16">
      <c r="B31" s="209" t="s">
        <v>175</v>
      </c>
      <c r="C31" s="224"/>
      <c r="D31" s="220"/>
      <c r="E31" s="211" t="s">
        <v>242</v>
      </c>
      <c r="F31" s="220"/>
      <c r="G31" s="7" t="s">
        <v>162</v>
      </c>
      <c r="H31" s="7">
        <v>19</v>
      </c>
      <c r="I31" s="7"/>
      <c r="J31" s="37" t="s">
        <v>615</v>
      </c>
      <c r="K31" s="7" t="s">
        <v>94</v>
      </c>
      <c r="L31" s="220"/>
      <c r="M31" s="220"/>
      <c r="N31" s="7" t="s">
        <v>616</v>
      </c>
      <c r="O31" s="220"/>
      <c r="P31" s="7" t="s">
        <v>147</v>
      </c>
    </row>
    <row r="32" spans="2:16" ht="16.2" customHeight="1">
      <c r="B32" s="209" t="s">
        <v>106</v>
      </c>
      <c r="C32" s="224"/>
      <c r="D32" s="220"/>
      <c r="E32" s="211" t="s">
        <v>617</v>
      </c>
      <c r="F32" s="220"/>
      <c r="G32" s="7" t="s">
        <v>319</v>
      </c>
      <c r="H32" s="7">
        <v>21</v>
      </c>
      <c r="I32" s="7"/>
      <c r="J32" s="37" t="s">
        <v>618</v>
      </c>
      <c r="K32" s="7" t="s">
        <v>98</v>
      </c>
      <c r="L32" s="220"/>
      <c r="M32" s="220"/>
      <c r="N32" s="7" t="s">
        <v>263</v>
      </c>
      <c r="O32" s="220"/>
      <c r="P32" s="7" t="s">
        <v>217</v>
      </c>
    </row>
    <row r="33" spans="2:16" ht="16.2" customHeight="1">
      <c r="B33" s="227" t="s">
        <v>321</v>
      </c>
      <c r="C33" s="225"/>
      <c r="D33" s="217"/>
      <c r="E33" s="228" t="s">
        <v>619</v>
      </c>
      <c r="F33" s="217"/>
      <c r="G33" s="77" t="s">
        <v>156</v>
      </c>
      <c r="H33" s="7">
        <v>22</v>
      </c>
      <c r="I33" s="7"/>
      <c r="J33" s="6" t="s">
        <v>620</v>
      </c>
      <c r="K33" s="77" t="s">
        <v>321</v>
      </c>
      <c r="L33" s="229"/>
      <c r="M33" s="217"/>
      <c r="N33" s="77" t="s">
        <v>621</v>
      </c>
      <c r="O33" s="217"/>
      <c r="P33" s="77" t="s">
        <v>622</v>
      </c>
    </row>
    <row r="34" spans="2:16">
      <c r="B34" s="48" t="s">
        <v>623</v>
      </c>
    </row>
    <row r="35" spans="2:16">
      <c r="B35" s="189" t="s">
        <v>1276</v>
      </c>
      <c r="D35" s="3"/>
    </row>
    <row r="36" spans="2:16">
      <c r="B36" s="189" t="s">
        <v>1275</v>
      </c>
      <c r="D36" s="3"/>
    </row>
    <row r="37" spans="2:16">
      <c r="B37" s="299" t="s">
        <v>1274</v>
      </c>
    </row>
    <row r="38" spans="2:16" ht="6.75" customHeight="1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2:16" ht="58.5" customHeight="1">
      <c r="B39" s="371" t="s">
        <v>1286</v>
      </c>
      <c r="C39" s="371"/>
      <c r="D39" s="371"/>
      <c r="E39" s="371"/>
      <c r="F39" s="371"/>
      <c r="G39" s="371"/>
      <c r="H39" s="371"/>
      <c r="I39" s="371"/>
      <c r="J39" s="371"/>
      <c r="K39" s="371"/>
      <c r="L39" s="371"/>
      <c r="M39" s="371"/>
      <c r="N39" s="371"/>
      <c r="O39" s="371"/>
      <c r="P39" s="371"/>
    </row>
    <row r="40" spans="2:16" ht="6" customHeight="1">
      <c r="B40" s="27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</sheetData>
  <mergeCells count="7">
    <mergeCell ref="B39:P39"/>
    <mergeCell ref="B2:P2"/>
    <mergeCell ref="B3:P3"/>
    <mergeCell ref="B4:G4"/>
    <mergeCell ref="H4:I5"/>
    <mergeCell ref="J4:J5"/>
    <mergeCell ref="K4:P4"/>
  </mergeCells>
  <hyperlinks>
    <hyperlink ref="J4" r:id="rId1" xr:uid="{D8A24C52-4637-4F54-9023-C3CFD33FB159}"/>
    <hyperlink ref="B2:P2" r:id="rId2" location="bus/m7/a-b/map" display="M7 ALYTUS – SB „BERŽELIS“ – NEMUNAITIS  " xr:uid="{47B46513-C1BC-48CB-80E3-DD496BA4EEEF}"/>
    <hyperlink ref="B6" r:id="rId3" location="bus/m7/a-c-b/110001/1/map" xr:uid="{0A66227F-7115-4A08-8CBC-344AFB718E38}"/>
    <hyperlink ref="C7" r:id="rId4" location="bus/m7/a-b1/038-1/2/map" xr:uid="{8D98B5F6-F020-4E25-AAFB-2E2EFA523A6C}"/>
    <hyperlink ref="F7" r:id="rId5" location="bus/m7/a-b1/038-1/3/map" xr:uid="{A0C57E5B-1D51-49AB-BE88-08BBFBD7F607}"/>
    <hyperlink ref="D7" r:id="rId6" location="bus/m7/a-b1/038-1/1/map" xr:uid="{7C600411-5A98-48C8-AA13-BF1472D7E3D3}"/>
    <hyperlink ref="E6" r:id="rId7" location="bus/m7/a-b/110001/1/map" xr:uid="{AC94944C-8390-42C2-BA54-3E154298ADAC}"/>
    <hyperlink ref="G6" r:id="rId8" location="bus/m7/a-b1-b/110001/1/map" xr:uid="{445FB33A-E376-4945-B4E7-662F6DE6C3D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apas10">
    <pageSetUpPr fitToPage="1"/>
  </sheetPr>
  <dimension ref="B2:P25"/>
  <sheetViews>
    <sheetView topLeftCell="A9" workbookViewId="0">
      <selection activeCell="A25" sqref="A25:XFD25"/>
    </sheetView>
  </sheetViews>
  <sheetFormatPr defaultRowHeight="14.4"/>
  <cols>
    <col min="2" max="4" width="8.88671875" style="33"/>
    <col min="5" max="5" width="10.33203125" style="33" customWidth="1"/>
    <col min="6" max="6" width="15" customWidth="1"/>
    <col min="7" max="9" width="8.88671875" style="33"/>
  </cols>
  <sheetData>
    <row r="2" spans="2:11">
      <c r="B2" s="366" t="s">
        <v>624</v>
      </c>
      <c r="C2" s="366"/>
      <c r="D2" s="366"/>
      <c r="E2" s="366"/>
      <c r="F2" s="366"/>
      <c r="G2" s="366"/>
      <c r="H2" s="366"/>
      <c r="I2" s="366"/>
    </row>
    <row r="3" spans="2:11" s="1" customFormat="1" ht="15.6" customHeight="1">
      <c r="B3" s="384" t="s">
        <v>47</v>
      </c>
      <c r="C3" s="384"/>
      <c r="D3" s="384"/>
      <c r="E3" s="384" t="s">
        <v>625</v>
      </c>
      <c r="F3" s="415" t="s">
        <v>182</v>
      </c>
      <c r="G3" s="384" t="s">
        <v>49</v>
      </c>
      <c r="H3" s="384"/>
      <c r="I3" s="384"/>
    </row>
    <row r="4" spans="2:11" s="1" customFormat="1" ht="15.6">
      <c r="B4" s="6" t="s">
        <v>129</v>
      </c>
      <c r="C4" s="6" t="s">
        <v>354</v>
      </c>
      <c r="D4" s="6" t="s">
        <v>129</v>
      </c>
      <c r="E4" s="384"/>
      <c r="F4" s="415"/>
      <c r="G4" s="6" t="s">
        <v>129</v>
      </c>
      <c r="H4" s="6" t="s">
        <v>354</v>
      </c>
      <c r="I4" s="6" t="s">
        <v>129</v>
      </c>
    </row>
    <row r="5" spans="2:11" ht="15.6">
      <c r="B5" s="202" t="s">
        <v>99</v>
      </c>
      <c r="C5" s="202" t="s">
        <v>406</v>
      </c>
      <c r="D5" s="202" t="s">
        <v>626</v>
      </c>
      <c r="E5" s="7">
        <v>0</v>
      </c>
      <c r="F5" s="13" t="s">
        <v>30</v>
      </c>
      <c r="G5" s="7" t="s">
        <v>527</v>
      </c>
      <c r="H5" s="7" t="s">
        <v>173</v>
      </c>
      <c r="I5" s="7" t="s">
        <v>202</v>
      </c>
    </row>
    <row r="6" spans="2:11" ht="15.6">
      <c r="B6" s="7" t="s">
        <v>105</v>
      </c>
      <c r="C6" s="7" t="s">
        <v>418</v>
      </c>
      <c r="D6" s="7" t="s">
        <v>627</v>
      </c>
      <c r="E6" s="7">
        <v>2</v>
      </c>
      <c r="F6" s="13" t="s">
        <v>118</v>
      </c>
      <c r="G6" s="7" t="s">
        <v>539</v>
      </c>
      <c r="H6" s="7" t="s">
        <v>170</v>
      </c>
      <c r="I6" s="7" t="s">
        <v>315</v>
      </c>
      <c r="K6" s="15"/>
    </row>
    <row r="7" spans="2:11" ht="15.6">
      <c r="B7" s="7" t="s">
        <v>262</v>
      </c>
      <c r="C7" s="7" t="s">
        <v>628</v>
      </c>
      <c r="D7" s="7" t="s">
        <v>629</v>
      </c>
      <c r="E7" s="7">
        <v>3</v>
      </c>
      <c r="F7" s="13" t="s">
        <v>121</v>
      </c>
      <c r="G7" s="7" t="s">
        <v>564</v>
      </c>
      <c r="H7" s="7" t="s">
        <v>57</v>
      </c>
      <c r="I7" s="7" t="s">
        <v>514</v>
      </c>
    </row>
    <row r="8" spans="2:11" ht="15.6">
      <c r="B8" s="7" t="s">
        <v>630</v>
      </c>
      <c r="C8" s="7" t="s">
        <v>631</v>
      </c>
      <c r="D8" s="7" t="s">
        <v>632</v>
      </c>
      <c r="E8" s="7">
        <v>6</v>
      </c>
      <c r="F8" s="13" t="s">
        <v>372</v>
      </c>
      <c r="G8" s="7" t="s">
        <v>586</v>
      </c>
      <c r="H8" s="7" t="s">
        <v>208</v>
      </c>
      <c r="I8" s="7" t="s">
        <v>241</v>
      </c>
      <c r="K8" s="15"/>
    </row>
    <row r="9" spans="2:11" ht="15.6">
      <c r="B9" s="7" t="s">
        <v>169</v>
      </c>
      <c r="C9" s="7" t="s">
        <v>633</v>
      </c>
      <c r="D9" s="7" t="s">
        <v>389</v>
      </c>
      <c r="E9" s="7">
        <v>8</v>
      </c>
      <c r="F9" s="13" t="s">
        <v>377</v>
      </c>
      <c r="G9" s="7" t="s">
        <v>591</v>
      </c>
      <c r="H9" s="7" t="s">
        <v>214</v>
      </c>
      <c r="I9" s="7" t="s">
        <v>404</v>
      </c>
    </row>
    <row r="10" spans="2:11" ht="15.6">
      <c r="B10" s="7" t="s">
        <v>330</v>
      </c>
      <c r="C10" s="7" t="s">
        <v>634</v>
      </c>
      <c r="D10" s="7" t="s">
        <v>401</v>
      </c>
      <c r="E10" s="7">
        <v>9</v>
      </c>
      <c r="F10" s="13" t="s">
        <v>383</v>
      </c>
      <c r="G10" s="7" t="s">
        <v>597</v>
      </c>
      <c r="H10" s="7" t="s">
        <v>152</v>
      </c>
      <c r="I10" s="7" t="s">
        <v>410</v>
      </c>
    </row>
    <row r="11" spans="2:11" ht="15.6">
      <c r="B11" s="7" t="s">
        <v>175</v>
      </c>
      <c r="C11" s="7" t="s">
        <v>635</v>
      </c>
      <c r="D11" s="7" t="s">
        <v>501</v>
      </c>
      <c r="E11" s="7">
        <v>10</v>
      </c>
      <c r="F11" s="13" t="s">
        <v>390</v>
      </c>
      <c r="G11" s="7" t="s">
        <v>603</v>
      </c>
      <c r="H11" s="7" t="s">
        <v>224</v>
      </c>
      <c r="I11" s="7" t="s">
        <v>256</v>
      </c>
    </row>
    <row r="12" spans="2:11" ht="15.6">
      <c r="B12" s="7" t="s">
        <v>636</v>
      </c>
      <c r="C12" s="7" t="s">
        <v>637</v>
      </c>
      <c r="D12" s="7" t="s">
        <v>504</v>
      </c>
      <c r="E12" s="7">
        <v>12</v>
      </c>
      <c r="F12" s="13" t="s">
        <v>396</v>
      </c>
      <c r="G12" s="7" t="s">
        <v>599</v>
      </c>
      <c r="H12" s="7" t="s">
        <v>50</v>
      </c>
      <c r="I12" s="7" t="s">
        <v>311</v>
      </c>
    </row>
    <row r="13" spans="2:11" ht="15.6">
      <c r="B13" s="7" t="s">
        <v>104</v>
      </c>
      <c r="C13" s="7" t="s">
        <v>638</v>
      </c>
      <c r="D13" s="7" t="s">
        <v>413</v>
      </c>
      <c r="E13" s="7">
        <v>14</v>
      </c>
      <c r="F13" s="13" t="s">
        <v>402</v>
      </c>
      <c r="G13" s="7" t="s">
        <v>639</v>
      </c>
      <c r="H13" s="7" t="s">
        <v>236</v>
      </c>
      <c r="I13" s="7" t="s">
        <v>423</v>
      </c>
    </row>
    <row r="14" spans="2:11" ht="15.6">
      <c r="B14" s="7" t="s">
        <v>98</v>
      </c>
      <c r="C14" s="7" t="s">
        <v>453</v>
      </c>
      <c r="D14" s="7" t="s">
        <v>525</v>
      </c>
      <c r="E14" s="7">
        <v>17</v>
      </c>
      <c r="F14" s="13" t="s">
        <v>640</v>
      </c>
      <c r="G14" s="7" t="s">
        <v>641</v>
      </c>
      <c r="H14" s="7" t="s">
        <v>131</v>
      </c>
      <c r="I14" s="7" t="s">
        <v>267</v>
      </c>
    </row>
    <row r="15" spans="2:11" ht="15.6">
      <c r="B15" s="7" t="s">
        <v>161</v>
      </c>
      <c r="C15" s="7" t="s">
        <v>458</v>
      </c>
      <c r="D15" s="7" t="s">
        <v>556</v>
      </c>
      <c r="E15" s="7">
        <v>20</v>
      </c>
      <c r="F15" s="13" t="s">
        <v>642</v>
      </c>
      <c r="G15" s="7" t="s">
        <v>567</v>
      </c>
      <c r="H15" s="7" t="s">
        <v>606</v>
      </c>
      <c r="I15" s="7" t="s">
        <v>441</v>
      </c>
    </row>
    <row r="16" spans="2:11" ht="15.6">
      <c r="B16" s="7" t="s">
        <v>230</v>
      </c>
      <c r="C16" s="7" t="s">
        <v>643</v>
      </c>
      <c r="D16" s="7" t="s">
        <v>569</v>
      </c>
      <c r="E16" s="7">
        <v>22</v>
      </c>
      <c r="F16" s="13" t="s">
        <v>644</v>
      </c>
      <c r="G16" s="7" t="s">
        <v>645</v>
      </c>
      <c r="H16" s="7" t="s">
        <v>646</v>
      </c>
      <c r="I16" s="7" t="s">
        <v>446</v>
      </c>
    </row>
    <row r="17" spans="2:16" ht="15.6">
      <c r="B17" s="7" t="s">
        <v>647</v>
      </c>
      <c r="C17" s="7" t="s">
        <v>471</v>
      </c>
      <c r="D17" s="7" t="s">
        <v>282</v>
      </c>
      <c r="E17" s="7">
        <v>23</v>
      </c>
      <c r="F17" s="13" t="s">
        <v>648</v>
      </c>
      <c r="G17" s="7" t="s">
        <v>536</v>
      </c>
      <c r="H17" s="7" t="s">
        <v>266</v>
      </c>
      <c r="I17" s="7" t="s">
        <v>253</v>
      </c>
    </row>
    <row r="18" spans="2:16" ht="15.6">
      <c r="B18" s="7" t="s">
        <v>295</v>
      </c>
      <c r="C18" s="7" t="s">
        <v>477</v>
      </c>
      <c r="D18" s="7" t="s">
        <v>286</v>
      </c>
      <c r="E18" s="7">
        <v>26</v>
      </c>
      <c r="F18" s="13" t="s">
        <v>649</v>
      </c>
      <c r="G18" s="7" t="s">
        <v>650</v>
      </c>
      <c r="H18" s="7" t="s">
        <v>614</v>
      </c>
      <c r="I18" s="7" t="s">
        <v>243</v>
      </c>
    </row>
    <row r="19" spans="2:16" ht="15.6">
      <c r="B19" s="7" t="s">
        <v>139</v>
      </c>
      <c r="C19" s="7" t="s">
        <v>651</v>
      </c>
      <c r="D19" s="7" t="s">
        <v>632</v>
      </c>
      <c r="E19" s="7">
        <v>28</v>
      </c>
      <c r="F19" s="13" t="s">
        <v>652</v>
      </c>
      <c r="G19" s="7" t="s">
        <v>653</v>
      </c>
      <c r="H19" s="7" t="s">
        <v>621</v>
      </c>
      <c r="I19" s="7" t="s">
        <v>135</v>
      </c>
    </row>
    <row r="20" spans="2:16" ht="15.6">
      <c r="B20" s="7" t="s">
        <v>415</v>
      </c>
      <c r="C20" s="7" t="s">
        <v>654</v>
      </c>
      <c r="D20" s="7" t="s">
        <v>605</v>
      </c>
      <c r="E20" s="7">
        <v>30</v>
      </c>
      <c r="F20" s="13" t="s">
        <v>655</v>
      </c>
      <c r="G20" s="7" t="s">
        <v>656</v>
      </c>
      <c r="H20" s="7" t="s">
        <v>617</v>
      </c>
      <c r="I20" s="7" t="s">
        <v>348</v>
      </c>
    </row>
    <row r="21" spans="2:16" ht="15.6">
      <c r="B21" s="7" t="s">
        <v>391</v>
      </c>
      <c r="C21" s="7" t="s">
        <v>490</v>
      </c>
      <c r="D21" s="7" t="s">
        <v>178</v>
      </c>
      <c r="E21" s="7">
        <v>32</v>
      </c>
      <c r="F21" s="13" t="s">
        <v>657</v>
      </c>
      <c r="G21" s="7" t="s">
        <v>658</v>
      </c>
      <c r="H21" s="7" t="s">
        <v>238</v>
      </c>
      <c r="I21" s="7" t="s">
        <v>205</v>
      </c>
    </row>
    <row r="22" spans="2:16" ht="15.6">
      <c r="B22" s="7" t="s">
        <v>186</v>
      </c>
      <c r="C22" s="7" t="s">
        <v>496</v>
      </c>
      <c r="D22" s="7" t="s">
        <v>305</v>
      </c>
      <c r="E22" s="7">
        <v>35</v>
      </c>
      <c r="F22" s="13" t="s">
        <v>659</v>
      </c>
      <c r="G22" s="7" t="s">
        <v>660</v>
      </c>
      <c r="H22" s="7" t="s">
        <v>476</v>
      </c>
      <c r="I22" s="7" t="s">
        <v>195</v>
      </c>
    </row>
    <row r="23" spans="2:16" ht="15.6">
      <c r="B23" s="7" t="s">
        <v>379</v>
      </c>
      <c r="C23" s="7" t="s">
        <v>495</v>
      </c>
      <c r="D23" s="7" t="s">
        <v>191</v>
      </c>
      <c r="E23" s="7">
        <v>37</v>
      </c>
      <c r="F23" s="13" t="s">
        <v>661</v>
      </c>
      <c r="G23" s="7" t="s">
        <v>367</v>
      </c>
      <c r="H23" s="7" t="s">
        <v>216</v>
      </c>
      <c r="I23" s="7" t="s">
        <v>191</v>
      </c>
    </row>
    <row r="24" spans="2:16" s="3" customFormat="1" ht="15.6">
      <c r="B24" s="272"/>
    </row>
    <row r="25" spans="2:16" s="3" customFormat="1" ht="66.75" customHeight="1">
      <c r="B25" s="371" t="s">
        <v>1286</v>
      </c>
      <c r="C25" s="371"/>
      <c r="D25" s="371"/>
      <c r="E25" s="371"/>
      <c r="F25" s="371"/>
      <c r="G25" s="371"/>
      <c r="H25" s="371"/>
      <c r="I25" s="371"/>
      <c r="J25" s="310"/>
      <c r="K25" s="310"/>
      <c r="L25" s="310"/>
      <c r="M25" s="310"/>
      <c r="N25" s="310"/>
      <c r="O25" s="310"/>
      <c r="P25" s="310"/>
    </row>
  </sheetData>
  <mergeCells count="6">
    <mergeCell ref="B2:I2"/>
    <mergeCell ref="B25:I25"/>
    <mergeCell ref="B3:D3"/>
    <mergeCell ref="E3:E4"/>
    <mergeCell ref="F3:F4"/>
    <mergeCell ref="G3:I3"/>
  </mergeCells>
  <hyperlinks>
    <hyperlink ref="F3:F4" r:id="rId1" display="Stotelės pavadinimas" xr:uid="{00000000-0004-0000-0800-000000000000}"/>
    <hyperlink ref="B2:I2" r:id="rId2" location="bus/m9/a-b/map" display="M9 ALYTUS - KLEPOČIAI" xr:uid="{D458711B-C20E-4472-BC19-3AF123C55B5E}"/>
    <hyperlink ref="D5" r:id="rId3" location="bus/m9/a-b/110001/5/map" xr:uid="{D35B06D5-FBA2-4087-908D-B0C34AF3C4C3}"/>
    <hyperlink ref="C5" r:id="rId4" location="bus/m9/a-b/110001/4/map" xr:uid="{5D4061C7-D2E0-4FF1-AA68-B6F8B0530323}"/>
    <hyperlink ref="B5" r:id="rId5" location="bus/m9/a-b/110001/1/map" xr:uid="{5013C243-C971-4D85-9D3C-A630B980F3CA}"/>
  </hyperlinks>
  <pageMargins left="0.70866141732283472" right="0.70866141732283472" top="0.74803149606299213" bottom="0.74803149606299213" header="0.31496062992125984" footer="0.31496062992125984"/>
  <pageSetup paperSize="9" scale="99" orientation="portrait" verticalDpi="0" r:id="rId6"/>
  <headerFooter>
    <oddHeader xml:space="preserve">&amp;LSutarties Priedas Nr. 1: II pirkimo dalies eismo tvarkaraštis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29</vt:i4>
      </vt:variant>
      <vt:variant>
        <vt:lpstr>Įvardytieji diapazonai</vt:lpstr>
      </vt:variant>
      <vt:variant>
        <vt:i4>11</vt:i4>
      </vt:variant>
    </vt:vector>
  </HeadingPairs>
  <TitlesOfParts>
    <vt:vector size="40" baseType="lpstr">
      <vt:lpstr>Maršrutų sąrašas, rida km</vt:lpstr>
      <vt:lpstr>M1</vt:lpstr>
      <vt:lpstr>M2</vt:lpstr>
      <vt:lpstr>M3</vt:lpstr>
      <vt:lpstr>M4</vt:lpstr>
      <vt:lpstr>M5</vt:lpstr>
      <vt:lpstr>M6</vt:lpstr>
      <vt:lpstr>M7 nuo 04.15</vt:lpstr>
      <vt:lpstr>M9</vt:lpstr>
      <vt:lpstr>M10 vasara 07.01</vt:lpstr>
      <vt:lpstr>M10 nuo 09.01</vt:lpstr>
      <vt:lpstr>M11 vasara 07.01</vt:lpstr>
      <vt:lpstr>M11 moksl.m.</vt:lpstr>
      <vt:lpstr>M12M13</vt:lpstr>
      <vt:lpstr>M14</vt:lpstr>
      <vt:lpstr>M15</vt:lpstr>
      <vt:lpstr>M16M17</vt:lpstr>
      <vt:lpstr>M18</vt:lpstr>
      <vt:lpstr>M19</vt:lpstr>
      <vt:lpstr>M21 v nuo 04.15</vt:lpstr>
      <vt:lpstr>M21 ž nuo 11.15</vt:lpstr>
      <vt:lpstr>M21 nuo 2024-06-03</vt:lpstr>
      <vt:lpstr>M20</vt:lpstr>
      <vt:lpstr>M21 Versmė 04.14</vt:lpstr>
      <vt:lpstr>M21 žiema nuo 11.01</vt:lpstr>
      <vt:lpstr>M22</vt:lpstr>
      <vt:lpstr>M23</vt:lpstr>
      <vt:lpstr>M25</vt:lpstr>
      <vt:lpstr>M25 nuo 2024-04-14</vt:lpstr>
      <vt:lpstr>'M1'!Print_Area</vt:lpstr>
      <vt:lpstr>'M15'!Print_Area</vt:lpstr>
      <vt:lpstr>M16M17!Print_Area</vt:lpstr>
      <vt:lpstr>'M2'!Print_Area</vt:lpstr>
      <vt:lpstr>'M20'!Print_Area</vt:lpstr>
      <vt:lpstr>'M21 v nuo 04.15'!Print_Area</vt:lpstr>
      <vt:lpstr>'M21 ž nuo 11.15'!Print_Area</vt:lpstr>
      <vt:lpstr>'M25'!Print_Area</vt:lpstr>
      <vt:lpstr>'M3'!Print_Area</vt:lpstr>
      <vt:lpstr>'M6'!Print_Area</vt:lpstr>
      <vt:lpstr>'Maršrutų sąrašas, rida km'!Print_Area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Klimenkienė</dc:creator>
  <cp:lastModifiedBy>Diana Klimenkienė</cp:lastModifiedBy>
  <cp:lastPrinted>2025-06-27T08:08:30Z</cp:lastPrinted>
  <dcterms:created xsi:type="dcterms:W3CDTF">2015-06-05T18:19:34Z</dcterms:created>
  <dcterms:modified xsi:type="dcterms:W3CDTF">2025-07-03T11:38:52Z</dcterms:modified>
</cp:coreProperties>
</file>