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.klimenkiene\Desktop\Tarptautinis_2602373_I\2035_2602373_redag\Pirkimo sąlygų tikslinimas_V1 20250526\Pirkimo dokumentai_tikslinta 2025-06-10\AAAaaaa\"/>
    </mc:Choice>
  </mc:AlternateContent>
  <xr:revisionPtr revIDLastSave="0" documentId="13_ncr:1_{62004B96-BEEC-4E5D-BDC8-9F64ECCA21D5}" xr6:coauthVersionLast="47" xr6:coauthVersionMax="47" xr10:uidLastSave="{00000000-0000-0000-0000-000000000000}"/>
  <bookViews>
    <workbookView xWindow="-120" yWindow="-120" windowWidth="29040" windowHeight="15720" tabRatio="881" activeTab="2" xr2:uid="{00000000-000D-0000-FFFF-FFFF00000000}"/>
  </bookViews>
  <sheets>
    <sheet name="Priedas4_Aktas Nr.1" sheetId="38" r:id="rId1"/>
    <sheet name="Priedas4_Ridos ataskaita Nr.2" sheetId="36" r:id="rId2"/>
    <sheet name="Priedas4_Bilietų ataskaita Nr.3" sheetId="37" r:id="rId3"/>
  </sheets>
  <definedNames>
    <definedName name="_xlnm.Print_Area" localSheetId="0">'Priedas4_Aktas Nr.1'!$A$2:$G$27</definedName>
    <definedName name="_xlnm.Print_Area" localSheetId="2">'Priedas4_Bilietų ataskaita Nr.3'!$A$1:$K$41</definedName>
    <definedName name="_xlnm.Print_Area" localSheetId="1">'Priedas4_Ridos ataskaita Nr.2'!$B$1:$J$44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8" l="1"/>
  <c r="D31" i="37"/>
  <c r="D11" i="38"/>
  <c r="H31" i="37"/>
  <c r="K11" i="37"/>
  <c r="K12" i="37"/>
  <c r="K13" i="37"/>
  <c r="K14" i="37"/>
  <c r="K15" i="37"/>
  <c r="K16" i="37"/>
  <c r="K31" i="37" s="1"/>
  <c r="D15" i="38" s="1"/>
  <c r="F15" i="38" s="1"/>
  <c r="K17" i="37"/>
  <c r="K18" i="37"/>
  <c r="K19" i="37"/>
  <c r="K20" i="37"/>
  <c r="K21" i="37"/>
  <c r="K22" i="37"/>
  <c r="K23" i="37"/>
  <c r="K24" i="37"/>
  <c r="K25" i="37"/>
  <c r="K26" i="37"/>
  <c r="K27" i="37"/>
  <c r="K28" i="37"/>
  <c r="K29" i="37"/>
  <c r="K30" i="37"/>
  <c r="J31" i="37"/>
  <c r="I31" i="37"/>
  <c r="G31" i="37"/>
  <c r="E31" i="37"/>
  <c r="F31" i="37"/>
  <c r="D32" i="36"/>
  <c r="E32" i="36"/>
  <c r="F32" i="36"/>
  <c r="G32" i="36"/>
  <c r="G33" i="36" s="1"/>
  <c r="H32" i="36"/>
  <c r="H33" i="36" s="1"/>
  <c r="I32" i="36"/>
  <c r="E33" i="36"/>
  <c r="F33" i="36"/>
  <c r="I33" i="36"/>
  <c r="D12" i="38" s="1"/>
  <c r="E34" i="36"/>
  <c r="F34" i="36"/>
  <c r="G34" i="36"/>
  <c r="H34" i="36"/>
  <c r="I34" i="36"/>
  <c r="E12" i="38" s="1"/>
  <c r="D33" i="36"/>
  <c r="F16" i="38"/>
  <c r="E15" i="38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0" i="37"/>
  <c r="K10" i="37"/>
  <c r="G10" i="37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D34" i="36"/>
  <c r="G11" i="36"/>
  <c r="F12" i="38" l="1"/>
  <c r="F11" i="38"/>
  <c r="D14" i="38" l="1"/>
  <c r="E14" i="38"/>
  <c r="F14" i="38" l="1"/>
  <c r="F17" i="38" s="1"/>
  <c r="D17" i="38"/>
  <c r="E17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tc={8B9FA42B-6815-4FB6-A414-77FAAB074164}</author>
    <author>tc={3929B298-D9C7-4FCE-BB18-34850C5BC71B}</author>
    <author>tc={2749364E-B139-43CD-8A83-0963AAD590CB}</author>
    <author>tc={5FDCA4ED-BDCA-4C6A-8D00-2596A68B903B}</author>
    <author>tc={23E6AF33-2BE2-49BA-882C-469D4B3EA3C5}</author>
    <author>tc={812E7EC6-B14A-4F99-8C26-71C6A3C49E94}</author>
    <author>tc={886EBE3F-B547-4588-8969-1EFACFD3F414}</author>
  </authors>
  <commentList>
    <comment ref="D9" authorId="0" shapeId="0" xr:uid="{8B9FA42B-6815-4FB6-A414-77FAAB074164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Tiekėjo pasiūlyme pateikta transporto priemonė, (įrašoma pagal degalų/ kur rūšį)</t>
      </text>
    </comment>
    <comment ref="E9" authorId="1" shapeId="0" xr:uid="{3929B298-D9C7-4FCE-BB18-34850C5BC71B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Tiekėjo pasiūlyme pateikta transporto priemonė, (įrašoma pagal degalų/ kur rūšį), jeigu pasiūlo.</t>
      </text>
    </comment>
    <comment ref="C13" authorId="2" shapeId="0" xr:uid="{2749364E-B139-43CD-8A83-0963AAD590CB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Tiekėjo Pasiūlyme nurodytas 1 km paslaugos teikimo pagal transporto priemonės kuro/ degalų rūšį įkainis_Sutarties priedas Nr. 3</t>
      </text>
    </comment>
    <comment ref="D13" authorId="3" shapeId="0" xr:uid="{5FDCA4ED-BDCA-4C6A-8D00-2596A68B903B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K1</t>
      </text>
    </comment>
    <comment ref="E13" authorId="4" shapeId="0" xr:uid="{23E6AF33-2BE2-49BA-882C-469D4B3EA3C5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K2</t>
      </text>
    </comment>
    <comment ref="C15" authorId="5" shapeId="0" xr:uid="{812E7EC6-B14A-4F99-8C26-71C6A3C49E94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Pateikiamos kasos aparatų juostos, banko sąskaitų išrašai ar kt. dokumentai pagrindžiantys gautas pajamas už parduotus važiavimo bilietus.</t>
      </text>
    </comment>
    <comment ref="F17" authorId="6" shapeId="0" xr:uid="{886EBE3F-B547-4588-8969-1EFACFD3F414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Apmokama Tiekėjui  už suteiktas paslaugas suma, Eur be PVM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tc={B16DB69B-FF38-4B2D-A313-27C0DA849B09}</author>
    <author>tc={5A589E14-603A-421F-BCBD-28BCA0B529FC}</author>
    <author>tc={0756563B-C270-4C95-BFEE-CD51DCF39220}</author>
    <author>tc={1BD53459-9172-458C-9350-EEF85967BC19}</author>
    <author>tc={1CAAEAFE-71F3-4F15-B254-0B19C5197C1D}</author>
    <author>tc={4DEF4EAF-4000-430D-B53E-1257B43603BC}</author>
    <author>tc={7334A613-5AAB-477A-89F8-5B44B4866E68}</author>
  </authors>
  <commentList>
    <comment ref="J9" authorId="0" shapeId="0" xr:uid="{B16DB69B-FF38-4B2D-A313-27C0DA849B09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Sutarties priedas Nr. 2. Įrašoma Tiekėjo pasiūlyme nurodyta Transporto priemonė: TP klasė, modelis, kuro rūšis.</t>
      </text>
    </comment>
    <comment ref="C21" authorId="1" shapeId="0" xr:uid="{5A589E14-603A-421F-BCBD-28BCA0B529FC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Maršrutą gali aptarnauti ekologiška Transporto priemonė (elektrinė ir pan.), tuo atveju jeigu Tiekėjas pasiūlys.</t>
      </text>
    </comment>
    <comment ref="J21" authorId="2" shapeId="0" xr:uid="{0756563B-C270-4C95-BFEE-CD51DCF39220}">
      <text>
        <t xml:space="preserve">[Komentarų gija]
„Excel“ versija leidžia jums skaityti šią komentarų giją, tačiau visi jos taisymai bus pašalinti, jei failas atidaromas naudojant naujesnę „Excel“ versiją. Daugiau informacijos: https://go.microsoft.com/fwlink/?linkid=870924.
Komentaras:
    Maršrutą gali aptarnauti ekologiška Transporto priemonė (elektrinė ir pan.), tuo atveju jeigu Tiekėjas pasiūlys.
</t>
      </text>
    </comment>
    <comment ref="C28" authorId="3" shapeId="0" xr:uid="{1BD53459-9172-458C-9350-EEF85967BC19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Maršrutą gali aptarnauti ekologiška Transporto priemonė (elektrinė ir pan.), tuo atveju jeigu Tiekėjas pasiūlys.</t>
      </text>
    </comment>
    <comment ref="J28" authorId="4" shapeId="0" xr:uid="{1CAAEAFE-71F3-4F15-B254-0B19C5197C1D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Planuojama, kad maršrutą aptarnaus 100 proc. ekologiška Transporto priemonė (elektrinė ir pan.)</t>
      </text>
    </comment>
    <comment ref="C33" authorId="5" shapeId="0" xr:uid="{4DEF4EAF-4000-430D-B53E-1257B43603BC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Sutarties priedas Nr. 2. Tiekėjo pasiūlyme nurodyta siūloma Transporto priemonė: TP klasė, modelis, kuro rūšis.</t>
      </text>
    </comment>
    <comment ref="C34" authorId="6" shapeId="0" xr:uid="{7334A613-5AAB-477A-89F8-5B44B4866E68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Sutarties priedas Nr. 2. Tiekėjo pasiūlyme nurodyta siūloma Transporto priemonė: TP klasė, modelis, kuro rūšis.</t>
      </text>
    </comment>
  </commentList>
</comments>
</file>

<file path=xl/sharedStrings.xml><?xml version="1.0" encoding="utf-8"?>
<sst xmlns="http://schemas.openxmlformats.org/spreadsheetml/2006/main" count="158" uniqueCount="85">
  <si>
    <t>Iš viso:</t>
  </si>
  <si>
    <t>Eil. Nr.</t>
  </si>
  <si>
    <t>M10 Alytus–Vosbūčiai per Miroslavą</t>
  </si>
  <si>
    <t>M2 Alytus–Ūdrija–Krokialaukis</t>
  </si>
  <si>
    <t>M11 Alytus–Simnas per Parėčėnus</t>
  </si>
  <si>
    <t>M14 Alytus–Simnas–Kalesninkai</t>
  </si>
  <si>
    <t>M22 Alytus–Simnas–Verebiejai–Krokialaukis–Santaika–Alytus</t>
  </si>
  <si>
    <t>M16 Alytus–Krokialaukis–Santaika
M17 Alytus–Krokialaukis–Santaika-Žuvinto rez.</t>
  </si>
  <si>
    <t>M1 Alytus–Geniai</t>
  </si>
  <si>
    <t>M3 Alytus–Punios girininkija</t>
  </si>
  <si>
    <t>M15 Alytus–Pagilė per Meškučius, Daugus</t>
  </si>
  <si>
    <t>M19 Alytus–Greikonys per Butrimonis</t>
  </si>
  <si>
    <t>M20 Alytus („Gulbynė“)–SB „Dobilas“</t>
  </si>
  <si>
    <t>M23 Alytus–Punia–Butrimonys–Eigirdonys</t>
  </si>
  <si>
    <t>M4 Alytus–Pivašiūnai per Junčionis</t>
  </si>
  <si>
    <t>M5 Alytus–Ilgai per Venciūnus, Alovę</t>
  </si>
  <si>
    <t>M7 Alytus–SB Berželis–Nemunaitis</t>
  </si>
  <si>
    <t>M9 Alytus–Klepočiai</t>
  </si>
  <si>
    <t>M18 Alytus–Eigirdonys per Kedonis, Butrimonis</t>
  </si>
  <si>
    <t xml:space="preserve">M6 Alytus–Pivašiūnai per Daugus Skabeikius, Kančėnai </t>
  </si>
  <si>
    <t>M25 Alytus („Gulbynė“)–SB „Volungėlė“, „Pušelė“</t>
  </si>
  <si>
    <t>Tiekėjo pavadinimas, juridinio asmens kodas</t>
  </si>
  <si>
    <t xml:space="preserve"> 202___-_____- </t>
  </si>
  <si>
    <t>1.</t>
  </si>
  <si>
    <t>2.</t>
  </si>
  <si>
    <t>3.</t>
  </si>
  <si>
    <t>4.</t>
  </si>
  <si>
    <t>5.</t>
  </si>
  <si>
    <t>6.</t>
  </si>
  <si>
    <t>7.</t>
  </si>
  <si>
    <t xml:space="preserve">Ataskaita už 202_ m. __________ mėnesį   </t>
  </si>
  <si>
    <t>Transporto priemonės tipas (pvz. M2 CE dyzelis/ M3 CE elektrinis)</t>
  </si>
  <si>
    <t>8.</t>
  </si>
  <si>
    <t xml:space="preserve">pvz.: M2/M3 CV/CE/CM elektrinis </t>
  </si>
  <si>
    <t>pvz.: M2/M3 CV/CE/CM dyzelis</t>
  </si>
  <si>
    <t>Perdavė:</t>
  </si>
  <si>
    <t>Priėmė:</t>
  </si>
  <si>
    <t>Alytaus rajono savivaldybės administracija</t>
  </si>
  <si>
    <t>Planinis reisų sk. (Rp), vnt.</t>
  </si>
  <si>
    <t>Faktinis reisų sk. (Rf), vnt.</t>
  </si>
  <si>
    <t>Planinė rida, km</t>
  </si>
  <si>
    <t>9.</t>
  </si>
  <si>
    <t>10.</t>
  </si>
  <si>
    <t>Pravažiuotos ridos ir įvykdytų reisų pagal maršrutus ir transporto priemones ataskaita, Nr. 2</t>
  </si>
  <si>
    <t>PASLAUGŲ PRIĖMIMO – PERDAVIMO AKTAS, NR. 1</t>
  </si>
  <si>
    <t xml:space="preserve">už 202_ m. __________ mėnesį   </t>
  </si>
  <si>
    <t>Priskaičiuota už pravažiuotus kilometrus, Eur be PVM</t>
  </si>
  <si>
    <t>Iš viso</t>
  </si>
  <si>
    <t>Ataskaita apie parduotus važiavimo vietinio (priemiestinio) reguliaraus susisiekimo autobusų maršrutais bilietus, Nr. 3</t>
  </si>
  <si>
    <t>Parduotų pilna kaina bilietų skaičius, vnt.</t>
  </si>
  <si>
    <t>Parduotų bilietų skaičius iš  viso, vnt.</t>
  </si>
  <si>
    <t>Pajamos gautos už parduotus bilietus su 50 % lengvata, Eur be PVM</t>
  </si>
  <si>
    <t>Pajamos gautos už parduotus bilietus su 80 % lengvata, Eur be PVM</t>
  </si>
  <si>
    <t>Pajamos gautos už parduotus bilietus pilna kaina, Eur be PVM</t>
  </si>
  <si>
    <t>Pajamos gautos už parduotus bilietus iš viso, Eur be PVM</t>
  </si>
  <si>
    <t>Parduotų su 50 % lengvata bilietų skaičius, vnt.</t>
  </si>
  <si>
    <t>Parduotų su 80 % lengvata bilietų skaičius, vnt.</t>
  </si>
  <si>
    <t>Vyr. finansininkas (buhalteris)</t>
  </si>
  <si>
    <t>Įmonės Vyr. finansininkas (buhalteris (– ė)), vardas pavardė</t>
  </si>
  <si>
    <t>Įmonės, vadovas, pareigos, vardas pavardė</t>
  </si>
  <si>
    <t>Neįvykdytų reisų sk. (Rn, vnt.</t>
  </si>
  <si>
    <r>
      <rPr>
        <b/>
        <i/>
        <sz val="12"/>
        <color rgb="FF002060"/>
        <rFont val="Times New Roman"/>
        <family val="1"/>
        <charset val="186"/>
      </rPr>
      <t>Pastaba:</t>
    </r>
    <r>
      <rPr>
        <i/>
        <sz val="12"/>
        <color rgb="FF002060"/>
        <rFont val="Times New Roman"/>
        <family val="1"/>
        <charset val="186"/>
      </rPr>
      <t xml:space="preserve"> ataskaita pildoma pagal Transporto priemonės kategoriją, tipą, kuro rūšį (pvz.: M2/M3 CV/CE/CM dyzelis/ elektra)</t>
    </r>
  </si>
  <si>
    <t>Faktinė (įvykdyta) rida (Mf), km</t>
  </si>
  <si>
    <t>Neįvykdytų reisų sk. (Rn), vnt.</t>
  </si>
  <si>
    <t>Patvirtintas 1 kilometro įkainis (K1; K2), Eur be PVM</t>
  </si>
  <si>
    <t xml:space="preserve">(-) Baudos (B), Eur be PVM </t>
  </si>
  <si>
    <t>Mokėtina suma už pravažiuotus kilometrus (C), Eur be PVM</t>
  </si>
  <si>
    <r>
      <t xml:space="preserve">Maršruto ilgis (M), km </t>
    </r>
    <r>
      <rPr>
        <sz val="12"/>
        <color theme="1"/>
        <rFont val="Times New Roman"/>
        <family val="1"/>
        <charset val="186"/>
      </rPr>
      <t>(nulinė rida įskaityta)</t>
    </r>
  </si>
  <si>
    <t>Iš jų, (pvz. M2/M3 CV/CE/CM, elektrinis):</t>
  </si>
  <si>
    <t>Iš jų, (pvz. M2/M3 CV/CE/CM, dyzelinis):</t>
  </si>
  <si>
    <t>*Kartu su ataskaita pateikiamos kasos aparatų juostos, banko sąskaitų išrašai ar kt. dokumentai pagrindžiantys gautų pajamų už parduotus važiavimo bilietus surinkimą/ įskaitymą.</t>
  </si>
  <si>
    <t>*Pateikiamos kasos aparatų juostos, banko sąskaitų išrašai ar kt. dokumentai pagrindžiantys gautų pajamų už parduotus važiavimo bilietus surinkimą/ įskaitymą.</t>
  </si>
  <si>
    <t xml:space="preserve">(-) *Pajamos gautos (gauta pinigų suma) už parduotus važiavimo autobusais bilietus (P), Eur be PVM </t>
  </si>
  <si>
    <t>Rodiklio pavadinimas</t>
  </si>
  <si>
    <t>Paslaugų 202____  - _____-_____ Sutarties Nr.  SUT_____, Priedas Nr. 4</t>
  </si>
  <si>
    <t xml:space="preserve"> Transporto priemonės tipas (pvz.: M2/M3 CV/CE/CM dyzelis)</t>
  </si>
  <si>
    <t>22.1</t>
  </si>
  <si>
    <t>22.2</t>
  </si>
  <si>
    <t>Autobusų maršrutų sąrašas</t>
  </si>
  <si>
    <t>Maršruto numeris ir pavadinimas</t>
  </si>
  <si>
    <r>
      <t xml:space="preserve">Transporto priemonės tipas (pvz.: M2/M3 </t>
    </r>
    <r>
      <rPr>
        <b/>
        <sz val="10"/>
        <rFont val="Times New Roman"/>
        <family val="1"/>
        <charset val="186"/>
      </rPr>
      <t>CV/CE/CM</t>
    </r>
    <r>
      <rPr>
        <b/>
        <sz val="10"/>
        <color theme="8" tint="-0.499984740745262"/>
        <rFont val="Times New Roman"/>
        <family val="1"/>
        <charset val="186"/>
      </rPr>
      <t xml:space="preserve"> </t>
    </r>
    <r>
      <rPr>
        <b/>
        <sz val="10"/>
        <color theme="5" tint="-0.499984740745262"/>
        <rFont val="Times New Roman"/>
        <family val="1"/>
        <charset val="186"/>
      </rPr>
      <t>elektra</t>
    </r>
    <r>
      <rPr>
        <b/>
        <sz val="10"/>
        <color theme="1"/>
        <rFont val="Times New Roman"/>
        <family val="1"/>
        <charset val="186"/>
      </rPr>
      <t>)</t>
    </r>
  </si>
  <si>
    <r>
      <t xml:space="preserve">M21 Alytus („Gulbynė“)–Medukšta </t>
    </r>
    <r>
      <rPr>
        <i/>
        <sz val="12"/>
        <color theme="5" tint="-0.499984740745262"/>
        <rFont val="Times New Roman"/>
        <family val="1"/>
        <charset val="186"/>
      </rPr>
      <t>(Pastaba: maršrutą gali aptarnauti 100 % ekologiška transporto priemonė (pvz. elektrinė), jeigu Tiekėjas nuspręs pasiūlyti, ir už pravažiuotus kilometrus bus apmokama Tiekėjo Pasiūlyme nurodytą įkainį „K2“)</t>
    </r>
  </si>
  <si>
    <r>
      <t xml:space="preserve">M12 Alytus–Verebiejai per Simną, Žuvintus                             M13 Alytus–Žuvintai per Simną, Verebiejus </t>
    </r>
    <r>
      <rPr>
        <i/>
        <sz val="12"/>
        <color theme="5" tint="-0.499984740745262"/>
        <rFont val="Times New Roman"/>
        <family val="1"/>
        <charset val="186"/>
      </rPr>
      <t>(</t>
    </r>
    <r>
      <rPr>
        <b/>
        <i/>
        <sz val="12"/>
        <color theme="5" tint="-0.499984740745262"/>
        <rFont val="Times New Roman"/>
        <family val="1"/>
        <charset val="186"/>
      </rPr>
      <t>Pastaba</t>
    </r>
    <r>
      <rPr>
        <i/>
        <sz val="12"/>
        <color theme="5" tint="-0.499984740745262"/>
        <rFont val="Times New Roman"/>
        <family val="1"/>
        <charset val="186"/>
      </rPr>
      <t>: maršrutą gali aptarnauti 100 % ekologiška transporto priemonė (pvz. elektrinė), jeigu Tiekėjas nuspręs pasiūlyti, ir už pravažiuotus kilometrus bus apmokama Tiekėjo Pasiūlyme nurodytą įkainį „K2“)</t>
    </r>
  </si>
  <si>
    <r>
      <t xml:space="preserve">M12 Alytus–Verebiejai per Simną, Žuvintus/ M13 Alytus–Žuvintai per Simną, Verebiejus. </t>
    </r>
    <r>
      <rPr>
        <i/>
        <sz val="12"/>
        <color rgb="FF833C0C"/>
        <rFont val="Times New Roman"/>
        <family val="1"/>
        <charset val="186"/>
      </rPr>
      <t>(</t>
    </r>
    <r>
      <rPr>
        <b/>
        <i/>
        <sz val="12"/>
        <color rgb="FF833C0C"/>
        <rFont val="Times New Roman"/>
        <family val="1"/>
        <charset val="186"/>
      </rPr>
      <t>Pastaba</t>
    </r>
    <r>
      <rPr>
        <i/>
        <sz val="12"/>
        <color rgb="FF833C0C"/>
        <rFont val="Times New Roman"/>
        <family val="1"/>
        <charset val="186"/>
      </rPr>
      <t>: maršrutą gali aptarnauti 100 % ekologiška transporto priemonė (pvz. elektrinė), jeigu Tiekėjas nuspręs pasiūlyti, ir už pravažiuotus kilometrus bus apmokama Tiekėjo Pasiūlyme nurodytą įkainį „K2“)</t>
    </r>
  </si>
  <si>
    <r>
      <t>M21 Alytus („Gulbynė“)–Medukšta.</t>
    </r>
    <r>
      <rPr>
        <i/>
        <sz val="12"/>
        <color rgb="FF833C0C"/>
        <rFont val="Times New Roman"/>
        <family val="1"/>
        <charset val="186"/>
      </rPr>
      <t xml:space="preserve"> (</t>
    </r>
    <r>
      <rPr>
        <b/>
        <i/>
        <sz val="12"/>
        <color rgb="FF833C0C"/>
        <rFont val="Times New Roman"/>
        <family val="1"/>
        <charset val="186"/>
      </rPr>
      <t>Pastaba</t>
    </r>
    <r>
      <rPr>
        <i/>
        <sz val="12"/>
        <color rgb="FF833C0C"/>
        <rFont val="Times New Roman"/>
        <family val="1"/>
        <charset val="186"/>
      </rPr>
      <t>: maršrutą gali aptarnauti 100 % ekologiška transporto priemonė (pvz. elektrinė), jeigu Tiekėjas nuspręs pasiūlyti, ir už pravažiuotus kilometrus bus apmokama Tiekėjo Pasiūlyme nurodytą įkainį „K2“)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</si>
</sst>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5"/>
      <color theme="1"/>
      <name val="Times New Roman"/>
      <family val="1"/>
      <charset val="186"/>
    </font>
    <font>
      <i/>
      <sz val="12"/>
      <color rgb="FF002060"/>
      <name val="Times New Roman"/>
      <family val="1"/>
      <charset val="186"/>
    </font>
    <font>
      <b/>
      <i/>
      <sz val="12"/>
      <color rgb="FF002060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002060"/>
      <name val="Times New Roman"/>
      <family val="1"/>
      <charset val="186"/>
    </font>
    <font>
      <b/>
      <sz val="12"/>
      <color rgb="FF002060"/>
      <name val="Times New Roman"/>
      <family val="1"/>
      <charset val="186"/>
    </font>
    <font>
      <b/>
      <sz val="14"/>
      <color rgb="FF00206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rgb="FF002060"/>
      <name val="Times New Roman"/>
      <family val="1"/>
      <charset val="186"/>
    </font>
    <font>
      <sz val="12"/>
      <color theme="8" tint="-0.499984740745262"/>
      <name val="Times New Roman"/>
      <family val="1"/>
      <charset val="186"/>
    </font>
    <font>
      <b/>
      <sz val="10"/>
      <color theme="8" tint="-0.499984740745262"/>
      <name val="Times New Roman"/>
      <family val="1"/>
      <charset val="186"/>
    </font>
    <font>
      <sz val="12"/>
      <color theme="8" tint="-0.249977111117893"/>
      <name val="Times New Roman"/>
      <family val="1"/>
      <charset val="186"/>
    </font>
    <font>
      <sz val="12"/>
      <color theme="5" tint="-0.499984740745262"/>
      <name val="Times New Roman"/>
      <family val="1"/>
      <charset val="186"/>
    </font>
    <font>
      <sz val="8"/>
      <color theme="5" tint="-0.499984740745262"/>
      <name val="Times New Roman"/>
      <family val="1"/>
      <charset val="186"/>
    </font>
    <font>
      <b/>
      <sz val="12"/>
      <color theme="5" tint="-0.499984740745262"/>
      <name val="Times New Roman"/>
      <family val="1"/>
      <charset val="186"/>
    </font>
    <font>
      <b/>
      <sz val="10"/>
      <color theme="5" tint="-0.49998474074526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color theme="5" tint="-0.499984740745262"/>
      <name val="Times New Roman"/>
      <family val="1"/>
      <charset val="186"/>
    </font>
    <font>
      <b/>
      <i/>
      <sz val="12"/>
      <color theme="5" tint="-0.49998474074526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rgb="FF833C0C"/>
      <name val="Times New Roman"/>
      <family val="1"/>
      <charset val="186"/>
    </font>
    <font>
      <i/>
      <sz val="12"/>
      <color rgb="FF833C0C"/>
      <name val="Times New Roman"/>
      <family val="1"/>
      <charset val="186"/>
    </font>
    <font>
      <b/>
      <i/>
      <sz val="12"/>
      <color rgb="FF833C0C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shrinkToFit="1"/>
    </xf>
    <xf numFmtId="3" fontId="10" fillId="0" borderId="3" xfId="0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right" vertical="center" wrapText="1"/>
    </xf>
    <xf numFmtId="3" fontId="18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 shrinkToFit="1"/>
    </xf>
    <xf numFmtId="0" fontId="14" fillId="3" borderId="9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 shrinkToFit="1"/>
    </xf>
    <xf numFmtId="0" fontId="14" fillId="3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 shrinkToFit="1"/>
    </xf>
    <xf numFmtId="0" fontId="8" fillId="2" borderId="18" xfId="0" applyFont="1" applyFill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17" fillId="3" borderId="16" xfId="0" applyNumberFormat="1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right" vertical="center"/>
    </xf>
    <xf numFmtId="4" fontId="17" fillId="3" borderId="17" xfId="0" applyNumberFormat="1" applyFont="1" applyFill="1" applyBorder="1" applyAlignment="1">
      <alignment horizontal="center" vertical="center" wrapText="1"/>
    </xf>
    <xf numFmtId="4" fontId="17" fillId="3" borderId="19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22" fillId="3" borderId="6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2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3" fontId="1" fillId="3" borderId="2" xfId="0" applyNumberFormat="1" applyFont="1" applyFill="1" applyBorder="1" applyAlignment="1">
      <alignment horizontal="center" vertical="center"/>
    </xf>
    <xf numFmtId="3" fontId="27" fillId="0" borderId="3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3" fontId="26" fillId="2" borderId="3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right" vertical="center" wrapText="1"/>
    </xf>
    <xf numFmtId="1" fontId="28" fillId="2" borderId="2" xfId="0" applyNumberFormat="1" applyFont="1" applyFill="1" applyBorder="1" applyAlignment="1">
      <alignment horizontal="center" vertical="center" wrapText="1"/>
    </xf>
    <xf numFmtId="3" fontId="28" fillId="2" borderId="2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3" fontId="26" fillId="0" borderId="2" xfId="0" applyNumberFormat="1" applyFont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" fontId="28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4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7" fillId="0" borderId="21" xfId="0" applyFont="1" applyBorder="1" applyAlignment="1">
      <alignment horizontal="left" vertical="center" wrapText="1"/>
    </xf>
  </cellXfs>
  <cellStyles count="2">
    <cellStyle name="Įprastas" xfId="0" builtinId="0"/>
    <cellStyle name="Paprastas_Lapas1_1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ana Klimenkienė" id="{177379A4-92A4-4F4A-A464-BEC5491A3E74}" userId="S::diana.klimenkiene@arsa.lt::bf5ff8e6-5a00-4497-b1b9-9554682fc73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5-05-02T10:42:35.31" personId="{177379A4-92A4-4F4A-A464-BEC5491A3E74}" id="{8B9FA42B-6815-4FB6-A414-77FAAB074164}">
    <text>Tiekėjo pasiūlyme pateikta transporto priemonė, (įrašoma pagal degalų/ kur rūšį)</text>
  </threadedComment>
  <threadedComment ref="E9" dT="2025-05-02T10:42:46.80" personId="{177379A4-92A4-4F4A-A464-BEC5491A3E74}" id="{3929B298-D9C7-4FCE-BB18-34850C5BC71B}">
    <text>Tiekėjo pasiūlyme pateikta transporto priemonė, (įrašoma pagal degalų/ kur rūšį), jeigu pasiūlo.</text>
  </threadedComment>
  <threadedComment ref="C13" dT="2025-05-02T10:40:36.12" personId="{177379A4-92A4-4F4A-A464-BEC5491A3E74}" id="{2749364E-B139-43CD-8A83-0963AAD590CB}">
    <text>Tiekėjo Pasiūlyme nurodytas 1 km paslaugos teikimo pagal transporto priemonės kuro/ degalų rūšį įkainis_Sutarties priedas Nr. 3</text>
  </threadedComment>
  <threadedComment ref="D13" dT="2025-06-06T05:17:02.42" personId="{177379A4-92A4-4F4A-A464-BEC5491A3E74}" id="{5FDCA4ED-BDCA-4C6A-8D00-2596A68B903B}">
    <text>K1</text>
  </threadedComment>
  <threadedComment ref="E13" dT="2025-06-06T05:16:51.30" personId="{177379A4-92A4-4F4A-A464-BEC5491A3E74}" id="{23E6AF33-2BE2-49BA-882C-469D4B3EA3C5}">
    <text>K2</text>
  </threadedComment>
  <threadedComment ref="C15" dT="2025-05-06T12:32:21.32" personId="{177379A4-92A4-4F4A-A464-BEC5491A3E74}" id="{812E7EC6-B14A-4F99-8C26-71C6A3C49E94}">
    <text>Pateikiamos kasos aparatų juostos, banko sąskaitų išrašai ar kt. dokumentai pagrindžiantys gautas pajamas už parduotus važiavimo bilietus.</text>
  </threadedComment>
  <threadedComment ref="F17" dT="2025-05-02T10:41:19.05" personId="{177379A4-92A4-4F4A-A464-BEC5491A3E74}" id="{886EBE3F-B547-4588-8969-1EFACFD3F414}">
    <text>Apmokama Tiekėjui  už suteiktas paslaugas suma, Eur be PVM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9" dT="2025-05-06T07:50:22.57" personId="{177379A4-92A4-4F4A-A464-BEC5491A3E74}" id="{B16DB69B-FF38-4B2D-A313-27C0DA849B09}">
    <text>Sutarties priedas Nr. 2. Įrašoma Tiekėjo pasiūlyme nurodyta Transporto priemonė: TP klasė, modelis, kuro rūšis.</text>
  </threadedComment>
  <threadedComment ref="C21" dT="2025-05-28T11:39:29.32" personId="{177379A4-92A4-4F4A-A464-BEC5491A3E74}" id="{5A589E14-603A-421F-BCBD-28BCA0B529FC}">
    <text>Maršrutą gali aptarnauti ekologiška Transporto priemonė (elektrinė ir pan.), tuo atveju jeigu Tiekėjas pasiūlys.</text>
  </threadedComment>
  <threadedComment ref="J21" dT="2025-05-28T11:38:20.13" personId="{177379A4-92A4-4F4A-A464-BEC5491A3E74}" id="{0756563B-C270-4C95-BFEE-CD51DCF39220}">
    <text xml:space="preserve">Maršrutą gali aptarnauti ekologiška Transporto priemonė (elektrinė ir pan.), tuo atveju jeigu Tiekėjas pasiūlys.
</text>
  </threadedComment>
  <threadedComment ref="C28" dT="2025-05-28T11:05:21.64" personId="{177379A4-92A4-4F4A-A464-BEC5491A3E74}" id="{1BD53459-9172-458C-9350-EEF85967BC19}">
    <text>Maršrutą gali aptarnauti ekologiška Transporto priemonė (elektrinė ir pan.), tuo atveju jeigu Tiekėjas pasiūlys.</text>
  </threadedComment>
  <threadedComment ref="J28" dT="2025-05-06T07:51:56.11" personId="{177379A4-92A4-4F4A-A464-BEC5491A3E74}" id="{1CAAEAFE-71F3-4F15-B254-0B19C5197C1D}">
    <text>Planuojama, kad maršrutą aptarnaus 100 proc. ekologiška Transporto priemonė (elektrinė ir pan.)</text>
  </threadedComment>
  <threadedComment ref="C33" dT="2025-05-06T07:46:26.28" personId="{177379A4-92A4-4F4A-A464-BEC5491A3E74}" id="{4DEF4EAF-4000-430D-B53E-1257B43603BC}">
    <text>Sutarties priedas Nr. 2. Tiekėjo pasiūlyme nurodyta siūloma Transporto priemonė: TP klasė, modelis, kuro rūšis.</text>
  </threadedComment>
  <threadedComment ref="C34" dT="2025-05-06T07:46:33.40" personId="{177379A4-92A4-4F4A-A464-BEC5491A3E74}" id="{7334A613-5AAB-477A-89F8-5B44B4866E68}">
    <text>Sutarties priedas Nr. 2. Tiekėjo pasiūlyme nurodyta siūloma Transporto priemonė: TP klasė, modelis, kuro rūšis.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D100-B4DC-4025-A704-0AB6D1B0ABBC}">
  <sheetPr>
    <tabColor rgb="FFC00000"/>
    <pageSetUpPr fitToPage="1"/>
  </sheetPr>
  <dimension ref="A1:F28"/>
  <sheetViews>
    <sheetView zoomScale="115" zoomScaleNormal="115" workbookViewId="0">
      <selection activeCell="A2" sqref="A2:G27"/>
    </sheetView>
  </sheetViews>
  <sheetFormatPr defaultColWidth="8.85546875" defaultRowHeight="15.75" x14ac:dyDescent="0.25"/>
  <cols>
    <col min="1" max="1" width="4.140625" style="2" customWidth="1"/>
    <col min="2" max="2" width="5.7109375" style="2" customWidth="1"/>
    <col min="3" max="3" width="61" style="2" customWidth="1"/>
    <col min="4" max="4" width="14.140625" style="2" customWidth="1"/>
    <col min="5" max="5" width="15.42578125" style="2" customWidth="1"/>
    <col min="6" max="6" width="14" style="2" customWidth="1"/>
    <col min="7" max="7" width="2.85546875" style="2" customWidth="1"/>
    <col min="8" max="16384" width="8.85546875" style="2"/>
  </cols>
  <sheetData>
    <row r="1" spans="2:6" ht="6" customHeight="1" x14ac:dyDescent="0.25">
      <c r="B1" s="92"/>
      <c r="C1" s="92"/>
      <c r="D1" s="92"/>
      <c r="E1" s="92"/>
      <c r="F1" s="92"/>
    </row>
    <row r="2" spans="2:6" x14ac:dyDescent="0.25">
      <c r="B2" s="93" t="s">
        <v>74</v>
      </c>
      <c r="C2" s="93"/>
      <c r="D2" s="93"/>
      <c r="E2" s="93"/>
      <c r="F2" s="93"/>
    </row>
    <row r="3" spans="2:6" ht="12.75" customHeight="1" x14ac:dyDescent="0.25">
      <c r="D3" s="11"/>
      <c r="E3" s="11"/>
      <c r="F3" s="11"/>
    </row>
    <row r="4" spans="2:6" ht="21.6" customHeight="1" x14ac:dyDescent="0.25">
      <c r="B4" s="94" t="s">
        <v>21</v>
      </c>
      <c r="C4" s="94"/>
      <c r="D4" s="94"/>
      <c r="E4" s="94"/>
      <c r="F4" s="94"/>
    </row>
    <row r="5" spans="2:6" ht="21.6" customHeight="1" x14ac:dyDescent="0.25">
      <c r="B5" s="95" t="s">
        <v>44</v>
      </c>
      <c r="C5" s="95"/>
      <c r="D5" s="95"/>
      <c r="E5" s="95"/>
      <c r="F5" s="95"/>
    </row>
    <row r="6" spans="2:6" ht="28.5" customHeight="1" x14ac:dyDescent="0.25">
      <c r="B6" s="94" t="s">
        <v>45</v>
      </c>
      <c r="C6" s="94"/>
      <c r="D6" s="94"/>
      <c r="E6" s="94"/>
      <c r="F6" s="94"/>
    </row>
    <row r="7" spans="2:6" ht="28.5" customHeight="1" x14ac:dyDescent="0.25">
      <c r="B7" s="94" t="s">
        <v>22</v>
      </c>
      <c r="C7" s="94"/>
      <c r="D7" s="94"/>
      <c r="E7" s="94"/>
      <c r="F7" s="94"/>
    </row>
    <row r="8" spans="2:6" ht="6" customHeight="1" thickBot="1" x14ac:dyDescent="0.3">
      <c r="B8" s="92"/>
      <c r="C8" s="92"/>
      <c r="D8" s="92"/>
      <c r="E8" s="92"/>
      <c r="F8" s="92"/>
    </row>
    <row r="9" spans="2:6" ht="73.5" customHeight="1" x14ac:dyDescent="0.25">
      <c r="B9" s="52" t="s">
        <v>1</v>
      </c>
      <c r="C9" s="54" t="s">
        <v>73</v>
      </c>
      <c r="D9" s="55" t="s">
        <v>75</v>
      </c>
      <c r="E9" s="56" t="s">
        <v>80</v>
      </c>
      <c r="F9" s="39" t="s">
        <v>47</v>
      </c>
    </row>
    <row r="10" spans="2:6" ht="18" customHeight="1" x14ac:dyDescent="0.25">
      <c r="B10" s="53" t="s">
        <v>23</v>
      </c>
      <c r="C10" s="25" t="s">
        <v>24</v>
      </c>
      <c r="D10" s="25" t="s">
        <v>25</v>
      </c>
      <c r="E10" s="38" t="s">
        <v>26</v>
      </c>
      <c r="F10" s="40" t="s">
        <v>27</v>
      </c>
    </row>
    <row r="11" spans="2:6" ht="24" customHeight="1" x14ac:dyDescent="0.25">
      <c r="B11" s="57">
        <v>1</v>
      </c>
      <c r="C11" s="7" t="s">
        <v>62</v>
      </c>
      <c r="D11" s="41">
        <f>'Priedas4_Ridos ataskaita Nr.2'!H33</f>
        <v>0</v>
      </c>
      <c r="E11" s="42">
        <f>'Priedas4_Ridos ataskaita Nr.2'!H34</f>
        <v>0</v>
      </c>
      <c r="F11" s="43">
        <f>D11+E11</f>
        <v>0</v>
      </c>
    </row>
    <row r="12" spans="2:6" ht="24" customHeight="1" x14ac:dyDescent="0.25">
      <c r="B12" s="57">
        <v>2</v>
      </c>
      <c r="C12" s="7" t="s">
        <v>63</v>
      </c>
      <c r="D12" s="41">
        <f>'Priedas4_Ridos ataskaita Nr.2'!I33</f>
        <v>0</v>
      </c>
      <c r="E12" s="42">
        <f>'Priedas4_Ridos ataskaita Nr.2'!I34</f>
        <v>0</v>
      </c>
      <c r="F12" s="43">
        <f>D12+E12</f>
        <v>0</v>
      </c>
    </row>
    <row r="13" spans="2:6" ht="16.899999999999999" customHeight="1" x14ac:dyDescent="0.25">
      <c r="B13" s="58">
        <v>3</v>
      </c>
      <c r="C13" s="59" t="s">
        <v>64</v>
      </c>
      <c r="D13" s="51">
        <v>0</v>
      </c>
      <c r="E13" s="90">
        <v>0</v>
      </c>
      <c r="F13" s="44"/>
    </row>
    <row r="14" spans="2:6" ht="16.899999999999999" customHeight="1" x14ac:dyDescent="0.25">
      <c r="B14" s="60">
        <v>4</v>
      </c>
      <c r="C14" s="37" t="s">
        <v>46</v>
      </c>
      <c r="D14" s="45">
        <f>D11*D13</f>
        <v>0</v>
      </c>
      <c r="E14" s="46">
        <f>E11*E13</f>
        <v>0</v>
      </c>
      <c r="F14" s="47">
        <f>D14+E14</f>
        <v>0</v>
      </c>
    </row>
    <row r="15" spans="2:6" ht="38.25" customHeight="1" x14ac:dyDescent="0.25">
      <c r="B15" s="61">
        <v>5</v>
      </c>
      <c r="C15" s="4" t="s">
        <v>72</v>
      </c>
      <c r="D15" s="48">
        <f>'Priedas4_Bilietų ataskaita Nr.3'!K31-'Priedas4_Bilietų ataskaita Nr.3'!K20-'Priedas4_Bilietų ataskaita Nr.3'!K27</f>
        <v>0</v>
      </c>
      <c r="E15" s="49">
        <f>'Priedas4_Bilietų ataskaita Nr.3'!K20+'Priedas4_Bilietų ataskaita Nr.3'!K27</f>
        <v>0</v>
      </c>
      <c r="F15" s="44">
        <f>D15+E15</f>
        <v>0</v>
      </c>
    </row>
    <row r="16" spans="2:6" ht="24" customHeight="1" thickBot="1" x14ac:dyDescent="0.3">
      <c r="B16" s="61">
        <v>6</v>
      </c>
      <c r="C16" s="7" t="s">
        <v>65</v>
      </c>
      <c r="D16" s="48">
        <v>0</v>
      </c>
      <c r="E16" s="49">
        <v>0</v>
      </c>
      <c r="F16" s="50">
        <f>D16+E16</f>
        <v>0</v>
      </c>
    </row>
    <row r="17" spans="1:6" ht="18" customHeight="1" thickBot="1" x14ac:dyDescent="0.3">
      <c r="A17" s="27"/>
      <c r="B17" s="62">
        <v>7</v>
      </c>
      <c r="C17" s="63" t="s">
        <v>66</v>
      </c>
      <c r="D17" s="64">
        <f>D14-(D15+D16)</f>
        <v>0</v>
      </c>
      <c r="E17" s="65">
        <f>E14-(E15+E16)</f>
        <v>0</v>
      </c>
      <c r="F17" s="71">
        <f>F14-(F15+F16)</f>
        <v>0</v>
      </c>
    </row>
    <row r="18" spans="1:6" ht="24.75" customHeight="1" x14ac:dyDescent="0.25">
      <c r="B18" s="101" t="s">
        <v>71</v>
      </c>
      <c r="C18" s="101"/>
      <c r="D18" s="101"/>
      <c r="E18" s="101"/>
      <c r="F18" s="101"/>
    </row>
    <row r="19" spans="1:6" ht="21" customHeight="1" x14ac:dyDescent="0.25">
      <c r="B19" s="91" t="s">
        <v>35</v>
      </c>
      <c r="C19" s="91"/>
    </row>
    <row r="20" spans="1:6" ht="18" customHeight="1" x14ac:dyDescent="0.25">
      <c r="B20" s="34" t="s">
        <v>59</v>
      </c>
      <c r="E20" s="1" t="s">
        <v>57</v>
      </c>
    </row>
    <row r="21" spans="1:6" ht="6.75" customHeight="1" x14ac:dyDescent="0.25">
      <c r="B21" s="33"/>
      <c r="C21" s="20"/>
    </row>
    <row r="22" spans="1:6" x14ac:dyDescent="0.25">
      <c r="B22" s="36"/>
      <c r="C22" s="35"/>
    </row>
    <row r="23" spans="1:6" ht="18" customHeight="1" x14ac:dyDescent="0.25">
      <c r="B23" s="34" t="s">
        <v>58</v>
      </c>
    </row>
    <row r="24" spans="1:6" ht="16.5" customHeight="1" x14ac:dyDescent="0.25">
      <c r="B24" s="33"/>
      <c r="C24" s="20"/>
    </row>
    <row r="25" spans="1:6" ht="21" customHeight="1" x14ac:dyDescent="0.25">
      <c r="B25" s="91" t="s">
        <v>36</v>
      </c>
      <c r="C25" s="91"/>
    </row>
    <row r="26" spans="1:6" ht="18" customHeight="1" x14ac:dyDescent="0.25">
      <c r="B26" s="34" t="s">
        <v>37</v>
      </c>
    </row>
    <row r="27" spans="1:6" x14ac:dyDescent="0.25">
      <c r="B27" s="33"/>
      <c r="C27" s="20"/>
    </row>
    <row r="28" spans="1:6" ht="6" customHeight="1" x14ac:dyDescent="0.25">
      <c r="D28" s="11"/>
      <c r="E28" s="11"/>
      <c r="F28" s="11"/>
    </row>
  </sheetData>
  <mergeCells count="10">
    <mergeCell ref="B18:F18"/>
    <mergeCell ref="B19:C19"/>
    <mergeCell ref="B25:C25"/>
    <mergeCell ref="B8:F8"/>
    <mergeCell ref="B1:F1"/>
    <mergeCell ref="B2:F2"/>
    <mergeCell ref="B4:F4"/>
    <mergeCell ref="B5:F5"/>
    <mergeCell ref="B6:F6"/>
    <mergeCell ref="B7:F7"/>
  </mergeCells>
  <pageMargins left="0.42" right="0.17" top="0.75" bottom="0.75" header="0.3" footer="0.3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BD1D-EE81-4F44-A4F1-642D017434D4}">
  <sheetPr>
    <tabColor theme="5" tint="-0.499984740745262"/>
    <pageSetUpPr fitToPage="1"/>
  </sheetPr>
  <dimension ref="B1:J44"/>
  <sheetViews>
    <sheetView topLeftCell="B1" workbookViewId="0">
      <pane ySplit="10" topLeftCell="A29" activePane="bottomLeft" state="frozen"/>
      <selection activeCell="B10" sqref="B10"/>
      <selection pane="bottomLeft" activeCell="B1" sqref="B1:J44"/>
    </sheetView>
  </sheetViews>
  <sheetFormatPr defaultColWidth="8.85546875" defaultRowHeight="15.75" x14ac:dyDescent="0.25"/>
  <cols>
    <col min="1" max="1" width="2.28515625" style="2" customWidth="1"/>
    <col min="2" max="2" width="5.7109375" style="2" customWidth="1"/>
    <col min="3" max="3" width="51.28515625" style="2" customWidth="1"/>
    <col min="4" max="5" width="10.85546875" style="2" customWidth="1"/>
    <col min="6" max="6" width="11.42578125" style="2" customWidth="1"/>
    <col min="7" max="7" width="12.42578125" style="2" customWidth="1"/>
    <col min="8" max="8" width="12.28515625" style="2" customWidth="1"/>
    <col min="9" max="10" width="14" style="2" customWidth="1"/>
    <col min="11" max="11" width="1.7109375" style="2" customWidth="1"/>
    <col min="12" max="16384" width="8.85546875" style="2"/>
  </cols>
  <sheetData>
    <row r="1" spans="2:10" ht="6" customHeight="1" x14ac:dyDescent="0.25">
      <c r="D1" s="11"/>
      <c r="E1" s="11"/>
      <c r="F1" s="11"/>
      <c r="G1" s="11"/>
      <c r="H1" s="11"/>
      <c r="I1" s="11"/>
      <c r="J1" s="11"/>
    </row>
    <row r="2" spans="2:10" x14ac:dyDescent="0.25">
      <c r="B2" s="93" t="s">
        <v>74</v>
      </c>
      <c r="C2" s="93"/>
      <c r="D2" s="93"/>
      <c r="E2" s="93"/>
      <c r="F2" s="93"/>
      <c r="G2" s="93"/>
      <c r="H2" s="93"/>
      <c r="I2" s="93"/>
      <c r="J2" s="93"/>
    </row>
    <row r="3" spans="2:10" ht="6" customHeight="1" x14ac:dyDescent="0.25">
      <c r="D3" s="11"/>
      <c r="E3" s="11"/>
      <c r="F3" s="11"/>
      <c r="G3" s="11"/>
      <c r="H3" s="11"/>
      <c r="I3" s="11"/>
      <c r="J3" s="11"/>
    </row>
    <row r="4" spans="2:10" ht="21.6" customHeight="1" x14ac:dyDescent="0.25">
      <c r="B4" s="94" t="s">
        <v>21</v>
      </c>
      <c r="C4" s="94"/>
      <c r="D4" s="94"/>
      <c r="E4" s="94"/>
      <c r="F4" s="94"/>
      <c r="G4" s="94"/>
      <c r="H4" s="94"/>
      <c r="I4" s="94"/>
      <c r="J4" s="94"/>
    </row>
    <row r="5" spans="2:10" ht="21.6" customHeight="1" x14ac:dyDescent="0.25">
      <c r="B5" s="97" t="s">
        <v>43</v>
      </c>
      <c r="C5" s="97"/>
      <c r="D5" s="97"/>
      <c r="E5" s="97"/>
      <c r="F5" s="97"/>
      <c r="G5" s="97"/>
      <c r="H5" s="97"/>
      <c r="I5" s="97"/>
      <c r="J5" s="97"/>
    </row>
    <row r="6" spans="2:10" ht="28.5" customHeight="1" x14ac:dyDescent="0.25">
      <c r="B6" s="94" t="s">
        <v>30</v>
      </c>
      <c r="C6" s="94"/>
      <c r="D6" s="94"/>
      <c r="E6" s="94"/>
      <c r="F6" s="94"/>
      <c r="G6" s="94"/>
      <c r="H6" s="94"/>
      <c r="I6" s="94"/>
      <c r="J6" s="94"/>
    </row>
    <row r="7" spans="2:10" ht="16.5" customHeight="1" x14ac:dyDescent="0.25">
      <c r="B7" s="94" t="s">
        <v>22</v>
      </c>
      <c r="C7" s="94"/>
      <c r="D7" s="94"/>
      <c r="E7" s="94"/>
      <c r="F7" s="94"/>
      <c r="G7" s="94"/>
      <c r="H7" s="94"/>
      <c r="I7" s="94"/>
      <c r="J7" s="94"/>
    </row>
    <row r="8" spans="2:10" ht="26.25" customHeight="1" x14ac:dyDescent="0.25">
      <c r="B8" s="96" t="s">
        <v>61</v>
      </c>
      <c r="C8" s="96"/>
      <c r="D8" s="96"/>
      <c r="E8" s="96"/>
      <c r="F8" s="96"/>
      <c r="G8" s="96"/>
      <c r="H8" s="96"/>
      <c r="I8" s="96"/>
      <c r="J8" s="96"/>
    </row>
    <row r="9" spans="2:10" ht="79.5" customHeight="1" x14ac:dyDescent="0.25">
      <c r="B9" s="21" t="s">
        <v>1</v>
      </c>
      <c r="C9" s="22" t="s">
        <v>78</v>
      </c>
      <c r="D9" s="21" t="s">
        <v>67</v>
      </c>
      <c r="E9" s="21" t="s">
        <v>40</v>
      </c>
      <c r="F9" s="21" t="s">
        <v>38</v>
      </c>
      <c r="G9" s="21" t="s">
        <v>39</v>
      </c>
      <c r="H9" s="21" t="s">
        <v>62</v>
      </c>
      <c r="I9" s="21" t="s">
        <v>60</v>
      </c>
      <c r="J9" s="28" t="s">
        <v>31</v>
      </c>
    </row>
    <row r="10" spans="2:10" ht="18" customHeight="1" x14ac:dyDescent="0.25">
      <c r="B10" s="25" t="s">
        <v>23</v>
      </c>
      <c r="C10" s="25" t="s">
        <v>24</v>
      </c>
      <c r="D10" s="25" t="s">
        <v>25</v>
      </c>
      <c r="E10" s="25" t="s">
        <v>26</v>
      </c>
      <c r="F10" s="25" t="s">
        <v>27</v>
      </c>
      <c r="G10" s="25" t="s">
        <v>28</v>
      </c>
      <c r="H10" s="25" t="s">
        <v>29</v>
      </c>
      <c r="I10" s="25" t="s">
        <v>32</v>
      </c>
      <c r="J10" s="25" t="s">
        <v>41</v>
      </c>
    </row>
    <row r="11" spans="2:10" ht="24" customHeight="1" x14ac:dyDescent="0.25">
      <c r="B11" s="23">
        <v>1</v>
      </c>
      <c r="C11" s="24" t="s">
        <v>8</v>
      </c>
      <c r="D11" s="66">
        <v>496</v>
      </c>
      <c r="E11" s="13">
        <v>0</v>
      </c>
      <c r="F11" s="13">
        <v>0</v>
      </c>
      <c r="G11" s="13">
        <f>F11-I11</f>
        <v>0</v>
      </c>
      <c r="H11" s="13">
        <v>0</v>
      </c>
      <c r="I11" s="13">
        <v>0</v>
      </c>
      <c r="J11" s="29" t="s">
        <v>34</v>
      </c>
    </row>
    <row r="12" spans="2:10" ht="16.899999999999999" customHeight="1" x14ac:dyDescent="0.25">
      <c r="B12" s="3">
        <v>2</v>
      </c>
      <c r="C12" s="7" t="s">
        <v>3</v>
      </c>
      <c r="D12" s="67">
        <v>1035.1666666666667</v>
      </c>
      <c r="E12" s="13">
        <v>0</v>
      </c>
      <c r="F12" s="13">
        <v>0</v>
      </c>
      <c r="G12" s="13">
        <f t="shared" ref="G12:G31" si="0">F12-I12</f>
        <v>0</v>
      </c>
      <c r="H12" s="13">
        <v>0</v>
      </c>
      <c r="I12" s="13">
        <v>0</v>
      </c>
      <c r="J12" s="29" t="s">
        <v>34</v>
      </c>
    </row>
    <row r="13" spans="2:10" ht="18" customHeight="1" x14ac:dyDescent="0.25">
      <c r="B13" s="17">
        <v>3</v>
      </c>
      <c r="C13" s="12" t="s">
        <v>9</v>
      </c>
      <c r="D13" s="69">
        <v>1496</v>
      </c>
      <c r="E13" s="13">
        <v>0</v>
      </c>
      <c r="F13" s="13">
        <v>0</v>
      </c>
      <c r="G13" s="13">
        <f t="shared" si="0"/>
        <v>0</v>
      </c>
      <c r="H13" s="13">
        <v>0</v>
      </c>
      <c r="I13" s="13">
        <v>0</v>
      </c>
      <c r="J13" s="29" t="s">
        <v>34</v>
      </c>
    </row>
    <row r="14" spans="2:10" ht="18" customHeight="1" x14ac:dyDescent="0.25">
      <c r="B14" s="17">
        <v>4</v>
      </c>
      <c r="C14" s="7" t="s">
        <v>14</v>
      </c>
      <c r="D14" s="69">
        <v>3480</v>
      </c>
      <c r="E14" s="13">
        <v>0</v>
      </c>
      <c r="F14" s="13">
        <v>0</v>
      </c>
      <c r="G14" s="13">
        <f t="shared" si="0"/>
        <v>0</v>
      </c>
      <c r="H14" s="13">
        <v>0</v>
      </c>
      <c r="I14" s="13">
        <v>0</v>
      </c>
      <c r="J14" s="29" t="s">
        <v>34</v>
      </c>
    </row>
    <row r="15" spans="2:10" ht="22.5" x14ac:dyDescent="0.25">
      <c r="B15" s="17">
        <v>5</v>
      </c>
      <c r="C15" s="4" t="s">
        <v>15</v>
      </c>
      <c r="D15" s="69">
        <v>4099.166666666667</v>
      </c>
      <c r="E15" s="13">
        <v>0</v>
      </c>
      <c r="F15" s="13">
        <v>0</v>
      </c>
      <c r="G15" s="13">
        <f t="shared" si="0"/>
        <v>0</v>
      </c>
      <c r="H15" s="13">
        <v>0</v>
      </c>
      <c r="I15" s="13">
        <v>0</v>
      </c>
      <c r="J15" s="29" t="s">
        <v>34</v>
      </c>
    </row>
    <row r="16" spans="2:10" ht="22.5" x14ac:dyDescent="0.25">
      <c r="B16" s="17">
        <v>6</v>
      </c>
      <c r="C16" s="7" t="s">
        <v>19</v>
      </c>
      <c r="D16" s="69">
        <v>4574.166666666667</v>
      </c>
      <c r="E16" s="13">
        <v>0</v>
      </c>
      <c r="F16" s="13">
        <v>0</v>
      </c>
      <c r="G16" s="13">
        <f t="shared" si="0"/>
        <v>0</v>
      </c>
      <c r="H16" s="13">
        <v>0</v>
      </c>
      <c r="I16" s="13">
        <v>0</v>
      </c>
      <c r="J16" s="29" t="s">
        <v>34</v>
      </c>
    </row>
    <row r="17" spans="2:10" ht="22.5" x14ac:dyDescent="0.25">
      <c r="B17" s="23">
        <v>7</v>
      </c>
      <c r="C17" s="4" t="s">
        <v>16</v>
      </c>
      <c r="D17" s="69">
        <v>3629.8333333333335</v>
      </c>
      <c r="E17" s="13">
        <v>0</v>
      </c>
      <c r="F17" s="13">
        <v>0</v>
      </c>
      <c r="G17" s="13">
        <f t="shared" si="0"/>
        <v>0</v>
      </c>
      <c r="H17" s="13">
        <v>0</v>
      </c>
      <c r="I17" s="13">
        <v>0</v>
      </c>
      <c r="J17" s="29" t="s">
        <v>34</v>
      </c>
    </row>
    <row r="18" spans="2:10" ht="22.5" x14ac:dyDescent="0.25">
      <c r="B18" s="3">
        <v>8</v>
      </c>
      <c r="C18" s="4" t="s">
        <v>17</v>
      </c>
      <c r="D18" s="69">
        <v>3676.9166666666665</v>
      </c>
      <c r="E18" s="13">
        <v>0</v>
      </c>
      <c r="F18" s="13">
        <v>0</v>
      </c>
      <c r="G18" s="13">
        <f t="shared" si="0"/>
        <v>0</v>
      </c>
      <c r="H18" s="13">
        <v>0</v>
      </c>
      <c r="I18" s="13">
        <v>0</v>
      </c>
      <c r="J18" s="29" t="s">
        <v>34</v>
      </c>
    </row>
    <row r="19" spans="2:10" ht="20.25" customHeight="1" x14ac:dyDescent="0.25">
      <c r="B19" s="17">
        <v>9</v>
      </c>
      <c r="C19" s="8" t="s">
        <v>2</v>
      </c>
      <c r="D19" s="67">
        <v>2518.6666666666665</v>
      </c>
      <c r="E19" s="13">
        <v>0</v>
      </c>
      <c r="F19" s="13">
        <v>0</v>
      </c>
      <c r="G19" s="13">
        <f t="shared" si="0"/>
        <v>0</v>
      </c>
      <c r="H19" s="13">
        <v>0</v>
      </c>
      <c r="I19" s="13">
        <v>0</v>
      </c>
      <c r="J19" s="29" t="s">
        <v>34</v>
      </c>
    </row>
    <row r="20" spans="2:10" ht="20.25" customHeight="1" x14ac:dyDescent="0.25">
      <c r="B20" s="17">
        <v>10</v>
      </c>
      <c r="C20" s="7" t="s">
        <v>4</v>
      </c>
      <c r="D20" s="67">
        <v>5156.909090909091</v>
      </c>
      <c r="E20" s="13">
        <v>0</v>
      </c>
      <c r="F20" s="13">
        <v>0</v>
      </c>
      <c r="G20" s="13">
        <f t="shared" si="0"/>
        <v>0</v>
      </c>
      <c r="H20" s="13">
        <v>0</v>
      </c>
      <c r="I20" s="13">
        <v>0</v>
      </c>
      <c r="J20" s="29" t="s">
        <v>34</v>
      </c>
    </row>
    <row r="21" spans="2:10" s="73" customFormat="1" ht="99" customHeight="1" x14ac:dyDescent="0.25">
      <c r="B21" s="17">
        <v>11</v>
      </c>
      <c r="C21" s="81" t="s">
        <v>82</v>
      </c>
      <c r="D21" s="82">
        <v>3705</v>
      </c>
      <c r="E21" s="74">
        <v>0</v>
      </c>
      <c r="F21" s="74">
        <v>0</v>
      </c>
      <c r="G21" s="13">
        <f t="shared" si="0"/>
        <v>0</v>
      </c>
      <c r="H21" s="74">
        <v>0</v>
      </c>
      <c r="I21" s="13">
        <v>0</v>
      </c>
      <c r="J21" s="80" t="s">
        <v>33</v>
      </c>
    </row>
    <row r="22" spans="2:10" ht="22.5" customHeight="1" x14ac:dyDescent="0.25">
      <c r="B22" s="17">
        <v>12</v>
      </c>
      <c r="C22" s="7" t="s">
        <v>5</v>
      </c>
      <c r="D22" s="67">
        <v>2996.75</v>
      </c>
      <c r="E22" s="13">
        <v>0</v>
      </c>
      <c r="F22" s="13">
        <v>0</v>
      </c>
      <c r="G22" s="13">
        <f t="shared" si="0"/>
        <v>0</v>
      </c>
      <c r="H22" s="13">
        <v>0</v>
      </c>
      <c r="I22" s="13">
        <v>0</v>
      </c>
      <c r="J22" s="29" t="s">
        <v>34</v>
      </c>
    </row>
    <row r="23" spans="2:10" ht="18" customHeight="1" x14ac:dyDescent="0.25">
      <c r="B23" s="23">
        <v>13</v>
      </c>
      <c r="C23" s="12" t="s">
        <v>10</v>
      </c>
      <c r="D23" s="69">
        <v>1699</v>
      </c>
      <c r="E23" s="13">
        <v>0</v>
      </c>
      <c r="F23" s="13">
        <v>0</v>
      </c>
      <c r="G23" s="13">
        <f t="shared" si="0"/>
        <v>0</v>
      </c>
      <c r="H23" s="13">
        <v>0</v>
      </c>
      <c r="I23" s="13">
        <v>0</v>
      </c>
      <c r="J23" s="29" t="s">
        <v>34</v>
      </c>
    </row>
    <row r="24" spans="2:10" s="27" customFormat="1" ht="31.9" customHeight="1" x14ac:dyDescent="0.25">
      <c r="B24" s="3">
        <v>14</v>
      </c>
      <c r="C24" s="4" t="s">
        <v>7</v>
      </c>
      <c r="D24" s="72">
        <v>4089.5</v>
      </c>
      <c r="E24" s="70">
        <v>0</v>
      </c>
      <c r="F24" s="70">
        <v>0</v>
      </c>
      <c r="G24" s="13">
        <f t="shared" si="0"/>
        <v>0</v>
      </c>
      <c r="H24" s="70">
        <v>0</v>
      </c>
      <c r="I24" s="13">
        <v>0</v>
      </c>
      <c r="J24" s="29" t="s">
        <v>34</v>
      </c>
    </row>
    <row r="25" spans="2:10" ht="21.75" customHeight="1" x14ac:dyDescent="0.25">
      <c r="B25" s="17">
        <v>15</v>
      </c>
      <c r="C25" s="4" t="s">
        <v>18</v>
      </c>
      <c r="D25" s="68">
        <v>2166</v>
      </c>
      <c r="E25" s="13">
        <v>0</v>
      </c>
      <c r="F25" s="13">
        <v>0</v>
      </c>
      <c r="G25" s="13">
        <f t="shared" si="0"/>
        <v>0</v>
      </c>
      <c r="H25" s="13">
        <v>0</v>
      </c>
      <c r="I25" s="13">
        <v>0</v>
      </c>
      <c r="J25" s="29" t="s">
        <v>34</v>
      </c>
    </row>
    <row r="26" spans="2:10" ht="18" customHeight="1" x14ac:dyDescent="0.25">
      <c r="B26" s="17">
        <v>16</v>
      </c>
      <c r="C26" s="12" t="s">
        <v>11</v>
      </c>
      <c r="D26" s="69">
        <v>3868</v>
      </c>
      <c r="E26" s="13">
        <v>0</v>
      </c>
      <c r="F26" s="13">
        <v>0</v>
      </c>
      <c r="G26" s="13">
        <f t="shared" si="0"/>
        <v>0</v>
      </c>
      <c r="H26" s="13">
        <v>0</v>
      </c>
      <c r="I26" s="13">
        <v>0</v>
      </c>
      <c r="J26" s="29" t="s">
        <v>34</v>
      </c>
    </row>
    <row r="27" spans="2:10" ht="24.75" customHeight="1" x14ac:dyDescent="0.25">
      <c r="B27" s="17">
        <v>17</v>
      </c>
      <c r="C27" s="12" t="s">
        <v>12</v>
      </c>
      <c r="D27" s="69">
        <v>2289</v>
      </c>
      <c r="E27" s="13">
        <v>0</v>
      </c>
      <c r="F27" s="13">
        <v>0</v>
      </c>
      <c r="G27" s="13">
        <f t="shared" si="0"/>
        <v>0</v>
      </c>
      <c r="H27" s="13">
        <v>0</v>
      </c>
      <c r="I27" s="13">
        <v>0</v>
      </c>
      <c r="J27" s="29" t="s">
        <v>34</v>
      </c>
    </row>
    <row r="28" spans="2:10" s="75" customFormat="1" ht="87.75" customHeight="1" x14ac:dyDescent="0.25">
      <c r="B28" s="17">
        <v>18</v>
      </c>
      <c r="C28" s="81" t="s">
        <v>81</v>
      </c>
      <c r="D28" s="76">
        <v>4564</v>
      </c>
      <c r="E28" s="74">
        <v>0</v>
      </c>
      <c r="F28" s="74">
        <v>0</v>
      </c>
      <c r="G28" s="13">
        <f t="shared" si="0"/>
        <v>0</v>
      </c>
      <c r="H28" s="74">
        <v>0</v>
      </c>
      <c r="I28" s="13">
        <v>0</v>
      </c>
      <c r="J28" s="80" t="s">
        <v>33</v>
      </c>
    </row>
    <row r="29" spans="2:10" ht="32.25" customHeight="1" x14ac:dyDescent="0.25">
      <c r="B29" s="23">
        <v>19</v>
      </c>
      <c r="C29" s="26" t="s">
        <v>6</v>
      </c>
      <c r="D29" s="67">
        <v>2843.0833333333335</v>
      </c>
      <c r="E29" s="13">
        <v>0</v>
      </c>
      <c r="F29" s="13">
        <v>0</v>
      </c>
      <c r="G29" s="13">
        <f t="shared" si="0"/>
        <v>0</v>
      </c>
      <c r="H29" s="13">
        <v>0</v>
      </c>
      <c r="I29" s="13">
        <v>0</v>
      </c>
      <c r="J29" s="29" t="s">
        <v>34</v>
      </c>
    </row>
    <row r="30" spans="2:10" ht="16.899999999999999" customHeight="1" x14ac:dyDescent="0.25">
      <c r="B30" s="3">
        <v>20</v>
      </c>
      <c r="C30" s="12" t="s">
        <v>13</v>
      </c>
      <c r="D30" s="67">
        <v>5397</v>
      </c>
      <c r="E30" s="13">
        <v>0</v>
      </c>
      <c r="F30" s="13">
        <v>0</v>
      </c>
      <c r="G30" s="13">
        <f t="shared" si="0"/>
        <v>0</v>
      </c>
      <c r="H30" s="13">
        <v>0</v>
      </c>
      <c r="I30" s="13">
        <v>0</v>
      </c>
      <c r="J30" s="29" t="s">
        <v>34</v>
      </c>
    </row>
    <row r="31" spans="2:10" ht="20.25" customHeight="1" x14ac:dyDescent="0.25">
      <c r="B31" s="17">
        <v>21</v>
      </c>
      <c r="C31" s="8" t="s">
        <v>20</v>
      </c>
      <c r="D31" s="68">
        <v>3180</v>
      </c>
      <c r="E31" s="13">
        <v>0</v>
      </c>
      <c r="F31" s="13">
        <v>0</v>
      </c>
      <c r="G31" s="13">
        <f t="shared" si="0"/>
        <v>0</v>
      </c>
      <c r="H31" s="13">
        <v>0</v>
      </c>
      <c r="I31" s="13">
        <v>0</v>
      </c>
      <c r="J31" s="29" t="s">
        <v>34</v>
      </c>
    </row>
    <row r="32" spans="2:10" s="18" customFormat="1" ht="22.9" customHeight="1" x14ac:dyDescent="0.25">
      <c r="B32" s="30">
        <v>22</v>
      </c>
      <c r="C32" s="31" t="s">
        <v>0</v>
      </c>
      <c r="D32" s="32">
        <f>SUM(D11:D31)</f>
        <v>66960.159090909088</v>
      </c>
      <c r="E32" s="32">
        <f t="shared" ref="E32:I32" si="1">SUM(E11:E31)</f>
        <v>0</v>
      </c>
      <c r="F32" s="32">
        <f t="shared" si="1"/>
        <v>0</v>
      </c>
      <c r="G32" s="32">
        <f t="shared" si="1"/>
        <v>0</v>
      </c>
      <c r="H32" s="32">
        <f t="shared" si="1"/>
        <v>0</v>
      </c>
      <c r="I32" s="32">
        <f t="shared" si="1"/>
        <v>0</v>
      </c>
      <c r="J32" s="32"/>
    </row>
    <row r="33" spans="2:10" ht="18" customHeight="1" x14ac:dyDescent="0.25">
      <c r="B33" s="5" t="s">
        <v>76</v>
      </c>
      <c r="C33" s="6" t="s">
        <v>69</v>
      </c>
      <c r="D33" s="10">
        <f>D32-D34</f>
        <v>58691.159090909088</v>
      </c>
      <c r="E33" s="10">
        <f t="shared" ref="E33:I33" si="2">E32-E34</f>
        <v>0</v>
      </c>
      <c r="F33" s="10">
        <f t="shared" si="2"/>
        <v>0</v>
      </c>
      <c r="G33" s="10">
        <f t="shared" si="2"/>
        <v>0</v>
      </c>
      <c r="H33" s="10">
        <f t="shared" si="2"/>
        <v>0</v>
      </c>
      <c r="I33" s="10">
        <f t="shared" si="2"/>
        <v>0</v>
      </c>
      <c r="J33" s="10"/>
    </row>
    <row r="34" spans="2:10" s="86" customFormat="1" ht="18" customHeight="1" x14ac:dyDescent="0.25">
      <c r="B34" s="84" t="s">
        <v>77</v>
      </c>
      <c r="C34" s="83" t="s">
        <v>68</v>
      </c>
      <c r="D34" s="85">
        <f>D21+D28</f>
        <v>8269</v>
      </c>
      <c r="E34" s="85">
        <f t="shared" ref="E34:I34" si="3">E21+E28</f>
        <v>0</v>
      </c>
      <c r="F34" s="85">
        <f t="shared" si="3"/>
        <v>0</v>
      </c>
      <c r="G34" s="85">
        <f t="shared" si="3"/>
        <v>0</v>
      </c>
      <c r="H34" s="85">
        <f t="shared" si="3"/>
        <v>0</v>
      </c>
      <c r="I34" s="85">
        <f t="shared" si="3"/>
        <v>0</v>
      </c>
      <c r="J34" s="85"/>
    </row>
    <row r="35" spans="2:10" ht="10.15" customHeight="1" x14ac:dyDescent="0.25">
      <c r="B35" s="14"/>
      <c r="C35" s="15"/>
      <c r="D35" s="16"/>
      <c r="E35" s="16"/>
      <c r="F35" s="16"/>
      <c r="G35" s="16"/>
      <c r="H35" s="16"/>
      <c r="I35" s="16"/>
      <c r="J35" s="16"/>
    </row>
    <row r="36" spans="2:10" ht="21" customHeight="1" x14ac:dyDescent="0.25">
      <c r="B36" s="91" t="s">
        <v>35</v>
      </c>
      <c r="C36" s="91"/>
    </row>
    <row r="37" spans="2:10" ht="18" customHeight="1" x14ac:dyDescent="0.25">
      <c r="B37" s="34" t="s">
        <v>59</v>
      </c>
    </row>
    <row r="38" spans="2:10" ht="6.75" customHeight="1" x14ac:dyDescent="0.25">
      <c r="B38" s="33"/>
      <c r="C38" s="20"/>
    </row>
    <row r="39" spans="2:10" x14ac:dyDescent="0.25">
      <c r="B39" s="36"/>
      <c r="C39" s="35"/>
    </row>
    <row r="40" spans="2:10" ht="18" customHeight="1" x14ac:dyDescent="0.25">
      <c r="B40" s="34" t="s">
        <v>58</v>
      </c>
    </row>
    <row r="41" spans="2:10" ht="12.75" customHeight="1" x14ac:dyDescent="0.25">
      <c r="B41" s="33"/>
      <c r="C41" s="20"/>
    </row>
    <row r="42" spans="2:10" ht="21" customHeight="1" x14ac:dyDescent="0.25">
      <c r="B42" s="91" t="s">
        <v>36</v>
      </c>
      <c r="C42" s="91"/>
    </row>
    <row r="43" spans="2:10" ht="18" customHeight="1" x14ac:dyDescent="0.25">
      <c r="B43" s="34" t="s">
        <v>37</v>
      </c>
    </row>
    <row r="44" spans="2:10" x14ac:dyDescent="0.25">
      <c r="B44" s="33"/>
      <c r="C44" s="20"/>
    </row>
  </sheetData>
  <mergeCells count="8">
    <mergeCell ref="B36:C36"/>
    <mergeCell ref="B42:C42"/>
    <mergeCell ref="B8:J8"/>
    <mergeCell ref="B2:J2"/>
    <mergeCell ref="B5:J5"/>
    <mergeCell ref="B4:J4"/>
    <mergeCell ref="B6:J6"/>
    <mergeCell ref="B7:J7"/>
  </mergeCells>
  <pageMargins left="0.7" right="0.17" top="0.28000000000000003" bottom="0.28999999999999998" header="0.3" footer="0.3"/>
  <pageSetup paperSize="9"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B3E1-F20F-42E3-B6CB-A847D7A81295}">
  <sheetPr>
    <tabColor theme="9" tint="-0.499984740745262"/>
    <pageSetUpPr fitToPage="1"/>
  </sheetPr>
  <dimension ref="A1:K42"/>
  <sheetViews>
    <sheetView tabSelected="1" workbookViewId="0">
      <pane ySplit="9" topLeftCell="A28" activePane="bottomLeft" state="frozen"/>
      <selection activeCell="A9" sqref="A9"/>
      <selection pane="bottomLeft" activeCell="P29" sqref="P29"/>
    </sheetView>
  </sheetViews>
  <sheetFormatPr defaultColWidth="8.85546875" defaultRowHeight="15.75" x14ac:dyDescent="0.25"/>
  <cols>
    <col min="1" max="1" width="2.28515625" style="2" customWidth="1"/>
    <col min="2" max="2" width="5.7109375" style="2" customWidth="1"/>
    <col min="3" max="3" width="51.28515625" style="2" customWidth="1"/>
    <col min="4" max="11" width="14" style="2" customWidth="1"/>
    <col min="12" max="12" width="1.7109375" style="2" customWidth="1"/>
    <col min="13" max="16384" width="8.85546875" style="2"/>
  </cols>
  <sheetData>
    <row r="1" spans="2:11" x14ac:dyDescent="0.25">
      <c r="B1" s="93" t="s">
        <v>74</v>
      </c>
      <c r="C1" s="93"/>
      <c r="D1" s="93"/>
      <c r="E1" s="93"/>
      <c r="F1" s="93"/>
      <c r="G1" s="93"/>
      <c r="H1" s="93"/>
      <c r="I1" s="93"/>
      <c r="J1" s="93"/>
      <c r="K1" s="93"/>
    </row>
    <row r="2" spans="2:11" ht="6" customHeight="1" x14ac:dyDescent="0.25">
      <c r="D2" s="11"/>
      <c r="E2" s="11"/>
      <c r="F2" s="11"/>
      <c r="G2" s="11"/>
      <c r="H2" s="11"/>
      <c r="I2" s="11"/>
      <c r="J2" s="11"/>
      <c r="K2" s="11"/>
    </row>
    <row r="3" spans="2:11" ht="21.6" customHeight="1" x14ac:dyDescent="0.25">
      <c r="B3" s="94" t="s">
        <v>21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1.6" customHeight="1" x14ac:dyDescent="0.25">
      <c r="B4" s="97" t="s">
        <v>48</v>
      </c>
      <c r="C4" s="97"/>
      <c r="D4" s="97"/>
      <c r="E4" s="97"/>
      <c r="F4" s="97"/>
      <c r="G4" s="97"/>
      <c r="H4" s="97"/>
      <c r="I4" s="97"/>
      <c r="J4" s="97"/>
      <c r="K4" s="97"/>
    </row>
    <row r="5" spans="2:11" ht="28.5" customHeight="1" x14ac:dyDescent="0.25">
      <c r="B5" s="94" t="s">
        <v>30</v>
      </c>
      <c r="C5" s="94"/>
      <c r="D5" s="94"/>
      <c r="E5" s="94"/>
      <c r="F5" s="94"/>
      <c r="G5" s="94"/>
      <c r="H5" s="94"/>
      <c r="I5" s="94"/>
      <c r="J5" s="94"/>
      <c r="K5" s="94"/>
    </row>
    <row r="6" spans="2:11" ht="28.5" customHeight="1" x14ac:dyDescent="0.25">
      <c r="B6" s="94" t="s">
        <v>22</v>
      </c>
      <c r="C6" s="94"/>
      <c r="D6" s="94"/>
      <c r="E6" s="94"/>
      <c r="F6" s="94"/>
      <c r="G6" s="94"/>
      <c r="H6" s="94"/>
      <c r="I6" s="94"/>
      <c r="J6" s="94"/>
      <c r="K6" s="94"/>
    </row>
    <row r="7" spans="2:11" ht="11.2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2:11" ht="93.75" customHeight="1" x14ac:dyDescent="0.25">
      <c r="B8" s="77" t="s">
        <v>1</v>
      </c>
      <c r="C8" s="100" t="s">
        <v>79</v>
      </c>
      <c r="D8" s="78" t="s">
        <v>55</v>
      </c>
      <c r="E8" s="78" t="s">
        <v>56</v>
      </c>
      <c r="F8" s="78" t="s">
        <v>49</v>
      </c>
      <c r="G8" s="77" t="s">
        <v>50</v>
      </c>
      <c r="H8" s="78" t="s">
        <v>51</v>
      </c>
      <c r="I8" s="78" t="s">
        <v>52</v>
      </c>
      <c r="J8" s="78" t="s">
        <v>53</v>
      </c>
      <c r="K8" s="77" t="s">
        <v>54</v>
      </c>
    </row>
    <row r="9" spans="2:11" ht="18" customHeight="1" x14ac:dyDescent="0.25">
      <c r="B9" s="25" t="s">
        <v>23</v>
      </c>
      <c r="C9" s="25" t="s">
        <v>24</v>
      </c>
      <c r="D9" s="25" t="s">
        <v>25</v>
      </c>
      <c r="E9" s="25" t="s">
        <v>26</v>
      </c>
      <c r="F9" s="25" t="s">
        <v>27</v>
      </c>
      <c r="G9" s="25" t="s">
        <v>28</v>
      </c>
      <c r="H9" s="25" t="s">
        <v>29</v>
      </c>
      <c r="I9" s="25" t="s">
        <v>32</v>
      </c>
      <c r="J9" s="25" t="s">
        <v>41</v>
      </c>
      <c r="K9" s="25" t="s">
        <v>42</v>
      </c>
    </row>
    <row r="10" spans="2:11" ht="24" customHeight="1" x14ac:dyDescent="0.25">
      <c r="B10" s="3">
        <v>1</v>
      </c>
      <c r="C10" s="12" t="s">
        <v>8</v>
      </c>
      <c r="D10" s="9">
        <v>0</v>
      </c>
      <c r="E10" s="9">
        <v>0</v>
      </c>
      <c r="F10" s="9">
        <v>0</v>
      </c>
      <c r="G10" s="79">
        <f>D10+E10+F10</f>
        <v>0</v>
      </c>
      <c r="H10" s="9">
        <v>0</v>
      </c>
      <c r="I10" s="9">
        <v>0</v>
      </c>
      <c r="J10" s="9">
        <v>0</v>
      </c>
      <c r="K10" s="79">
        <f>H10+I10+J10</f>
        <v>0</v>
      </c>
    </row>
    <row r="11" spans="2:11" ht="16.899999999999999" customHeight="1" x14ac:dyDescent="0.25">
      <c r="B11" s="3">
        <v>2</v>
      </c>
      <c r="C11" s="7" t="s">
        <v>3</v>
      </c>
      <c r="D11" s="9">
        <v>0</v>
      </c>
      <c r="E11" s="9">
        <v>0</v>
      </c>
      <c r="F11" s="9">
        <v>0</v>
      </c>
      <c r="G11" s="79">
        <f t="shared" ref="G11:G30" si="0">D11+E11+F11</f>
        <v>0</v>
      </c>
      <c r="H11" s="9">
        <v>0</v>
      </c>
      <c r="I11" s="9">
        <v>0</v>
      </c>
      <c r="J11" s="9">
        <v>0</v>
      </c>
      <c r="K11" s="79">
        <f t="shared" ref="K11:K30" si="1">H11+I11+J11</f>
        <v>0</v>
      </c>
    </row>
    <row r="12" spans="2:11" ht="18" customHeight="1" x14ac:dyDescent="0.25">
      <c r="B12" s="3">
        <v>3</v>
      </c>
      <c r="C12" s="12" t="s">
        <v>9</v>
      </c>
      <c r="D12" s="9">
        <v>0</v>
      </c>
      <c r="E12" s="9">
        <v>0</v>
      </c>
      <c r="F12" s="9">
        <v>0</v>
      </c>
      <c r="G12" s="79">
        <f t="shared" si="0"/>
        <v>0</v>
      </c>
      <c r="H12" s="9">
        <v>0</v>
      </c>
      <c r="I12" s="9">
        <v>0</v>
      </c>
      <c r="J12" s="9">
        <v>0</v>
      </c>
      <c r="K12" s="79">
        <f t="shared" si="1"/>
        <v>0</v>
      </c>
    </row>
    <row r="13" spans="2:11" ht="18" customHeight="1" x14ac:dyDescent="0.25">
      <c r="B13" s="3">
        <v>4</v>
      </c>
      <c r="C13" s="7" t="s">
        <v>14</v>
      </c>
      <c r="D13" s="9">
        <v>0</v>
      </c>
      <c r="E13" s="9">
        <v>0</v>
      </c>
      <c r="F13" s="9">
        <v>0</v>
      </c>
      <c r="G13" s="79">
        <f t="shared" si="0"/>
        <v>0</v>
      </c>
      <c r="H13" s="9">
        <v>0</v>
      </c>
      <c r="I13" s="9">
        <v>0</v>
      </c>
      <c r="J13" s="9">
        <v>0</v>
      </c>
      <c r="K13" s="79">
        <f t="shared" si="1"/>
        <v>0</v>
      </c>
    </row>
    <row r="14" spans="2:11" x14ac:dyDescent="0.25">
      <c r="B14" s="3">
        <v>5</v>
      </c>
      <c r="C14" s="4" t="s">
        <v>15</v>
      </c>
      <c r="D14" s="9">
        <v>0</v>
      </c>
      <c r="E14" s="9">
        <v>0</v>
      </c>
      <c r="F14" s="9">
        <v>0</v>
      </c>
      <c r="G14" s="79">
        <f t="shared" si="0"/>
        <v>0</v>
      </c>
      <c r="H14" s="9">
        <v>0</v>
      </c>
      <c r="I14" s="9">
        <v>0</v>
      </c>
      <c r="J14" s="9">
        <v>0</v>
      </c>
      <c r="K14" s="79">
        <f t="shared" si="1"/>
        <v>0</v>
      </c>
    </row>
    <row r="15" spans="2:11" x14ac:dyDescent="0.25">
      <c r="B15" s="3">
        <v>6</v>
      </c>
      <c r="C15" s="7" t="s">
        <v>19</v>
      </c>
      <c r="D15" s="9">
        <v>0</v>
      </c>
      <c r="E15" s="9">
        <v>0</v>
      </c>
      <c r="F15" s="9">
        <v>0</v>
      </c>
      <c r="G15" s="79">
        <f t="shared" si="0"/>
        <v>0</v>
      </c>
      <c r="H15" s="9">
        <v>0</v>
      </c>
      <c r="I15" s="9">
        <v>0</v>
      </c>
      <c r="J15" s="9">
        <v>0</v>
      </c>
      <c r="K15" s="79">
        <f t="shared" si="1"/>
        <v>0</v>
      </c>
    </row>
    <row r="16" spans="2:11" x14ac:dyDescent="0.25">
      <c r="B16" s="3">
        <v>7</v>
      </c>
      <c r="C16" s="4" t="s">
        <v>16</v>
      </c>
      <c r="D16" s="9">
        <v>0</v>
      </c>
      <c r="E16" s="9">
        <v>0</v>
      </c>
      <c r="F16" s="9">
        <v>0</v>
      </c>
      <c r="G16" s="79">
        <f t="shared" si="0"/>
        <v>0</v>
      </c>
      <c r="H16" s="9">
        <v>0</v>
      </c>
      <c r="I16" s="9">
        <v>0</v>
      </c>
      <c r="J16" s="9">
        <v>0</v>
      </c>
      <c r="K16" s="79">
        <f t="shared" si="1"/>
        <v>0</v>
      </c>
    </row>
    <row r="17" spans="1:11" x14ac:dyDescent="0.25">
      <c r="B17" s="3">
        <v>8</v>
      </c>
      <c r="C17" s="4" t="s">
        <v>17</v>
      </c>
      <c r="D17" s="9">
        <v>0</v>
      </c>
      <c r="E17" s="9">
        <v>0</v>
      </c>
      <c r="F17" s="9">
        <v>0</v>
      </c>
      <c r="G17" s="79">
        <f t="shared" si="0"/>
        <v>0</v>
      </c>
      <c r="H17" s="9">
        <v>0</v>
      </c>
      <c r="I17" s="9">
        <v>0</v>
      </c>
      <c r="J17" s="9">
        <v>0</v>
      </c>
      <c r="K17" s="79">
        <f t="shared" si="1"/>
        <v>0</v>
      </c>
    </row>
    <row r="18" spans="1:11" ht="16.899999999999999" customHeight="1" x14ac:dyDescent="0.25">
      <c r="B18" s="3">
        <v>9</v>
      </c>
      <c r="C18" s="8" t="s">
        <v>2</v>
      </c>
      <c r="D18" s="9">
        <v>0</v>
      </c>
      <c r="E18" s="9">
        <v>0</v>
      </c>
      <c r="F18" s="9">
        <v>0</v>
      </c>
      <c r="G18" s="79">
        <f t="shared" si="0"/>
        <v>0</v>
      </c>
      <c r="H18" s="9">
        <v>0</v>
      </c>
      <c r="I18" s="9">
        <v>0</v>
      </c>
      <c r="J18" s="9">
        <v>0</v>
      </c>
      <c r="K18" s="79">
        <f t="shared" si="1"/>
        <v>0</v>
      </c>
    </row>
    <row r="19" spans="1:11" ht="16.899999999999999" customHeight="1" x14ac:dyDescent="0.25">
      <c r="B19" s="3">
        <v>10</v>
      </c>
      <c r="C19" s="7" t="s">
        <v>4</v>
      </c>
      <c r="D19" s="9">
        <v>0</v>
      </c>
      <c r="E19" s="9">
        <v>0</v>
      </c>
      <c r="F19" s="9">
        <v>0</v>
      </c>
      <c r="G19" s="79">
        <f t="shared" si="0"/>
        <v>0</v>
      </c>
      <c r="H19" s="9">
        <v>0</v>
      </c>
      <c r="I19" s="9">
        <v>0</v>
      </c>
      <c r="J19" s="9">
        <v>0</v>
      </c>
      <c r="K19" s="79">
        <f t="shared" si="1"/>
        <v>0</v>
      </c>
    </row>
    <row r="20" spans="1:11" ht="94.5" customHeight="1" x14ac:dyDescent="0.25">
      <c r="A20" s="73"/>
      <c r="B20" s="3">
        <v>11</v>
      </c>
      <c r="C20" s="99" t="s">
        <v>83</v>
      </c>
      <c r="D20" s="87">
        <v>0</v>
      </c>
      <c r="E20" s="87">
        <v>0</v>
      </c>
      <c r="F20" s="87">
        <v>0</v>
      </c>
      <c r="G20" s="88">
        <f t="shared" si="0"/>
        <v>0</v>
      </c>
      <c r="H20" s="87">
        <v>0</v>
      </c>
      <c r="I20" s="87">
        <v>0</v>
      </c>
      <c r="J20" s="87">
        <v>0</v>
      </c>
      <c r="K20" s="88">
        <f t="shared" si="1"/>
        <v>0</v>
      </c>
    </row>
    <row r="21" spans="1:11" ht="16.899999999999999" customHeight="1" x14ac:dyDescent="0.25">
      <c r="B21" s="3">
        <v>12</v>
      </c>
      <c r="C21" s="7" t="s">
        <v>5</v>
      </c>
      <c r="D21" s="9">
        <v>0</v>
      </c>
      <c r="E21" s="9">
        <v>0</v>
      </c>
      <c r="F21" s="9">
        <v>0</v>
      </c>
      <c r="G21" s="79">
        <f t="shared" si="0"/>
        <v>0</v>
      </c>
      <c r="H21" s="9">
        <v>0</v>
      </c>
      <c r="I21" s="9">
        <v>0</v>
      </c>
      <c r="J21" s="9">
        <v>0</v>
      </c>
      <c r="K21" s="79">
        <f t="shared" si="1"/>
        <v>0</v>
      </c>
    </row>
    <row r="22" spans="1:11" ht="18" customHeight="1" x14ac:dyDescent="0.25">
      <c r="B22" s="3">
        <v>13</v>
      </c>
      <c r="C22" s="12" t="s">
        <v>10</v>
      </c>
      <c r="D22" s="9">
        <v>0</v>
      </c>
      <c r="E22" s="9">
        <v>0</v>
      </c>
      <c r="F22" s="9">
        <v>0</v>
      </c>
      <c r="G22" s="79">
        <f t="shared" si="0"/>
        <v>0</v>
      </c>
      <c r="H22" s="9">
        <v>0</v>
      </c>
      <c r="I22" s="9">
        <v>0</v>
      </c>
      <c r="J22" s="9">
        <v>0</v>
      </c>
      <c r="K22" s="79">
        <f t="shared" si="1"/>
        <v>0</v>
      </c>
    </row>
    <row r="23" spans="1:11" ht="31.9" customHeight="1" x14ac:dyDescent="0.25">
      <c r="B23" s="3">
        <v>14</v>
      </c>
      <c r="C23" s="4" t="s">
        <v>7</v>
      </c>
      <c r="D23" s="9">
        <v>0</v>
      </c>
      <c r="E23" s="9">
        <v>0</v>
      </c>
      <c r="F23" s="9">
        <v>0</v>
      </c>
      <c r="G23" s="79">
        <f t="shared" si="0"/>
        <v>0</v>
      </c>
      <c r="H23" s="9">
        <v>0</v>
      </c>
      <c r="I23" s="9">
        <v>0</v>
      </c>
      <c r="J23" s="9">
        <v>0</v>
      </c>
      <c r="K23" s="79">
        <f t="shared" si="1"/>
        <v>0</v>
      </c>
    </row>
    <row r="24" spans="1:11" ht="16.899999999999999" customHeight="1" x14ac:dyDescent="0.25">
      <c r="B24" s="3">
        <v>15</v>
      </c>
      <c r="C24" s="4" t="s">
        <v>18</v>
      </c>
      <c r="D24" s="9">
        <v>0</v>
      </c>
      <c r="E24" s="9">
        <v>0</v>
      </c>
      <c r="F24" s="9">
        <v>0</v>
      </c>
      <c r="G24" s="79">
        <f t="shared" si="0"/>
        <v>0</v>
      </c>
      <c r="H24" s="9">
        <v>0</v>
      </c>
      <c r="I24" s="9">
        <v>0</v>
      </c>
      <c r="J24" s="9">
        <v>0</v>
      </c>
      <c r="K24" s="79">
        <f t="shared" si="1"/>
        <v>0</v>
      </c>
    </row>
    <row r="25" spans="1:11" ht="18" customHeight="1" x14ac:dyDescent="0.25">
      <c r="B25" s="3">
        <v>16</v>
      </c>
      <c r="C25" s="12" t="s">
        <v>11</v>
      </c>
      <c r="D25" s="9">
        <v>0</v>
      </c>
      <c r="E25" s="9">
        <v>0</v>
      </c>
      <c r="F25" s="9">
        <v>0</v>
      </c>
      <c r="G25" s="79">
        <f t="shared" si="0"/>
        <v>0</v>
      </c>
      <c r="H25" s="9">
        <v>0</v>
      </c>
      <c r="I25" s="9">
        <v>0</v>
      </c>
      <c r="J25" s="9">
        <v>0</v>
      </c>
      <c r="K25" s="79">
        <f t="shared" si="1"/>
        <v>0</v>
      </c>
    </row>
    <row r="26" spans="1:11" ht="18" customHeight="1" x14ac:dyDescent="0.25">
      <c r="B26" s="3">
        <v>17</v>
      </c>
      <c r="C26" s="12" t="s">
        <v>12</v>
      </c>
      <c r="D26" s="9">
        <v>0</v>
      </c>
      <c r="E26" s="9">
        <v>0</v>
      </c>
      <c r="F26" s="9">
        <v>0</v>
      </c>
      <c r="G26" s="79">
        <f t="shared" si="0"/>
        <v>0</v>
      </c>
      <c r="H26" s="9">
        <v>0</v>
      </c>
      <c r="I26" s="9">
        <v>0</v>
      </c>
      <c r="J26" s="9">
        <v>0</v>
      </c>
      <c r="K26" s="79">
        <f t="shared" si="1"/>
        <v>0</v>
      </c>
    </row>
    <row r="27" spans="1:11" s="73" customFormat="1" ht="86.25" customHeight="1" x14ac:dyDescent="0.25">
      <c r="B27" s="89">
        <v>18</v>
      </c>
      <c r="C27" s="99" t="s">
        <v>84</v>
      </c>
      <c r="D27" s="87">
        <v>0</v>
      </c>
      <c r="E27" s="87">
        <v>0</v>
      </c>
      <c r="F27" s="87">
        <v>0</v>
      </c>
      <c r="G27" s="88">
        <f t="shared" si="0"/>
        <v>0</v>
      </c>
      <c r="H27" s="87">
        <v>0</v>
      </c>
      <c r="I27" s="87">
        <v>0</v>
      </c>
      <c r="J27" s="87">
        <v>0</v>
      </c>
      <c r="K27" s="88">
        <f t="shared" si="1"/>
        <v>0</v>
      </c>
    </row>
    <row r="28" spans="1:11" ht="40.5" customHeight="1" x14ac:dyDescent="0.25">
      <c r="B28" s="3">
        <v>19</v>
      </c>
      <c r="C28" s="26" t="s">
        <v>6</v>
      </c>
      <c r="D28" s="9">
        <v>0</v>
      </c>
      <c r="E28" s="9">
        <v>0</v>
      </c>
      <c r="F28" s="9">
        <v>0</v>
      </c>
      <c r="G28" s="79">
        <f t="shared" si="0"/>
        <v>0</v>
      </c>
      <c r="H28" s="9">
        <v>0</v>
      </c>
      <c r="I28" s="9">
        <v>0</v>
      </c>
      <c r="J28" s="9">
        <v>0</v>
      </c>
      <c r="K28" s="79">
        <f t="shared" si="1"/>
        <v>0</v>
      </c>
    </row>
    <row r="29" spans="1:11" ht="16.899999999999999" customHeight="1" x14ac:dyDescent="0.25">
      <c r="B29" s="3">
        <v>20</v>
      </c>
      <c r="C29" s="12" t="s">
        <v>13</v>
      </c>
      <c r="D29" s="9">
        <v>0</v>
      </c>
      <c r="E29" s="9">
        <v>0</v>
      </c>
      <c r="F29" s="9">
        <v>0</v>
      </c>
      <c r="G29" s="79">
        <f t="shared" si="0"/>
        <v>0</v>
      </c>
      <c r="H29" s="9">
        <v>0</v>
      </c>
      <c r="I29" s="9">
        <v>0</v>
      </c>
      <c r="J29" s="9">
        <v>0</v>
      </c>
      <c r="K29" s="79">
        <f t="shared" si="1"/>
        <v>0</v>
      </c>
    </row>
    <row r="30" spans="1:11" ht="16.899999999999999" customHeight="1" x14ac:dyDescent="0.25">
      <c r="B30" s="3">
        <v>21</v>
      </c>
      <c r="C30" s="8" t="s">
        <v>20</v>
      </c>
      <c r="D30" s="9">
        <v>0</v>
      </c>
      <c r="E30" s="9">
        <v>0</v>
      </c>
      <c r="F30" s="9">
        <v>0</v>
      </c>
      <c r="G30" s="79">
        <f t="shared" si="0"/>
        <v>0</v>
      </c>
      <c r="H30" s="9">
        <v>0</v>
      </c>
      <c r="I30" s="9">
        <v>0</v>
      </c>
      <c r="J30" s="9">
        <v>0</v>
      </c>
      <c r="K30" s="79">
        <f t="shared" si="1"/>
        <v>0</v>
      </c>
    </row>
    <row r="31" spans="1:11" s="18" customFormat="1" ht="22.9" customHeight="1" x14ac:dyDescent="0.25">
      <c r="B31" s="30">
        <v>22</v>
      </c>
      <c r="C31" s="31" t="s">
        <v>0</v>
      </c>
      <c r="D31" s="32">
        <f>SUM(D10:D30)</f>
        <v>0</v>
      </c>
      <c r="E31" s="32">
        <f t="shared" ref="E31:F31" si="2">SUM(E10:E30)</f>
        <v>0</v>
      </c>
      <c r="F31" s="32">
        <f t="shared" si="2"/>
        <v>0</v>
      </c>
      <c r="G31" s="32">
        <f>SUM(G10:G30)</f>
        <v>0</v>
      </c>
      <c r="H31" s="32">
        <f>SUM(H10:H30)</f>
        <v>0</v>
      </c>
      <c r="I31" s="32">
        <f t="shared" ref="I31" si="3">SUM(I10:I30)</f>
        <v>0</v>
      </c>
      <c r="J31" s="32">
        <f t="shared" ref="J31" si="4">SUM(J10:J30)</f>
        <v>0</v>
      </c>
      <c r="K31" s="32">
        <f>SUM(K10:K30)</f>
        <v>0</v>
      </c>
    </row>
    <row r="32" spans="1:11" ht="17.25" customHeight="1" x14ac:dyDescent="0.25">
      <c r="B32" s="98" t="s">
        <v>70</v>
      </c>
      <c r="C32" s="19"/>
      <c r="D32" s="19"/>
      <c r="E32" s="19"/>
      <c r="F32" s="19"/>
      <c r="G32" s="19"/>
      <c r="H32" s="19"/>
      <c r="I32" s="19"/>
      <c r="J32" s="19"/>
      <c r="K32" s="19"/>
    </row>
    <row r="33" spans="2:11" ht="6.75" customHeight="1" x14ac:dyDescent="0.25">
      <c r="D33" s="11"/>
      <c r="E33" s="11"/>
      <c r="F33" s="11"/>
      <c r="G33" s="11"/>
      <c r="H33" s="11"/>
      <c r="I33" s="11"/>
      <c r="J33" s="11"/>
      <c r="K33" s="11"/>
    </row>
    <row r="34" spans="2:11" ht="21" customHeight="1" x14ac:dyDescent="0.25">
      <c r="B34" s="91" t="s">
        <v>35</v>
      </c>
      <c r="C34" s="91"/>
    </row>
    <row r="35" spans="2:11" ht="18" customHeight="1" x14ac:dyDescent="0.25">
      <c r="B35" s="34" t="s">
        <v>59</v>
      </c>
    </row>
    <row r="36" spans="2:11" ht="6.75" customHeight="1" x14ac:dyDescent="0.25">
      <c r="B36" s="33"/>
      <c r="C36" s="20"/>
    </row>
    <row r="37" spans="2:11" x14ac:dyDescent="0.25">
      <c r="B37" s="36"/>
      <c r="C37" s="35"/>
    </row>
    <row r="38" spans="2:11" ht="18" customHeight="1" x14ac:dyDescent="0.25">
      <c r="B38" s="34" t="s">
        <v>58</v>
      </c>
    </row>
    <row r="39" spans="2:11" ht="21" customHeight="1" x14ac:dyDescent="0.25">
      <c r="B39" s="33"/>
      <c r="C39" s="20"/>
    </row>
    <row r="40" spans="2:11" ht="21" customHeight="1" x14ac:dyDescent="0.25">
      <c r="B40" s="91" t="s">
        <v>36</v>
      </c>
      <c r="C40" s="91"/>
    </row>
    <row r="41" spans="2:11" ht="18" customHeight="1" x14ac:dyDescent="0.25">
      <c r="B41" s="34" t="s">
        <v>37</v>
      </c>
    </row>
    <row r="42" spans="2:11" x14ac:dyDescent="0.25">
      <c r="B42" s="33"/>
      <c r="C42" s="20"/>
    </row>
  </sheetData>
  <mergeCells count="8">
    <mergeCell ref="B34:C34"/>
    <mergeCell ref="B40:C40"/>
    <mergeCell ref="B7:K7"/>
    <mergeCell ref="B1:K1"/>
    <mergeCell ref="B3:K3"/>
    <mergeCell ref="B4:K4"/>
    <mergeCell ref="B5:K5"/>
    <mergeCell ref="B6:K6"/>
  </mergeCells>
  <pageMargins left="0.5" right="0.17" top="0.4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Priedas4_Aktas Nr.1</vt:lpstr>
      <vt:lpstr>Priedas4_Ridos ataskaita Nr.2</vt:lpstr>
      <vt:lpstr>Priedas4_Bilietų ataskaita Nr.3</vt:lpstr>
      <vt:lpstr>'Priedas4_Aktas Nr.1'!Print_Area</vt:lpstr>
      <vt:lpstr>'Priedas4_Bilietų ataskaita Nr.3'!Print_Area</vt:lpstr>
      <vt:lpstr>'Priedas4_Ridos ataskaita Nr.2'!Print_Area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Klimenkienė</dc:creator>
  <cp:lastModifiedBy>Diana Klimenkienė</cp:lastModifiedBy>
  <cp:lastPrinted>2025-06-27T08:10:13Z</cp:lastPrinted>
  <dcterms:created xsi:type="dcterms:W3CDTF">2015-06-05T18:19:34Z</dcterms:created>
  <dcterms:modified xsi:type="dcterms:W3CDTF">2025-06-27T08:10:17Z</dcterms:modified>
</cp:coreProperties>
</file>