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1. ATVIRI  TARPTAUTINIAI konkursai\Valymo priemonės ir reikmenys. Pirkimo Nr. 2455-1\CVP IS\"/>
    </mc:Choice>
  </mc:AlternateContent>
  <xr:revisionPtr revIDLastSave="0" documentId="13_ncr:1_{359345AA-2B4C-44BF-B788-D388ABC7859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3" i="1" l="1"/>
  <c r="F510" i="1"/>
  <c r="G512" i="1" s="1"/>
  <c r="G500" i="1"/>
  <c r="F497" i="1"/>
  <c r="G499" i="1" s="1"/>
  <c r="G487" i="1"/>
  <c r="F479" i="1"/>
  <c r="F486" i="1" s="1"/>
  <c r="F487" i="1" s="1"/>
  <c r="F488" i="1" s="1"/>
  <c r="G469" i="1"/>
  <c r="F466" i="1"/>
  <c r="G468" i="1" s="1"/>
  <c r="G456" i="1"/>
  <c r="F452" i="1"/>
  <c r="F455" i="1" s="1"/>
  <c r="F456" i="1" s="1"/>
  <c r="F457" i="1" s="1"/>
  <c r="G442" i="1"/>
  <c r="F438" i="1"/>
  <c r="F441" i="1" s="1"/>
  <c r="F442" i="1" s="1"/>
  <c r="F443" i="1" s="1"/>
  <c r="G428" i="1"/>
  <c r="F426" i="1"/>
  <c r="F427" i="1" s="1"/>
  <c r="F428" i="1" s="1"/>
  <c r="F429" i="1" s="1"/>
  <c r="G416" i="1"/>
  <c r="F411" i="1"/>
  <c r="F415" i="1" s="1"/>
  <c r="F416" i="1" s="1"/>
  <c r="F417" i="1" s="1"/>
  <c r="G401" i="1"/>
  <c r="F398" i="1"/>
  <c r="F396" i="1"/>
  <c r="F394" i="1"/>
  <c r="F392" i="1"/>
  <c r="F390" i="1"/>
  <c r="F388" i="1"/>
  <c r="G378" i="1"/>
  <c r="F375" i="1"/>
  <c r="F377" i="1" s="1"/>
  <c r="F378" i="1" s="1"/>
  <c r="F379" i="1" s="1"/>
  <c r="G365" i="1"/>
  <c r="F362" i="1"/>
  <c r="F364" i="1" s="1"/>
  <c r="F365" i="1" s="1"/>
  <c r="F366" i="1" s="1"/>
  <c r="G352" i="1"/>
  <c r="F349" i="1"/>
  <c r="F351" i="1" s="1"/>
  <c r="F352" i="1" s="1"/>
  <c r="F353" i="1" s="1"/>
  <c r="G339" i="1"/>
  <c r="F336" i="1"/>
  <c r="F338" i="1" s="1"/>
  <c r="F339" i="1" s="1"/>
  <c r="F340" i="1" s="1"/>
  <c r="G326" i="1"/>
  <c r="F322" i="1"/>
  <c r="F325" i="1" s="1"/>
  <c r="F326" i="1" s="1"/>
  <c r="F327" i="1" s="1"/>
  <c r="G312" i="1"/>
  <c r="F309" i="1"/>
  <c r="F311" i="1" s="1"/>
  <c r="F312" i="1" s="1"/>
  <c r="F313" i="1" s="1"/>
  <c r="G299" i="1"/>
  <c r="F292" i="1"/>
  <c r="F298" i="1" s="1"/>
  <c r="F299" i="1" s="1"/>
  <c r="F300" i="1" s="1"/>
  <c r="G282" i="1"/>
  <c r="F279" i="1"/>
  <c r="F281" i="1" s="1"/>
  <c r="F282" i="1" s="1"/>
  <c r="F283" i="1" s="1"/>
  <c r="G269" i="1"/>
  <c r="F262" i="1"/>
  <c r="F268" i="1" s="1"/>
  <c r="F269" i="1" s="1"/>
  <c r="F270" i="1" s="1"/>
  <c r="G252" i="1"/>
  <c r="F244" i="1"/>
  <c r="F251" i="1" s="1"/>
  <c r="F252" i="1" s="1"/>
  <c r="F253" i="1" s="1"/>
  <c r="G234" i="1"/>
  <c r="F230" i="1"/>
  <c r="F233" i="1" s="1"/>
  <c r="F234" i="1" s="1"/>
  <c r="F235" i="1" s="1"/>
  <c r="G220" i="1"/>
  <c r="F217" i="1"/>
  <c r="F219" i="1" s="1"/>
  <c r="F220" i="1" s="1"/>
  <c r="F221" i="1" s="1"/>
  <c r="G207" i="1"/>
  <c r="F204" i="1"/>
  <c r="F206" i="1" s="1"/>
  <c r="F207" i="1" s="1"/>
  <c r="F208" i="1" s="1"/>
  <c r="G194" i="1"/>
  <c r="F191" i="1"/>
  <c r="F193" i="1" s="1"/>
  <c r="F194" i="1" s="1"/>
  <c r="F195" i="1" s="1"/>
  <c r="G181" i="1"/>
  <c r="F178" i="1"/>
  <c r="F180" i="1" s="1"/>
  <c r="F181" i="1" s="1"/>
  <c r="F182" i="1" s="1"/>
  <c r="G168" i="1"/>
  <c r="F165" i="1"/>
  <c r="F167" i="1" s="1"/>
  <c r="F168" i="1" s="1"/>
  <c r="F169" i="1" s="1"/>
  <c r="G155" i="1"/>
  <c r="F151" i="1"/>
  <c r="F154" i="1" s="1"/>
  <c r="F155" i="1" s="1"/>
  <c r="F156" i="1" s="1"/>
  <c r="G141" i="1"/>
  <c r="F137" i="1"/>
  <c r="F140" i="1" s="1"/>
  <c r="F141" i="1" s="1"/>
  <c r="F142" i="1" s="1"/>
  <c r="G127" i="1"/>
  <c r="F121" i="1"/>
  <c r="F126" i="1" s="1"/>
  <c r="F127" i="1" s="1"/>
  <c r="F128" i="1" s="1"/>
  <c r="G111" i="1"/>
  <c r="F108" i="1"/>
  <c r="F110" i="1" s="1"/>
  <c r="F111" i="1" s="1"/>
  <c r="F112" i="1" s="1"/>
  <c r="G98" i="1"/>
  <c r="F94" i="1"/>
  <c r="F97" i="1" s="1"/>
  <c r="F98" i="1" s="1"/>
  <c r="F99" i="1" s="1"/>
  <c r="G84" i="1"/>
  <c r="F70" i="1"/>
  <c r="F57" i="1"/>
  <c r="G47" i="1"/>
  <c r="F42" i="1"/>
  <c r="F38" i="1"/>
  <c r="G21" i="1"/>
  <c r="G219" i="1" l="1"/>
  <c r="F83" i="1"/>
  <c r="F84" i="1" s="1"/>
  <c r="F85" i="1" s="1"/>
  <c r="G193" i="1"/>
  <c r="G441" i="1"/>
  <c r="F46" i="1"/>
  <c r="F47" i="1" s="1"/>
  <c r="F48" i="1" s="1"/>
  <c r="G83" i="1"/>
  <c r="G311" i="1"/>
  <c r="G110" i="1"/>
  <c r="G338" i="1"/>
  <c r="G46" i="1"/>
  <c r="G140" i="1"/>
  <c r="G251" i="1"/>
  <c r="G364" i="1"/>
  <c r="F400" i="1"/>
  <c r="F401" i="1" s="1"/>
  <c r="F402" i="1" s="1"/>
  <c r="G167" i="1"/>
  <c r="G281" i="1"/>
  <c r="G415" i="1"/>
  <c r="F512" i="1"/>
  <c r="F513" i="1" s="1"/>
  <c r="F514" i="1" s="1"/>
  <c r="G97" i="1"/>
  <c r="G126" i="1"/>
  <c r="G154" i="1"/>
  <c r="G180" i="1"/>
  <c r="G206" i="1"/>
  <c r="G233" i="1"/>
  <c r="G268" i="1"/>
  <c r="G298" i="1"/>
  <c r="G325" i="1"/>
  <c r="G351" i="1"/>
  <c r="G377" i="1"/>
  <c r="G400" i="1"/>
  <c r="G427" i="1"/>
  <c r="G455" i="1"/>
  <c r="G486" i="1"/>
  <c r="F468" i="1"/>
  <c r="F469" i="1" s="1"/>
  <c r="F470" i="1" s="1"/>
  <c r="F499" i="1"/>
  <c r="F500" i="1" s="1"/>
  <c r="F501" i="1" s="1"/>
</calcChain>
</file>

<file path=xl/sharedStrings.xml><?xml version="1.0" encoding="utf-8"?>
<sst xmlns="http://schemas.openxmlformats.org/spreadsheetml/2006/main" count="959" uniqueCount="453">
  <si>
    <t>PIRKIMO SĄLYGŲ PRIEDAS "PASIŪLYMO FORMA"</t>
  </si>
  <si>
    <t>VALYMO PRIEMONĖS IR REIKMENYS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</si>
  <si>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</si>
  <si>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</si>
  <si>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</si>
  <si>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</si>
  <si>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</si>
  <si>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</si>
  <si>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</si>
  <si>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</si>
  <si>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</si>
  <si>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</si>
  <si>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</si>
  <si>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</si>
  <si>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</si>
  <si>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</si>
  <si>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</si>
  <si>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</si>
  <si>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</si>
  <si>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</si>
  <si>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</si>
  <si>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</si>
  <si>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</si>
  <si>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</si>
  <si>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</si>
  <si>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</si>
  <si>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 xml:space="preserve">MUILO PUTŲ RANKOMS RINKINYS  </t>
  </si>
  <si>
    <t>Tiekėjo pasiūlymas:</t>
  </si>
  <si>
    <t>Nr.</t>
  </si>
  <si>
    <t>Pavadinimas</t>
  </si>
  <si>
    <t>Kiekis</t>
  </si>
  <si>
    <t>Mato vienetas</t>
  </si>
  <si>
    <t>Kaina be PVM, Eur</t>
  </si>
  <si>
    <t>Suma be PVM, Eur</t>
  </si>
  <si>
    <t>Gamintojas, modelis, prekės kodas (jeigu turi)</t>
  </si>
  <si>
    <t>Konkreti siūlomo parametro reikšmė</t>
  </si>
  <si>
    <t xml:space="preserve">Dokumentas, kuriame yra nurodyta parametro reikšmė, pavadinimas ir puslapio Nr. </t>
  </si>
  <si>
    <t>1.</t>
  </si>
  <si>
    <t xml:space="preserve">Muilo putų rankoms rinkinys  </t>
  </si>
  <si>
    <t>1.1.</t>
  </si>
  <si>
    <t>Muilo putos rankoms</t>
  </si>
  <si>
    <t>ltr</t>
  </si>
  <si>
    <t>1.1.1.</t>
  </si>
  <si>
    <t xml:space="preserve">Pakuotė – vienkartinis, minkštas plastikinis maišelis. Muilo putų spalva – bespalvės, kvapas – bekvapės. Kiekviena talpa turi atskirą pompą, kuri apsaugo dozatorių nuo muilo ištekėjimo. Paspaudimų skaičius ne mažiau 2500 vnt.  </t>
  </si>
  <si>
    <t>1.1.2.</t>
  </si>
  <si>
    <t xml:space="preserve">Fasuotė 800-1000 ml.  </t>
  </si>
  <si>
    <t>1.1.3.</t>
  </si>
  <si>
    <t xml:space="preserve">Kartu su pasiūlymu pateikti naudojimo instrukciją, saugos duomenų lapus.  </t>
  </si>
  <si>
    <t>1.2.</t>
  </si>
  <si>
    <t xml:space="preserve">Muilo putų ir skysto muilo dozatorius  </t>
  </si>
  <si>
    <t>vnt.</t>
  </si>
  <si>
    <t>1.2.1.</t>
  </si>
  <si>
    <t xml:space="preserve">Tinkantis muilo putų ir skysto muilo vienkartinių plastikinių maišelių, nurodytų 1.1. punkte naudojimui.  </t>
  </si>
  <si>
    <t>1.2.2.</t>
  </si>
  <si>
    <t xml:space="preserve">Baltos arba šviesios pastelinės spalvos ABS plastikas. Rakinamas su fiksacija nuo įsilaužimo viršuje ir apačioje. Užraktas (spyna) dozatoriaus apačioje.  </t>
  </si>
  <si>
    <t>1.2.3.</t>
  </si>
  <si>
    <t xml:space="preserve">Metalinis dozatoriaus paspaudimo mechanizmas užtikrinantis veikimo ilgaamžiškumą. Langeliai esantys dozatoriaus abiejuose šonuose galimybei matyti putų likutį jame. Dozatoriaus matmenys: aukštis 290 mm ±10 mm, plotis 150 mm ±10 mm, gylis 110 mm ±10 mm.  </t>
  </si>
  <si>
    <t>Suma be PVM</t>
  </si>
  <si>
    <t>Taikomas PVM dydis (%)</t>
  </si>
  <si>
    <t>PVM suma</t>
  </si>
  <si>
    <t>Suma su PVM</t>
  </si>
  <si>
    <t>2. DALIS</t>
  </si>
  <si>
    <t xml:space="preserve">PRIEMONĖS AUTOMATINĖMS INDŲ PLOVIMO MAŠINOMS  </t>
  </si>
  <si>
    <t>2.</t>
  </si>
  <si>
    <t xml:space="preserve">Priemonės automatinėms indų plovimo mašinoms  </t>
  </si>
  <si>
    <t>2.1.</t>
  </si>
  <si>
    <t xml:space="preserve">Indų skalavimo priemonė  </t>
  </si>
  <si>
    <t>kg</t>
  </si>
  <si>
    <t>2.1.1.</t>
  </si>
  <si>
    <t xml:space="preserve">1.      Suteikia indams blizgesio ir pagreitina jų džiūvimą.  </t>
  </si>
  <si>
    <t>2.1.2.</t>
  </si>
  <si>
    <t xml:space="preserve">2.      Dozavimas 0,4-2 gramai 10-čiai litrų vandens.  </t>
  </si>
  <si>
    <t>2.1.3.</t>
  </si>
  <si>
    <t xml:space="preserve">3.      Saugo įrangą nuo kalkėjimo.  </t>
  </si>
  <si>
    <t>2.1.4.</t>
  </si>
  <si>
    <t xml:space="preserve">4.      Veiklioji medžiaga citrinos rūgštis ir etanolis. Sudėtis: PAM (5-15%), alkoholis (15-30%), citrinos rūgštis (apie 5 %).  </t>
  </si>
  <si>
    <t>2.1.5.</t>
  </si>
  <si>
    <t xml:space="preserve">5.      Koncentrato pH ne daugiau 3.  </t>
  </si>
  <si>
    <t>2.1.6.</t>
  </si>
  <si>
    <t xml:space="preserve">6.      Santykinis priemonės tankis ne mažiau 1 kg/l  </t>
  </si>
  <si>
    <t>2.1.7.</t>
  </si>
  <si>
    <t xml:space="preserve">7.      Ekologiška priemonė. Pateikti kiekvieno produkto ekologiškumo sertifikatą originalo kalba ir vertimą į lietuvių kalbą. Taip pat pateikti tikslią nuorodą internete apie siūlomo produkto ekologiškumą.  </t>
  </si>
  <si>
    <t>2.1.8.</t>
  </si>
  <si>
    <t xml:space="preserve">8.      Pateikti kiekvienos dalies specifikacijų reikalavimams atitikimą įrodančius gamintojo dokumentus originalo kalba bei vertimus į lietuvių kalbą.  </t>
  </si>
  <si>
    <t>2.1.9.</t>
  </si>
  <si>
    <t xml:space="preserve">9.      Pateiktuose dokumentuose (kataloguose) būtina pažymėti atitikimą kiekvienos pozicijos punktui (pvz. Nr.1; Nr.2; Nr.7 ir t.t.).  </t>
  </si>
  <si>
    <t>2.1.10.</t>
  </si>
  <si>
    <t xml:space="preserve">10.  Kartu su pasiūlymu pateikti kiekvieno produkto naudojimo instrukciją, saugos duomenų lapus, pasirašytus įmonės vadovo ar įgalioto asmens „Kopija tikra“.  </t>
  </si>
  <si>
    <t>2.1.11.</t>
  </si>
  <si>
    <t xml:space="preserve">11.  Fasuotė 10-15 kg  </t>
  </si>
  <si>
    <t>2.1.12.</t>
  </si>
  <si>
    <t xml:space="preserve">12.  Kartu pateikiama dozavimo įranga turimoms indų plovimo mašinoms, kuri sujungiama, sureguliuotjama ir nuolat prižiūrima.  </t>
  </si>
  <si>
    <t>2.2.</t>
  </si>
  <si>
    <t xml:space="preserve">Indų ploviklis automatinėms mašinoms  </t>
  </si>
  <si>
    <t>2.2.1.</t>
  </si>
  <si>
    <t xml:space="preserve">1.      Automatinim indų plovimui kietame (pvz. 12-20 dH) ir daug geležies turinčiame vandenyje, apsaugo indaplovę nuo kalkėjimo.  </t>
  </si>
  <si>
    <t>2.2.2.</t>
  </si>
  <si>
    <t xml:space="preserve">2.      Dozavimas 0,5-2 gramai vienam litrui vandens.  </t>
  </si>
  <si>
    <t>2.2.3.</t>
  </si>
  <si>
    <t xml:space="preserve">3.      Plovimo priemonė neturi turėti NTA ir EDTA junginių.  </t>
  </si>
  <si>
    <t>2.2.4.</t>
  </si>
  <si>
    <t xml:space="preserve">4.      Priemonė turi būti be analogiškų rizikos frazių: R40 arba H350, H351, priklausomai nuo priemonės pagaminimo datos, pagal CLP reglamento pakeitimus  </t>
  </si>
  <si>
    <t>2.2.5.</t>
  </si>
  <si>
    <t xml:space="preserve">5.      Koncentrato pH ne mažiau 13,5.  </t>
  </si>
  <si>
    <t>2.2.6.</t>
  </si>
  <si>
    <t xml:space="preserve">6.      Santykinis priemonės tankis ne mažiau 1,3 kg/l  </t>
  </si>
  <si>
    <t>2.2.7.</t>
  </si>
  <si>
    <t>2.2.8.</t>
  </si>
  <si>
    <t>2.2.9.</t>
  </si>
  <si>
    <t>2.2.10.</t>
  </si>
  <si>
    <t>2.2.11.</t>
  </si>
  <si>
    <t xml:space="preserve">11.  Fasuotė 13-15 kg  </t>
  </si>
  <si>
    <t>2.2.12.</t>
  </si>
  <si>
    <t>3. DALIS</t>
  </si>
  <si>
    <t xml:space="preserve">VALYMO PRIEMONĖ SKIRTA GRINDŲ PLOVIMO MAŠINAI IR RANKINIU BŪDU  </t>
  </si>
  <si>
    <t>3.</t>
  </si>
  <si>
    <t xml:space="preserve">Valymo priemonė skirta grindų plovimo mašinai ir rankiniu būdu  </t>
  </si>
  <si>
    <t>3.1.</t>
  </si>
  <si>
    <t>3.1.1.</t>
  </si>
  <si>
    <t xml:space="preserve">Tinka visiems vandeniui ir šarmams atspariems paviršiams, grindų plytelių paviršiams su lygiu ir šiurkščiu paviršiumi. Sudėtis: &lt;5% nejoninių ir anijoninių paviršiaus aktyviųjų medžiagų, alkoholis &lt;1%, muilas, darbinio tirpalo pH ne mažiau 9,5, ant paviršiaus neturi palikti plėvelės. Turi tikti parketo, tarketo, laminato, plytelių, akmens plokščių ir kitų grindų paviršių valymui tiek rankiniu, tiek mechanizuotu būdu. Fasuotė 5 ltr  </t>
  </si>
  <si>
    <t>3.1.2.</t>
  </si>
  <si>
    <t>4. DALIS</t>
  </si>
  <si>
    <t xml:space="preserve"> PAVIRŠIŲ (PLYTELIŲ, LINOLEUMO, GLAZŪRUOTŲ PLYTELIŲ, MEDŽIO, PLASTMASĖS, AKMENS IR KITŲ GRINDŲ, SIENŲ IR PAN. PAVIRŠIŲ VALYMUI (STALŲ, SPINTELIŲ IR T.T.) PLOVIMO PRIEMONĖ  </t>
  </si>
  <si>
    <t>4.</t>
  </si>
  <si>
    <t xml:space="preserve"> Paviršių (plytelių, linoleumo, glazūruotų plytelių, medžio, plastmasės, akmens ir kitų grindų, sienų ir pan. paviršių valymui (stalų, spintelių ir t.t.) plovimo priemonė  </t>
  </si>
  <si>
    <t>4.1.</t>
  </si>
  <si>
    <t>4.1.1.</t>
  </si>
  <si>
    <t xml:space="preserve">Malonaus kvapo, nepaliekanti ruožų, tinkanti naudoti ligoninėje, koncentratas. Skirtas plytelių, linoleumo, glazūruotų plytelių, medžio, plastmasės, akmens ir kitų grindų, sienų ir pan. paviršių valymui. Gali būti plaunami visi paviršiai nebijantys vandens. Sudėtis: &lt;5%. anijoninės, nejoninės PAM, sodium chloride, sodium carbonate, citric acid, tetrasodium EDTA, konservantai. Kartu su pasiūlymu pateikti naudojimo instrukciją, saugos duomenų lapus. Fasuotė 1,5 ltr  </t>
  </si>
  <si>
    <t>5. DALIS</t>
  </si>
  <si>
    <t>KILIMŲ DĖMIŲ VALIKLIS (RANKINIU BŪDU)</t>
  </si>
  <si>
    <t>5.</t>
  </si>
  <si>
    <t>Kilimų dėmių valiklis (rankiniu būdu)</t>
  </si>
  <si>
    <t>5.1.</t>
  </si>
  <si>
    <t xml:space="preserve">Kilimų dėmių valiklis (rankiniu būdu)  </t>
  </si>
  <si>
    <t>5.1.1.</t>
  </si>
  <si>
    <t xml:space="preserve">Tinka visų neblunkančių spalvų ir drėgmei atsparių kilimų bei tekstilinių apmušalų valymui. Greitai ir veiksmingai šalina įvairios kilmės dėmes nuo kilimų, kiliminės dangos ir tekstilinių apmušalų. Sudėtis: anijoninės paviršiaus aktyviosios medžiagos &lt;5℅, vandenyje tirpūs tirpikliai, koncentrato pH 9,5 (±0,2).  </t>
  </si>
  <si>
    <t>5.1.2.</t>
  </si>
  <si>
    <t xml:space="preserve">Kartu su pasiūlymu pateikti naudojimo instrukciją, saugos duomenų lapus. Fasuotė ne mažiau 750 ml.  </t>
  </si>
  <si>
    <t>5.1.3.</t>
  </si>
  <si>
    <t xml:space="preserve">Eilė bus sudaroma pagal litro kainą  </t>
  </si>
  <si>
    <t>5.1.4.</t>
  </si>
  <si>
    <t>6. DALIS</t>
  </si>
  <si>
    <t xml:space="preserve">VALYMO PRIEMONĖ SU PURKŠTUKU  </t>
  </si>
  <si>
    <t>6.</t>
  </si>
  <si>
    <t xml:space="preserve">Valymo priemonė su purkštuku  </t>
  </si>
  <si>
    <t>6.1.</t>
  </si>
  <si>
    <t>6.1.1.</t>
  </si>
  <si>
    <t xml:space="preserve">Riebalų nešvarumų valiklis, skirtas valyti kalkių nuosėdas, muilo apnašas, rūdis ir nešvarumus. Valiklis skirtas praustuvėms, nerūdijančio plieno maišytuvams, vonioms, unitazams, dušams sienų plytelėms, keramikinei grindų dangai, akrilo paviršiams, stiklui. Sudėtis: &lt;5 % nejoninės aktyviosios paviršiaus medžiagos, organinė rugštis, kvapnioji medžiaga Linool, alkoholis C 12-14 etoksilinti ir 2 -hidroksipropano rūgšties.  </t>
  </si>
  <si>
    <t>6.1.2.</t>
  </si>
  <si>
    <t xml:space="preserve">Kartu su pasiūlymu pateikti naudojimo instrukciją, saugos duomenų lapus. Fasuotė ne mažiau 750 ml  </t>
  </si>
  <si>
    <t>7. DALIS</t>
  </si>
  <si>
    <t xml:space="preserve">DEZINFEKAVIMO IR BALINIMO PRIEMONĖ  </t>
  </si>
  <si>
    <t>7.</t>
  </si>
  <si>
    <t xml:space="preserve">Dezinfekavimo ir balinimo priemonė  </t>
  </si>
  <si>
    <t>7.1.</t>
  </si>
  <si>
    <t>7.1.1.</t>
  </si>
  <si>
    <t xml:space="preserve">Balina ir dezinfekuoja valomus paviršius, naikina blogą kvapą. Naudojama plastmasinių paviršių, šiukšlių kibirų, unitazų valymui ir dezinfekavimui. Naudojama vandens nutekėjimų ant sienų bei lubų ir pelėsių pašalinimui. Gali būti naudojama medinių paviršių balinimui. Sudėtis: 5% chloro pagrindo balinimo priemonės, mažiau kaip 5% Na OH, mažiau kaip 5% EDTA ir jos druskų.  </t>
  </si>
  <si>
    <t>7.1.2.</t>
  </si>
  <si>
    <t xml:space="preserve">Kartu su pasiūlymu pateikti naudojimo instrukciją, saugos duomenų lapus. Fasuotė ne mažiau 1 ltr ir ne daugiau 1500 ml  </t>
  </si>
  <si>
    <t>8. DALIS</t>
  </si>
  <si>
    <t xml:space="preserve">DICHLOFOSAS  </t>
  </si>
  <si>
    <t>8.</t>
  </si>
  <si>
    <t xml:space="preserve">Dichlofosas  </t>
  </si>
  <si>
    <t>8.1.</t>
  </si>
  <si>
    <t>8.1.1.</t>
  </si>
  <si>
    <t xml:space="preserve">Ropojantiems bei skraidantiems vabzdžiams naikinti. Fizikinės savybės: degus aerozolis, insekticidas. Veikliosios medžiagos: tetrametrinas, 0,08 % fenotrinas, sudėtyje yra butano, izobutano ir propano. Kartu su pasiūlymu pateikti naudojimo instrukciją, saugos duomenų lapus. Fasuotė ne mažiau 400 ml  </t>
  </si>
  <si>
    <t>9. DALIS</t>
  </si>
  <si>
    <t xml:space="preserve">ŠEPEČIAI INDAMS ŠVEISTI  </t>
  </si>
  <si>
    <t>9.</t>
  </si>
  <si>
    <t xml:space="preserve">Šepečiai indams šveisti  </t>
  </si>
  <si>
    <t>9.1.</t>
  </si>
  <si>
    <t>9.1.1.</t>
  </si>
  <si>
    <t xml:space="preserve">Rankena su skyle viršuje, ilgis 215 mm ±10 mm.  </t>
  </si>
  <si>
    <t>10. DALIS</t>
  </si>
  <si>
    <t xml:space="preserve">ŠEPEČIAI GRINDŲ ŠVEITIMUI  </t>
  </si>
  <si>
    <t>10.</t>
  </si>
  <si>
    <t xml:space="preserve">Šepečiai grindų šveitimui  </t>
  </si>
  <si>
    <t>10.1.</t>
  </si>
  <si>
    <t>10.1.1.</t>
  </si>
  <si>
    <t xml:space="preserve">Medinis su ilgu kotu 120 cm ±5 cm. Šepečio plotis 10 cm ±2 cm, ilgis 20 cm ±2 cm, su kietais šeriais kurių ilgis 25 mm ±5 mm.  </t>
  </si>
  <si>
    <t>11. DALIS</t>
  </si>
  <si>
    <t xml:space="preserve">ŠEPEČIAI BUTELIAMS PLAUTI  </t>
  </si>
  <si>
    <t>11.</t>
  </si>
  <si>
    <t xml:space="preserve">Šepečiai buteliams plauti  </t>
  </si>
  <si>
    <t>11.1.</t>
  </si>
  <si>
    <t>11.1.1.</t>
  </si>
  <si>
    <t xml:space="preserve">Ilgis 460 mm ±10 mm, šerio ilgis 120 mm ±10 mm  </t>
  </si>
  <si>
    <t>12. DALIS</t>
  </si>
  <si>
    <t xml:space="preserve">SEMTUVĖLIS SU ŠEPEČIU DULKĖMS, ŠIUKŠLĖMS SURINKTI  </t>
  </si>
  <si>
    <t>12.</t>
  </si>
  <si>
    <t xml:space="preserve">Semtuvėlis su šepečiu dulkėms, šiukšlėms surinkti  </t>
  </si>
  <si>
    <t>12.1.</t>
  </si>
  <si>
    <t>12.1.1.</t>
  </si>
  <si>
    <t xml:space="preserve">Išmatavimai: aukštis 100-120 cm, semtuvėlio plotis 30 cm ±5 cm, semtuvėlio gylis 15 cm ±3 cm. Šepečio rankenėlės ilgis 11-13 cm, šepečio ilgis 23-25 cm, šerio aukštis 4-6 cm. Semtuvėlis ir šepetėlis turi susikabinti.  </t>
  </si>
  <si>
    <t>13. DALIS</t>
  </si>
  <si>
    <t xml:space="preserve">VIENKARTINĖS ŠLUOSTĖS PAVIRŠIŲ VALYMUI  </t>
  </si>
  <si>
    <t>13.</t>
  </si>
  <si>
    <t xml:space="preserve">Vienkartinės šluostės paviršių valymui  </t>
  </si>
  <si>
    <t>13.1.</t>
  </si>
  <si>
    <t>13.1.1.</t>
  </si>
  <si>
    <t xml:space="preserve">Iš neaustinės medžiagos, tvirtos, žemo vėlimosi, atsparios tirpiklių MEK (etilmetilketonui), izopropilo alkoholio ir kt. poveikiui, tinka naudoti tiek šlapios, tiek sausos (blizginti veidrodžius, langus), sugeria keturis kartus didesnį vandens kiekį nei sveria pati, sugeria alyvas ir tirpiklius. Nepalieka pūkų.  </t>
  </si>
  <si>
    <t>13.1.2.</t>
  </si>
  <si>
    <t xml:space="preserve">Šluosčių matmenys 500 x 380 mm (+/- 20 mm).  </t>
  </si>
  <si>
    <t>14. DALIS</t>
  </si>
  <si>
    <t xml:space="preserve">DULKIŲ VALYTUVAS  </t>
  </si>
  <si>
    <t>14.</t>
  </si>
  <si>
    <t xml:space="preserve">Dulkių valytuvas  </t>
  </si>
  <si>
    <t>14.1.</t>
  </si>
  <si>
    <t>14.1.1.</t>
  </si>
  <si>
    <t xml:space="preserve">Valytuvas su rankena ir šluoste.  </t>
  </si>
  <si>
    <t>14.1.2.</t>
  </si>
  <si>
    <t xml:space="preserve">Valytuvas sudarytas iš dviejų dalių: apatinė dalis iš plastiko, viršutinė dalis – iš metalinio užapvalinto lankstaus karkaso, apmauto medvilnine šluoste.  </t>
  </si>
  <si>
    <t>14.1.3.</t>
  </si>
  <si>
    <t xml:space="preserve">Valytuvas yra siauros, pailgos kardo formos. Valytuvas su ertme, per kurią galima jį pakabinti.  </t>
  </si>
  <si>
    <t>14.1.4.</t>
  </si>
  <si>
    <t xml:space="preserve">Valytuvo išmatavimai (matuojant su šluoste):  </t>
  </si>
  <si>
    <t>14.1.5.</t>
  </si>
  <si>
    <t xml:space="preserve">ilgis ne mažiau kaip 55 cm (+/- 2 cm), plotis ne mažiau kaip 7 cm (+/- 2 cm).  </t>
  </si>
  <si>
    <t>14.1.6.</t>
  </si>
  <si>
    <t xml:space="preserve">Šluostės sudėtis: medvilnė. Šluostė nusiima nuo karkaso -skalbimui ir dezinfekcijai. Šluostė atspari dezinfekcinėms medžiagoms. Skalbiama iki 90°C temperatūros vandenyje. Tinka dezinfekciniam, drėgnam valymui.  </t>
  </si>
  <si>
    <t>15. DALIS</t>
  </si>
  <si>
    <t xml:space="preserve">ŠLUOSTĖ  </t>
  </si>
  <si>
    <t>15.</t>
  </si>
  <si>
    <t xml:space="preserve">Šluostė  </t>
  </si>
  <si>
    <t>15.1.</t>
  </si>
  <si>
    <t>15.1.1.</t>
  </si>
  <si>
    <t xml:space="preserve">Universali grindų valymo šluostė pagaminta iš aukštos kokybės 100% poliesterio/ mikropluošto mišinio. Su pamušalu. Tinka visų tipų grindų valymui.Gali būti įvairių spalvų  </t>
  </si>
  <si>
    <t>15.1.2.</t>
  </si>
  <si>
    <t xml:space="preserve">Mikropluoštas puikiai surenka nešvarumus ir gerai sugeria drėgmę.  </t>
  </si>
  <si>
    <t>15.1.3.</t>
  </si>
  <si>
    <t xml:space="preserve">Šluostė pasižymi itin aukštu vandens sugeriamumu ir lengvai išgręžiama.  </t>
  </si>
  <si>
    <t>15.1.4.</t>
  </si>
  <si>
    <t xml:space="preserve">Kirptas pluoštas. Tinka drėgnam ir pusiau drėgnam paviršių valymui. Tinka sienų valymui.  </t>
  </si>
  <si>
    <t>15.1.5.</t>
  </si>
  <si>
    <t xml:space="preserve">Tinka struktūrinių paviršių drėgnam valymui. Idealiai tinka keraminių plytelių valymui. Atsparios chemikalų poveikiui. Išmatavimai turi atitikti laikiklį. Tarnavimo laikas iki 500 skalbimų. Galima skalbti max. 95 laipsnių. Išmatavimai:ilgis 50 cm (±1 cm), plotis 16 cm (±1 cm). Kišenės ilgis: 6 cm, plotis 16,4 cm (±1 cm), Mopas turi turėti pasą. Turi tikti 21 dalyje nurodytiems laikikliams.  </t>
  </si>
  <si>
    <t>16. DALIS</t>
  </si>
  <si>
    <t>16.</t>
  </si>
  <si>
    <t>16.1.</t>
  </si>
  <si>
    <t>16.1.1.</t>
  </si>
  <si>
    <t xml:space="preserve">Centrinė dalis – kilpinė, mikrofibrinė, išorinė – karpyti kuteliai. Skirta įvairių paviršių valymui. Šoniniai mikropluošto kuteliai surenka purvo daleles, plaukus kampuose ir nišose,spalvotos poliesterio kilpelio juostos plauna,o vidinė medvilnės pluošto dalis šveičia. Atsparios chemikalų poveikiui, todėl tinka naudoti operacinėse. Sudėtis: 22% (±1 %) medvilnė, 78% (±1 %) poliesteris, mikropluoštas. Išmatavimai turi atitikti laikiklį. Tarnavimo laikas iki 500 skalbimų. Galima skalbti max. 95 laipsnių. Išmatavimai: ilgis 50 cm (±1 cm), plotis 16 cm (±1 cm). Kišenės ilgis: 6 cm, plotis 16,4 cm (±1 cm). Prisiūtos tvirtinimo juostelės ilgis 17 cm (±1 cm), plotis 5 cm (±0,5 cm). Turi tikti 21 dalyje nurodytiems laikikliams. Mopas turi turėti gamintojo pasą.Gali būti įvairių spalvų  </t>
  </si>
  <si>
    <t>17. DALIS</t>
  </si>
  <si>
    <t>ŠLUOSTĖ</t>
  </si>
  <si>
    <t>17.</t>
  </si>
  <si>
    <t>Šluostė</t>
  </si>
  <si>
    <t>17.1.</t>
  </si>
  <si>
    <t>17.1.1.</t>
  </si>
  <si>
    <t xml:space="preserve">Šio mopo sudėtyje yra 35% (±1%), medvilnės ir 65% (±1%) poliesterio. Atsparūs valikliams. Valant drėgnai mopui būdingas nedidelis svoris ir geras slidimas paviršiumi. Puikiai sugeria drėgmę. Centrinė šluostės dalis – kilpinė, išorinė – karpyti kuteliai. Dėl unikalios suaudimo technologijos šluostės kilpos yra itin patvariosir neišsitampo. Tarnavimo laikas iki 500 skalbimų. Galima skalbti max. 95 laipsnių. Tinka dezinfekciniam valymui.  </t>
  </si>
  <si>
    <t>17.1.2.</t>
  </si>
  <si>
    <t xml:space="preserve">Mopas turi turėti gamintojo pasą.Gali būti įvairių spalvų  </t>
  </si>
  <si>
    <t>17.1.3.</t>
  </si>
  <si>
    <t xml:space="preserve">Mopo ilgis: 50 cm (±1 cm), plotis: 16,4 cm (±1 cm)  </t>
  </si>
  <si>
    <t>17.1.4.</t>
  </si>
  <si>
    <t xml:space="preserve">Kišenės ilgis: 6 cm (±1 cm) , plotis: 16,4 cm (±1 cm)  </t>
  </si>
  <si>
    <t>17.1.5.</t>
  </si>
  <si>
    <t xml:space="preserve">Prisiūtos tvirtinimo juostelės ilgis 17 cm (±1 cm), plotis 5 cm (±0,5 cm). Turi tikti 21 dalyje nurodytiems laikikliams.  </t>
  </si>
  <si>
    <t>18. DALIS</t>
  </si>
  <si>
    <t xml:space="preserve">NUGRĘŽĖJAS  </t>
  </si>
  <si>
    <t>18.</t>
  </si>
  <si>
    <t xml:space="preserve">Nugręžėjas  </t>
  </si>
  <si>
    <t>18.1.</t>
  </si>
  <si>
    <t>18.1.1.</t>
  </si>
  <si>
    <t xml:space="preserve">VK 3 arba VK 4 tipo nugręžėjas (su galimybe nugręžti dviem būdais; reguliuojamas nugręžimo stiprumas). Nugręžėjas turi būti su keičiamomis dalimis. Pateikti nugręžėjo keičiamų detalių planą.  </t>
  </si>
  <si>
    <t>19. DALIS</t>
  </si>
  <si>
    <t xml:space="preserve">NUGRĘŽĖJO ĮDĖKLAS  </t>
  </si>
  <si>
    <t>19.</t>
  </si>
  <si>
    <t xml:space="preserve">Nugręžėjo įdėklas  </t>
  </si>
  <si>
    <t>19.1.</t>
  </si>
  <si>
    <t>19.1.1.</t>
  </si>
  <si>
    <t xml:space="preserve">Pagrindinė funkcija - pagerinti grindų šluosčių išgręžimą, padidinant nugręžėjo prispaudimo jėgą. Pagamintas iš neopreno (porėtos gumos), juodos spalvos su tolygiai išdėstytomis kiaurymėmis.  </t>
  </si>
  <si>
    <t>19.1.2.</t>
  </si>
  <si>
    <t xml:space="preserve">Išmatavimai: plotis - 10 cm ±1 cm, ilgis - 17 cm ±1 cm, storis - 2 cm ±0,5 cm. Turi tikti 18 dalyje nurodytam nugręžėjui.  </t>
  </si>
  <si>
    <t>20. DALIS</t>
  </si>
  <si>
    <t xml:space="preserve">KOTAS  </t>
  </si>
  <si>
    <t>20.</t>
  </si>
  <si>
    <t xml:space="preserve">Kotas  </t>
  </si>
  <si>
    <t>20.1.</t>
  </si>
  <si>
    <t>Kotas</t>
  </si>
  <si>
    <t>20.1.1.</t>
  </si>
  <si>
    <t xml:space="preserve">Patvaraus, atsparaus smūgiams, įbrėžimams anoduoto aliuminio, ištisinis, ilgis 140 cm ± 5 cm, diametras 23,5 mm ±3 mm. Rankena pagaminta iš patvaraus, neslystančio plastiko. Pakabinamas, tinka derinyje su 21 dalyje laikikliu.  </t>
  </si>
  <si>
    <t>21. DALIS</t>
  </si>
  <si>
    <t>LAIKIKLIS</t>
  </si>
  <si>
    <t>21.</t>
  </si>
  <si>
    <t>Laikiklis</t>
  </si>
  <si>
    <t>21.1.</t>
  </si>
  <si>
    <t xml:space="preserve">Laikiklis  </t>
  </si>
  <si>
    <t>21.1.1.</t>
  </si>
  <si>
    <t xml:space="preserve">Pagamintas iš aukštos kokybės plastmasės. Ilgis 50 cm (±1 cm). Skylėtas padas, kuriame yra 2 angos mopo pritvirtimui (ir iš vienos, ir iš kitos pado pusės). Laikiklio pade, darbuotojui koja paspaudus specialų mygtuką, padas atsilaisvina, lenkdamasis per pusę, taip palengvindamas šluostės skalavimo procesą. Galima naudoti tiek grindų, tiek sienų valymui. Tinkantis derinyje su 20 dalyje kotu.  </t>
  </si>
  <si>
    <t>22. DALIS</t>
  </si>
  <si>
    <t>ŠVEITIMO PADUKAS</t>
  </si>
  <si>
    <t>22.</t>
  </si>
  <si>
    <t>Šveitimo padukas</t>
  </si>
  <si>
    <t>22.1.</t>
  </si>
  <si>
    <t xml:space="preserve">Šveitimo padukas  </t>
  </si>
  <si>
    <t>22.1.1.</t>
  </si>
  <si>
    <t xml:space="preserve">Tinka stipriai užterštų kraštų ir plintusų šveitimui. Pado spalva ruda, 2 cm ±0,5 cm storio, 25 cm ±3 cm ilgio ir 12 cm ±2 cm pločio. Padukas priklijuojamas prie 23 dalyje pado laikiklio.  </t>
  </si>
  <si>
    <t>23. DALIS</t>
  </si>
  <si>
    <t>PADO LAIKIKLIS SU KOTU</t>
  </si>
  <si>
    <t>23.</t>
  </si>
  <si>
    <t>Pado laikiklis su kotu</t>
  </si>
  <si>
    <t>23.1.</t>
  </si>
  <si>
    <t xml:space="preserve">Pado laikiklis su kotu  </t>
  </si>
  <si>
    <t>23.1.1.</t>
  </si>
  <si>
    <t xml:space="preserve">Tinka stipriai užterštų kraštų ir plintusų šveitimui. Padlaikiklio rankenėlė juda įvairiomis kryptimis, o tai pagreitina ir palengvina darbą. Ilgis 23 cm ±2 cm, plotis 9,5 cm ±1 cm. Ant padlaikiklio fiksuojamas aliuminis 1,40 m ±5 cm, 23,5 mm ±1 mm diametro kotas. Kotas pagamintas iš patvaraus, atsparaus smūgiams, įbrėžimams anoduoto aliuminio. Koto rankena pagaminta iš patvaraus plastiko. Turi tikti 22 dalyje šveitimo padukui.  </t>
  </si>
  <si>
    <t>24. DALIS</t>
  </si>
  <si>
    <t>LANGŲ VALYMO KOMPLEKTAS (KOTAS, ŠLUOSTĖ, ŠLUOSTĖS LAIKIKLIS, SAUSINTUVAS, GUMA, KIBIRAS)</t>
  </si>
  <si>
    <t>24.</t>
  </si>
  <si>
    <t>Langų valymo komplektas (kotas, šluostė, šluostės laikiklis, sausintuvas, guma, kibiras)</t>
  </si>
  <si>
    <t>24.1.</t>
  </si>
  <si>
    <t>24.2.</t>
  </si>
  <si>
    <t>24.2.1.</t>
  </si>
  <si>
    <t xml:space="preserve">Teleskopinis, 2,5-3 m. Pagamintas iš aukštos kokybės profiliuoto aliuminio, gofruotas. Tinka 24.3 naudojamam šluostės laikikliui ir 24.4 naudojamam sausintuvui. Teleskopinis kotas turi turėti fiksavimo mechanizmą. Fiksuotis ant teleskopinio koto įrankiai turi mygtuku.  </t>
  </si>
  <si>
    <t>24.3.</t>
  </si>
  <si>
    <t>24.3.1.</t>
  </si>
  <si>
    <t xml:space="preserve">Pagaminta iš sintetinio plaušo ir mikropluošto medžiagos. Ilgis 45 cm (± 2). Nepalieka ruožų, tinka langų ir sienų valymui. Dėka tankaus pluošto suaudimo sulaiko iki 20℅ daugiau vandens, atspari išsitrynimui. Valant drėgnai šluostei būdingas nedidelis svoris ir geras slydimas paviršiumi. Skalbiant 60°C temperatūroje šluostė nepraranda savo išvaizdos ir neapsipūkuoja. Tinka 24.3 šluostės laikikliui. Šluostė turi turėti abrazyvinį kraštą pašveitimui.  </t>
  </si>
  <si>
    <t>24.4.</t>
  </si>
  <si>
    <t xml:space="preserve">Šluostės laikiklis  </t>
  </si>
  <si>
    <t>24.4.1.</t>
  </si>
  <si>
    <t xml:space="preserve">Pagamintas iš profiliuoto aliuminio. Ilga rankenėlė pagaminta iš aukštos kokybės plastiko, sustiprinto stiklo pluoštu. Dėl guma aptrauktos laikiklio rankenos saugus ir patogus naudojimas dirbant šlapiomis rankomis. Laikiklio ilgis – 45 cm (± 2). Tinka 24.1 kotui. Turi turėti angą teleskopinio koto fiksavimui.  </t>
  </si>
  <si>
    <t>24.5.</t>
  </si>
  <si>
    <t xml:space="preserve">Sausintuvas  </t>
  </si>
  <si>
    <t>24.5.1.</t>
  </si>
  <si>
    <t xml:space="preserve">Pagamintas iš aukštos kokybės nerūdijančio plieno ir neslystančio plastiko, neturi aštrių kraštų. Ilgis 45 cm (± 2). Gumos lengvai keičiamos. Sausintuvas idealiai tinka įvairių ilgių kotams, o tai leidžia dirbti bet kokiame aukštyje. Tinka 24.1 kotui. Turi turėti angą teleskopinio koto fiksavimui.  </t>
  </si>
  <si>
    <t>24.6.</t>
  </si>
  <si>
    <t xml:space="preserve">Guma  </t>
  </si>
  <si>
    <t>24.6.1.</t>
  </si>
  <si>
    <t xml:space="preserve">Lengvai keičiama, elastinga. Sudėtis - patvarios kietos ir minkštos gumos mišinys, kuris užtikrina stiklo sausinimą be dryžių. Tinka 24.4 naudojamam sausintuvui. Ilgis 45 cm (± 2).  </t>
  </si>
  <si>
    <t>Kibiras</t>
  </si>
  <si>
    <t>vnt</t>
  </si>
  <si>
    <t xml:space="preserve">Pagamintas iš pastiprinto plastiko. Iš vidaus viena sienelė su skysčio matavimo skale. 4 pakabinami ant kibiro laikikliai skirti 24.4 sausintuvui ir 24.3 šluostės laikikliui sudėti. Talpa 22 (± 2) ltr.  </t>
  </si>
  <si>
    <t>25. DALIS</t>
  </si>
  <si>
    <t xml:space="preserve">SIENINIAI LAIKIKLIAI TUALETINIAM POPIERIUI  </t>
  </si>
  <si>
    <t>25.</t>
  </si>
  <si>
    <t xml:space="preserve">Sieniniai laikikliai tualetiniam popieriui  </t>
  </si>
  <si>
    <t>25.1.</t>
  </si>
  <si>
    <t>25.1.1.</t>
  </si>
  <si>
    <t xml:space="preserve">Sieniniai, sandariai uždaromi, lygaus paviršiaus (lengvai valomi, dezinfekuojami), baltos spalvos, pagaminti iš atsparios plastmasės, korpuso apačios kraštuose turi būti popieriaus nukirpimo dantukai, kurių pagalba popierius lengvai nusiplėšiamas nuo rulono.  </t>
  </si>
  <si>
    <t>25.1.2.</t>
  </si>
  <si>
    <t xml:space="preserve">Talpinamo rulono matmenys turi atitikti: ritinio plotį 100 mm + 3 mm; skersmenį 180 mm + 3 mm;tūtos skersmenį 60 mm.  </t>
  </si>
  <si>
    <t>25.1.3.</t>
  </si>
  <si>
    <t xml:space="preserve">Prašomo laikiklio išmatavimai:Aukštis: 27 cm + 1 cm;Gylis: 12,6 cm + 1 cm;Plotis: 27 cm + 1 cm;Ritinio gilzė 4,5 cm + 1 cm Viso 25 dalies suma  </t>
  </si>
  <si>
    <t>26. DALIS</t>
  </si>
  <si>
    <t xml:space="preserve">NATRIO BIKARBONATAS (GERIAMOJI SODA)  </t>
  </si>
  <si>
    <t>26.</t>
  </si>
  <si>
    <t xml:space="preserve">Natrio bikarbonatas (geriamoji soda)  </t>
  </si>
  <si>
    <t>26.1.</t>
  </si>
  <si>
    <t>27. DALIS</t>
  </si>
  <si>
    <t>NERŪDIJANČIO PLIENO PAVIRŠIŲ, LIFTŲ ALIEJINIS VALIKLIS SU PURKŠTUKU</t>
  </si>
  <si>
    <t>27.</t>
  </si>
  <si>
    <t>Nerūdijančio plieno paviršių, liftų aliejinis valiklis su purkštuku</t>
  </si>
  <si>
    <t>27.1.</t>
  </si>
  <si>
    <t xml:space="preserve">Nerūdijančio plieno paviršių, liftų aliejinis valiklis su purkštuku  </t>
  </si>
  <si>
    <t>27.1.1.</t>
  </si>
  <si>
    <t xml:space="preserve">Apsaugo nuo purvo kaupimosi, pirštų antspaudų, sudėtis &gt; 30 alifatinis angliavandenilis.  </t>
  </si>
  <si>
    <t>27.1.2.</t>
  </si>
  <si>
    <t xml:space="preserve">Kartu su pasiūlymu pateikti naudojimo instrukciją, saugos duomenų lapus. Fasuotė ne mažiau kaip 750 ml.  </t>
  </si>
  <si>
    <t>28. DALIS</t>
  </si>
  <si>
    <t xml:space="preserve">NERŪDIJANČIO PLIENO IR KERAMIKINIŲ PAVIRŠIŲ VALYMO PRIEMONĖ  </t>
  </si>
  <si>
    <t>28.</t>
  </si>
  <si>
    <t xml:space="preserve">Nerūdijančio plieno ir keramikinių paviršių valymo priemonė  </t>
  </si>
  <si>
    <t>28.1.</t>
  </si>
  <si>
    <t>28.1.1.</t>
  </si>
  <si>
    <t xml:space="preserve">Gerai valo riebalus, degėsius ir kalkių apnašas. Suteikia ilgalaikį spindesį. Priemonė pašalina nešvarumus bei apsaugo nerūdijančio plieno paviršius, tokius kaip kriauklės, puodai, kaitlentės, garų surinkėjų gaubtai, skrudintuvai.  </t>
  </si>
  <si>
    <t>28.1.2.</t>
  </si>
  <si>
    <t xml:space="preserve">Kartu su pasiūlymu pateikti naudojimo instrukciją, saugos duomenų lapus. Fasuotė ne mažiau kaip 500 ml. Pateikti 1 litro kainą.  </t>
  </si>
  <si>
    <t>29. DALIS</t>
  </si>
  <si>
    <t xml:space="preserve">INDŲ PLOVIKLIS SU DEZINFEKUOJANČIOMIS SAVYBĖMIS  </t>
  </si>
  <si>
    <t>29.</t>
  </si>
  <si>
    <t xml:space="preserve">Indų ploviklis su dezinfekuojančiomis savybėmis  </t>
  </si>
  <si>
    <t>29.1.</t>
  </si>
  <si>
    <t>29.1.1.</t>
  </si>
  <si>
    <t xml:space="preserve">Indų ploviklis su dezinfekuojančiais priedais skirtas plauti ir dezinfekuoti maisto ruošimo, transportavimo, laikymo ir naudojimo įrangai, talpykloms, naudojimo priemonėms ir paviršiams (indams, įrenginiams iš nerūdijančio plieno, plastikiniams ir keraminiams) viešojo maitinimo objektuose rankiniu būdu.Su biocidais.Baktericidiškas veikimas(Pseudomonas aeruginosa, Escheria coli, Enterecoccus hirae, Staphylococcus aureus, fungicidiškai (Candida albicans ir A.brasiliensis).  </t>
  </si>
  <si>
    <t>30. DALIS</t>
  </si>
  <si>
    <t>NUKALKINIMO DRUSKA</t>
  </si>
  <si>
    <t>30.</t>
  </si>
  <si>
    <t>Nukalkinimo druska</t>
  </si>
  <si>
    <t>30.1.</t>
  </si>
  <si>
    <t xml:space="preserve">Nukalkinimo druska  </t>
  </si>
  <si>
    <t>30.1.1.</t>
  </si>
  <si>
    <t xml:space="preserve">Šalina kalkių nuosėdas, užtikrina vandens minkštumą.  </t>
  </si>
  <si>
    <t>30.1.2.</t>
  </si>
  <si>
    <t xml:space="preserve">Apvalios tabletės baltos spalvos, be kvapo, ištirpsta vandenyje tolygiai be nuosėdų, nesubyrėdamos. Pagamintos iš smulkios garinimo būdu išgrynintos druskos nenaudojant jokių cheminių priedų.  </t>
  </si>
  <si>
    <t>30.1.3.</t>
  </si>
  <si>
    <t xml:space="preserve">Svoris ne mažiau 13,3 gr, diametras ne mažiau 25,1 mm, aukštis ne mažiau 15,4 mm.  </t>
  </si>
  <si>
    <t>30.1.4.</t>
  </si>
  <si>
    <t xml:space="preserve">Sudėtis: natrio chlorido (NaCl) koncentracija ne mažiau kaip 99,5 % produkto masės.  </t>
  </si>
  <si>
    <t>30.1.5.</t>
  </si>
  <si>
    <t xml:space="preserve">Ilgalaikio poveikio ribinė vertė (IPRV) – 5 mg/m3  </t>
  </si>
  <si>
    <t>30.1.6.</t>
  </si>
  <si>
    <t xml:space="preserve">Pakuotė - plastikinis, neperšlampamas maišas po 25±1 kg. Su pasiūlymu būtina pateikti naudojimo instrukciją ir saugos duomenų lapus.  </t>
  </si>
  <si>
    <t>31. DALIS</t>
  </si>
  <si>
    <t>GRINDŲ NUBRAUKĖJAS</t>
  </si>
  <si>
    <t>31.</t>
  </si>
  <si>
    <t>Grindų nubraukėjas</t>
  </si>
  <si>
    <t>31.1.</t>
  </si>
  <si>
    <t>31.1.1.</t>
  </si>
  <si>
    <t xml:space="preserve">Pagamintas iš nerūdijančio plieno. Su dviguba guma padedančia lengvai nubraukti vandenį nuo valomų paviršių Dydis - 75 cm  </t>
  </si>
  <si>
    <t>32. DALIS</t>
  </si>
  <si>
    <t xml:space="preserve">KOTAS GRINDŲ NUBRAUKĖJUI  </t>
  </si>
  <si>
    <t>32.</t>
  </si>
  <si>
    <t xml:space="preserve">Kotas grindų nubraukėjui  </t>
  </si>
  <si>
    <t>32.1.</t>
  </si>
  <si>
    <t xml:space="preserve">Aliuminis. Diametras - 23,5 mm. Storis - 1 mm. lgis - 140 cm  </t>
  </si>
  <si>
    <t>32.1.1.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</si>
  <si>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</si>
  <si>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</si>
  <si>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</si>
  <si>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</si>
  <si>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</si>
  <si>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</si>
  <si>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</si>
  <si>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</si>
  <si>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</si>
  <si>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</si>
  <si>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</si>
  <si>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</si>
  <si>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</si>
  <si>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</si>
  <si>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</si>
  <si>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</si>
  <si>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</si>
  <si>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</si>
  <si>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</si>
  <si>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</si>
  <si>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</si>
  <si>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</si>
  <si>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2455-1 2025-07-02 15:12:59</t>
  </si>
  <si>
    <t>jis nurodo priežastis, dėl kurių PVM nemoka:</t>
  </si>
  <si>
    <t>5. Tais atvejais, kai pagal galiojančius teisės aktus tiekėjui nereikia mokėti PVM,</t>
  </si>
  <si>
    <t>Prekės turi būti paženklintos - I tipo ekologiniu ženklu arba kitu tiekėjo pateiktu lygiaverčiu įrodymu (pvz., EU Ecolabel, Nordic Swan, Blue Angel, arba kita).</t>
  </si>
  <si>
    <t>Aplinkos apsaugos atitikties kriterijai bus tikrinami prekių pristatymo metu.</t>
  </si>
  <si>
    <t>Pastaba: Tiekėjas, laimėjęs konkursą 2 pirkimo dalies konkursą, panaudai turės pateikti 40 vnt. dozatorių, kurie bus naudojami dešimčiai automatinių indų plovimo mašinų. Pateikiama turima įranga, kuriai bus naudojami dozatoriai:</t>
  </si>
  <si>
    <t>1)       INDAPLOVĖ ECO50 3 vnt. – esanti adresu: Liepojos g. 45, Klaipėda;</t>
  </si>
  <si>
    <t>2)      INDAPLOVĖ ECO50 1 vnt. -esanti adresu: Klaipėdos pl. 76 Palanga;</t>
  </si>
  <si>
    <t>3)      INDŲ PLOVIMO MAŠINA AQUA 50,XP,TS,3F koml.su apiplovimo dušu - esanti adresu: Liepojos g. 45, Klaipėda;</t>
  </si>
  <si>
    <t>4)      PRAMONINĖ POBARINĖ DWASH50 su ištraukimo siurbliu  2 vnt. - esanti adresu: Liepojos g. 45, Klaipėda;</t>
  </si>
  <si>
    <t>5)      INDAPLOVĖ BE50 su drenažo siurbliu,  - esanti adresu: Liepojos g. 45, Klaipėda;</t>
  </si>
  <si>
    <t>6)      KATILŲ INDAPLOVĖ SU PRIEDAIS MEIKO,  - esanti adresu: Liepojos g. 45, Klaipėda;</t>
  </si>
  <si>
    <t>7)      PRAMONINĖ INDAPLOVĖ COMPACK DH120- esanti adresu:  Aušros g.27, Švėkšna.</t>
  </si>
  <si>
    <t>8)     Indaplovė  DIHR 1vnt. -      esanti adresu: Liepojos g.43,Klaipėda;</t>
  </si>
  <si>
    <t xml:space="preserve">9). Indaplovė GS50T 1  vnt. - esanti adresu: Liepojos g.43,Klaipėda
10. Indaplovė Electron 500 Optima 1vnt. - esanti adresu: Liepojos g.43,Klaipėda
11. Indaplovė Electron 500 Optima 7vnt.- esanti adresu: Liepojos g.41,Klaipėda
12. Indaplovė Electron 500 Optima 3vnt.- esanti adresu: Liepojos g.39,Klaipėda
13. Indaplovė GC50T     3vnt.- esanti adresu: Liepojos g.39,Klaipėda
14. Indaplovė  DIHR 1vnt.- esanti adresu: Liepojos g.43,Klaipėda
15. Indaplovė  DIHR 1vnt.- esanti adresu: Liepojos g.39,Klaipėda
16. Indaplovė   DIHR 5vnt.- esanti adresu: Liepojos g.41,Klaipėda
17. Indaplovė DIHR 1vnt. - esanti adresu: Liepojos g.41,Klaipėda
18. Indaplovė Electron 500 Optima 1vnt. - esanti adresu: Liepojos g.49,Klaipėda
19. Indaplovė  DIHR 1vnt.- esanti adresu: Liepojos g.49,Klaipėda
</t>
  </si>
  <si>
    <t>10)     Indaplovė Electron 500 Optima 1vnt. - esanti adresu: Liepojos g.43,Klaipėda</t>
  </si>
  <si>
    <t>11)      Indaplovė Electron 500 Optima 7vnt.- esanti adresu: Liepojos g.41,Klaipėda</t>
  </si>
  <si>
    <t>12)      Indaplovė Electron 500 Optima 3vnt.- esanti adresu: Liepojos g.45,Klaipėda</t>
  </si>
  <si>
    <t>13)      Indaplovė GC50T     3vnt.- esanti adresu: Liepojos g.45,Klaipėda</t>
  </si>
  <si>
    <t>14)     Indaplovė  DIHR 1vnt.- esanti adresu: Liepojos g.43,Klaipėda</t>
  </si>
  <si>
    <t>15)     Indaplovė  DIHR 1vnt.- esanti adresu: Liepojos g.45,Klaipėda</t>
  </si>
  <si>
    <t>16)      Indaplovė   DIHR 5vnt.- esanti adresu: Liepojos g.41,Klaipėda</t>
  </si>
  <si>
    <t>17)     Indaplovė DIHR 1vnt. - esanti adresu: Liepojos g.41,Klaipėda</t>
  </si>
  <si>
    <t>18)    Indaplovė Electron 500 Optima 1vnt. - esanti adresu: Liepojos g.49,Klaipėda</t>
  </si>
  <si>
    <t>19)     Indaplovė  DIHR 1vnt.- esanti adresu: Liepojos g.49,Klaipėda</t>
  </si>
  <si>
    <t>Reikalavimai įrangai, reikalingai pagal panaudą 2 pirkimo dalis:  Reikalingas suderinamumas dozatoriaus su indų plovimo mašinomis, nurodytomis aukščiau pateiktame sąraše. Panaudai tiekėjas turės pateikti 40 dozavimo stotelių su išeinama anga su vamzdeliais, kurie paduoda priemonę iš talpos. Padavimas nustatytas automatiškai. Talpų tūris iki 10 LTR/KG.</t>
  </si>
  <si>
    <t>Prekes tiekėjas turės nemokamai pristatyti ne vėliau kaip per penkias darbo dienas, po užsakymo pateikimo, pagal poreikį šiuo adresu (perkančiosios organizacijos darbo laiku): VšĮ Klaipėdos universiteto ligoninė filialas „Banga“   Liepojos g. 49, Klaipėda.</t>
  </si>
  <si>
    <t>24.1.1.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</si>
</sst>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name val="Times New Roman"/>
      <family val="1"/>
    </font>
    <font>
      <sz val="12"/>
      <color theme="1"/>
      <name val="Times New Roman"/>
      <family val="1"/>
    </font>
    <font>
      <sz val="12"/>
      <name val="Times New Roman"/>
      <family val="1"/>
      <charset val="186"/>
    </font>
    <font>
      <sz val="1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5" fillId="0" borderId="0" xfId="0" applyFont="1"/>
    <xf numFmtId="0" fontId="5" fillId="0" borderId="0" xfId="0" applyFont="1" applyAlignment="1">
      <alignment horizontal="center"/>
    </xf>
    <xf numFmtId="0" fontId="5" fillId="0" borderId="0" xfId="0" applyFont="1" applyAlignment="1">
      <alignment wrapText="1"/>
    </xf>
    <xf numFmtId="0" fontId="6" fillId="0" borderId="0" xfId="0" applyFont="1" applyAlignment="1">
      <alignment wrapText="1"/>
    </xf>
    <xf numFmtId="0" fontId="7" fillId="0" borderId="0" xfId="0" applyFont="1"/>
    <xf numFmtId="0" fontId="8" fillId="0" borderId="0" xfId="0" applyFont="1"/>
    <xf numFmtId="0" fontId="8" fillId="0" borderId="0" xfId="0" applyFont="1" applyAlignment="1">
      <alignment horizont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5" fillId="0" borderId="0" xfId="0" applyFont="1" applyAlignment="1">
      <alignment wrapText="1"/>
    </xf>
    <xf numFmtId="0" fontId="6" fillId="0" borderId="0" xfId="0" applyFont="1" applyAlignment="1">
      <alignmen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5" fillId="0" borderId="0" xfId="0" applyFont="1" applyAlignment="1">
      <alignment horizontal="center" wrapText="1"/>
    </xf>
    <xf numFmtId="0" fontId="8" fillId="0" borderId="0" xfId="0" applyFont="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44"/>
  <sheetViews>
    <sheetView tabSelected="1" topLeftCell="A496" workbookViewId="0">
      <selection activeCell="I49" sqref="I1:I1048576"/>
    </sheetView>
  </sheetViews>
  <sheetFormatPr defaultColWidth="10.75" defaultRowHeight="15" x14ac:dyDescent="0.25"/>
  <cols>
    <col min="1" max="1" width="9.25" style="1" customWidth="1"/>
    <col min="2" max="2" width="47" style="11" customWidth="1"/>
    <col min="3" max="3" width="11.75" style="28" customWidth="1"/>
    <col min="4" max="4" width="12.25" style="28" customWidth="1"/>
    <col min="5" max="5" width="16.25" style="1" customWidth="1"/>
    <col min="6" max="6" width="16.875" style="1" customWidth="1"/>
    <col min="7" max="7" width="20.5" style="11" customWidth="1"/>
    <col min="8" max="8" width="32.625" style="33" customWidth="1"/>
    <col min="9" max="9" width="36.5" style="11" customWidth="1"/>
    <col min="10" max="15" width="25" style="1" customWidth="1"/>
    <col min="16" max="16" width="10.75" style="1" customWidth="1"/>
    <col min="17" max="16384" width="10.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53" t="s">
        <v>7</v>
      </c>
      <c r="B12" s="54"/>
      <c r="C12" s="47"/>
      <c r="D12" s="48"/>
      <c r="E12" s="48"/>
      <c r="F12" s="49"/>
    </row>
    <row r="13" spans="1:6" ht="16.149999999999999" customHeight="1" x14ac:dyDescent="0.25">
      <c r="A13" s="60" t="s">
        <v>8</v>
      </c>
      <c r="B13" s="51"/>
      <c r="C13" s="47"/>
      <c r="D13" s="48"/>
      <c r="E13" s="48"/>
      <c r="F13" s="49"/>
    </row>
    <row r="14" spans="1:6" ht="16.149999999999999" customHeight="1" x14ac:dyDescent="0.25">
      <c r="A14" s="60" t="s">
        <v>9</v>
      </c>
      <c r="B14" s="51"/>
      <c r="C14" s="47"/>
      <c r="D14" s="48"/>
      <c r="E14" s="48"/>
      <c r="F14" s="49"/>
    </row>
    <row r="15" spans="1:6" ht="16.149999999999999" customHeight="1" x14ac:dyDescent="0.25">
      <c r="A15" s="53" t="s">
        <v>10</v>
      </c>
      <c r="B15" s="54"/>
      <c r="C15" s="47"/>
      <c r="D15" s="48"/>
      <c r="E15" s="48"/>
      <c r="F15" s="49"/>
    </row>
    <row r="16" spans="1:6" ht="63" customHeight="1" x14ac:dyDescent="0.25">
      <c r="A16" s="50" t="s">
        <v>11</v>
      </c>
      <c r="B16" s="51"/>
      <c r="C16" s="47"/>
      <c r="D16" s="48"/>
      <c r="E16" s="48"/>
      <c r="F16" s="49"/>
    </row>
    <row r="17" spans="1:7" ht="16.149999999999999" customHeight="1" x14ac:dyDescent="0.25">
      <c r="A17" s="53" t="s">
        <v>12</v>
      </c>
      <c r="B17" s="54"/>
      <c r="C17" s="47"/>
      <c r="D17" s="48"/>
      <c r="E17" s="48"/>
      <c r="F17" s="49"/>
    </row>
    <row r="18" spans="1:7" ht="16.149999999999999" customHeight="1" x14ac:dyDescent="0.25">
      <c r="A18" s="53" t="s">
        <v>13</v>
      </c>
      <c r="B18" s="54"/>
      <c r="C18" s="47"/>
      <c r="D18" s="48"/>
      <c r="E18" s="48"/>
      <c r="F18" s="49"/>
    </row>
    <row r="19" spans="1:7" ht="48" customHeight="1" x14ac:dyDescent="0.25">
      <c r="A19" s="53" t="s">
        <v>14</v>
      </c>
      <c r="B19" s="54"/>
      <c r="C19" s="47"/>
      <c r="D19" s="48"/>
      <c r="E19" s="48"/>
      <c r="F19" s="49"/>
    </row>
    <row r="20" spans="1:7" ht="55.15" customHeight="1" x14ac:dyDescent="0.25">
      <c r="A20" s="53" t="s">
        <v>15</v>
      </c>
      <c r="B20" s="54"/>
      <c r="C20" s="47"/>
      <c r="D20" s="48"/>
      <c r="E20" s="48"/>
      <c r="F20" s="49"/>
    </row>
    <row r="21" spans="1:7" ht="70.900000000000006" customHeight="1" x14ac:dyDescent="0.25">
      <c r="A21" s="57" t="s">
        <v>16</v>
      </c>
      <c r="B21" s="58"/>
      <c r="C21" s="61"/>
      <c r="D21" s="62"/>
      <c r="E21" s="62"/>
      <c r="F21" s="62"/>
      <c r="G21" s="31"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2" t="s">
        <v>17</v>
      </c>
      <c r="B23" s="46"/>
      <c r="C23" s="46"/>
      <c r="D23" s="46"/>
      <c r="E23" s="46"/>
      <c r="F23" s="46"/>
    </row>
    <row r="24" spans="1:7" x14ac:dyDescent="0.25">
      <c r="A24" s="46" t="s">
        <v>18</v>
      </c>
      <c r="B24" s="46"/>
      <c r="C24" s="46"/>
      <c r="D24" s="46"/>
      <c r="E24" s="46"/>
      <c r="F24" s="46"/>
    </row>
    <row r="25" spans="1:7" x14ac:dyDescent="0.25">
      <c r="A25" s="46" t="s">
        <v>19</v>
      </c>
      <c r="B25" s="46"/>
      <c r="C25" s="46"/>
      <c r="D25" s="46"/>
      <c r="E25" s="46"/>
      <c r="F25" s="46"/>
    </row>
    <row r="26" spans="1:7" x14ac:dyDescent="0.25">
      <c r="A26" s="46" t="s">
        <v>20</v>
      </c>
      <c r="B26" s="46"/>
      <c r="C26" s="46"/>
      <c r="D26" s="46"/>
      <c r="E26" s="46"/>
      <c r="F26" s="46"/>
    </row>
    <row r="27" spans="1:7" x14ac:dyDescent="0.25">
      <c r="A27" s="46" t="s">
        <v>21</v>
      </c>
      <c r="B27" s="46"/>
      <c r="C27" s="46"/>
      <c r="D27" s="46"/>
      <c r="E27" s="46"/>
      <c r="F27" s="46"/>
    </row>
    <row r="28" spans="1:7" ht="31.9" customHeight="1" x14ac:dyDescent="0.25">
      <c r="A28" s="59" t="s">
        <v>22</v>
      </c>
      <c r="B28" s="46"/>
      <c r="C28" s="46"/>
      <c r="D28" s="46"/>
      <c r="E28" s="46"/>
      <c r="F28" s="46"/>
    </row>
    <row r="29" spans="1:7" x14ac:dyDescent="0.25">
      <c r="A29" s="46" t="s">
        <v>23</v>
      </c>
      <c r="B29" s="46"/>
      <c r="C29" s="46"/>
      <c r="D29" s="46"/>
      <c r="E29" s="46"/>
      <c r="F29" s="46"/>
    </row>
    <row r="30" spans="1:7" x14ac:dyDescent="0.25">
      <c r="A30" s="13" t="s">
        <v>427</v>
      </c>
      <c r="D30" s="37"/>
    </row>
    <row r="31" spans="1:7" x14ac:dyDescent="0.25">
      <c r="A31" s="13" t="s">
        <v>426</v>
      </c>
      <c r="D31" s="37"/>
    </row>
    <row r="32" spans="1:7" x14ac:dyDescent="0.25">
      <c r="A32" s="13" t="s">
        <v>24</v>
      </c>
    </row>
    <row r="33" spans="1:9" x14ac:dyDescent="0.25">
      <c r="A33" s="12" t="s">
        <v>25</v>
      </c>
      <c r="B33" s="24" t="s">
        <v>26</v>
      </c>
    </row>
    <row r="35" spans="1:9" x14ac:dyDescent="0.25">
      <c r="A35" s="12" t="s">
        <v>27</v>
      </c>
    </row>
    <row r="36" spans="1:9" ht="45" x14ac:dyDescent="0.25">
      <c r="A36" s="14" t="s">
        <v>28</v>
      </c>
      <c r="B36" s="26" t="s">
        <v>29</v>
      </c>
      <c r="C36" s="29" t="s">
        <v>30</v>
      </c>
      <c r="D36" s="29" t="s">
        <v>31</v>
      </c>
      <c r="E36" s="14" t="s">
        <v>32</v>
      </c>
      <c r="F36" s="14" t="s">
        <v>33</v>
      </c>
      <c r="G36" s="26" t="s">
        <v>34</v>
      </c>
      <c r="H36" s="34" t="s">
        <v>35</v>
      </c>
      <c r="I36" s="26" t="s">
        <v>36</v>
      </c>
    </row>
    <row r="37" spans="1:9" x14ac:dyDescent="0.25">
      <c r="A37" s="14" t="s">
        <v>37</v>
      </c>
      <c r="B37" s="26" t="s">
        <v>38</v>
      </c>
      <c r="C37" s="30"/>
      <c r="D37" s="30"/>
      <c r="E37" s="15"/>
      <c r="F37" s="15"/>
      <c r="G37" s="27"/>
      <c r="H37" s="35"/>
      <c r="I37" s="27"/>
    </row>
    <row r="38" spans="1:9" x14ac:dyDescent="0.25">
      <c r="A38" s="15" t="s">
        <v>39</v>
      </c>
      <c r="B38" s="27" t="s">
        <v>40</v>
      </c>
      <c r="C38" s="30">
        <v>10</v>
      </c>
      <c r="D38" s="30" t="s">
        <v>41</v>
      </c>
      <c r="E38" s="16"/>
      <c r="F38" s="15" t="str">
        <f>IF(ISBLANK(E38),"", PRODUCT(C38,E38))</f>
        <v/>
      </c>
      <c r="G38" s="32"/>
      <c r="H38" s="35"/>
      <c r="I38" s="27"/>
    </row>
    <row r="39" spans="1:9" ht="75" x14ac:dyDescent="0.25">
      <c r="A39" s="15" t="s">
        <v>42</v>
      </c>
      <c r="B39" s="27" t="s">
        <v>43</v>
      </c>
      <c r="C39" s="30"/>
      <c r="D39" s="30"/>
      <c r="E39" s="15"/>
      <c r="F39" s="15"/>
      <c r="G39" s="27"/>
      <c r="H39" s="36"/>
      <c r="I39" s="32"/>
    </row>
    <row r="40" spans="1:9" x14ac:dyDescent="0.25">
      <c r="A40" s="15" t="s">
        <v>44</v>
      </c>
      <c r="B40" s="27" t="s">
        <v>45</v>
      </c>
      <c r="C40" s="30"/>
      <c r="D40" s="30"/>
      <c r="E40" s="15"/>
      <c r="F40" s="15"/>
      <c r="G40" s="27"/>
      <c r="H40" s="36"/>
      <c r="I40" s="32"/>
    </row>
    <row r="41" spans="1:9" ht="30" x14ac:dyDescent="0.25">
      <c r="A41" s="15" t="s">
        <v>46</v>
      </c>
      <c r="B41" s="27" t="s">
        <v>47</v>
      </c>
      <c r="C41" s="30"/>
      <c r="D41" s="30"/>
      <c r="E41" s="15"/>
      <c r="F41" s="15"/>
      <c r="G41" s="27"/>
      <c r="H41" s="36"/>
      <c r="I41" s="32"/>
    </row>
    <row r="42" spans="1:9" x14ac:dyDescent="0.25">
      <c r="A42" s="15" t="s">
        <v>48</v>
      </c>
      <c r="B42" s="27" t="s">
        <v>49</v>
      </c>
      <c r="C42" s="30">
        <v>3</v>
      </c>
      <c r="D42" s="30" t="s">
        <v>50</v>
      </c>
      <c r="E42" s="16"/>
      <c r="F42" s="15" t="str">
        <f>IF(ISBLANK(E42),"", PRODUCT(C42,E42))</f>
        <v/>
      </c>
      <c r="G42" s="32"/>
      <c r="H42" s="35"/>
      <c r="I42" s="27"/>
    </row>
    <row r="43" spans="1:9" ht="30" x14ac:dyDescent="0.25">
      <c r="A43" s="15" t="s">
        <v>51</v>
      </c>
      <c r="B43" s="27" t="s">
        <v>52</v>
      </c>
      <c r="C43" s="30"/>
      <c r="D43" s="30"/>
      <c r="E43" s="15"/>
      <c r="F43" s="15"/>
      <c r="G43" s="27"/>
      <c r="H43" s="36"/>
      <c r="I43" s="32"/>
    </row>
    <row r="44" spans="1:9" ht="45" x14ac:dyDescent="0.25">
      <c r="A44" s="15" t="s">
        <v>53</v>
      </c>
      <c r="B44" s="27" t="s">
        <v>54</v>
      </c>
      <c r="C44" s="30"/>
      <c r="D44" s="30"/>
      <c r="E44" s="15"/>
      <c r="F44" s="15"/>
      <c r="G44" s="27"/>
      <c r="H44" s="36"/>
      <c r="I44" s="32"/>
    </row>
    <row r="45" spans="1:9" ht="84.6" customHeight="1" x14ac:dyDescent="0.25">
      <c r="A45" s="15" t="s">
        <v>55</v>
      </c>
      <c r="B45" s="27" t="s">
        <v>56</v>
      </c>
      <c r="C45" s="30"/>
      <c r="D45" s="30"/>
      <c r="E45" s="15"/>
      <c r="F45" s="15"/>
      <c r="G45" s="27"/>
      <c r="H45" s="36"/>
      <c r="I45" s="32"/>
    </row>
    <row r="46" spans="1:9" ht="30" x14ac:dyDescent="0.25">
      <c r="E46" s="14" t="s">
        <v>57</v>
      </c>
      <c r="F46" s="14" t="str">
        <f>IF((COUNT(C38:C45)&lt;&gt;COUNT(F38:F45)),"", ROUND(SUM(F38:F45),2))</f>
        <v/>
      </c>
      <c r="G46" s="31" t="str">
        <f>IF((COUNT(C38:C45)&lt;&gt;COUNT(F38:F45)),"Neužpildytos visų objektų kainos", "")</f>
        <v>Neužpildytos visų objektų kainos</v>
      </c>
    </row>
    <row r="47" spans="1:9" ht="30" x14ac:dyDescent="0.25">
      <c r="C47" s="29" t="s">
        <v>58</v>
      </c>
      <c r="D47" s="38"/>
      <c r="E47" s="14" t="s">
        <v>59</v>
      </c>
      <c r="F47" s="14" t="str">
        <f>IF(OR(F46="",D47=""),"", ROUND(PRODUCT(D47,F46)/100,2))</f>
        <v/>
      </c>
      <c r="G47" s="31" t="str">
        <f>IF(D47="", "Nurodykite taikomą PVM dydį", "")</f>
        <v>Nurodykite taikomą PVM dydį</v>
      </c>
    </row>
    <row r="48" spans="1:9" x14ac:dyDescent="0.25">
      <c r="E48" s="14" t="s">
        <v>60</v>
      </c>
      <c r="F48" s="14">
        <f>IF(ISBLANK(F47), "", ROUND(SUM(F46:F47),2))</f>
        <v>0</v>
      </c>
    </row>
    <row r="52" spans="1:9" x14ac:dyDescent="0.25">
      <c r="A52" s="12" t="s">
        <v>61</v>
      </c>
      <c r="B52" s="24" t="s">
        <v>62</v>
      </c>
    </row>
    <row r="54" spans="1:9" x14ac:dyDescent="0.25">
      <c r="A54" s="12" t="s">
        <v>27</v>
      </c>
    </row>
    <row r="55" spans="1:9" ht="45" x14ac:dyDescent="0.25">
      <c r="A55" s="14" t="s">
        <v>28</v>
      </c>
      <c r="B55" s="26" t="s">
        <v>29</v>
      </c>
      <c r="C55" s="29" t="s">
        <v>30</v>
      </c>
      <c r="D55" s="29" t="s">
        <v>31</v>
      </c>
      <c r="E55" s="14" t="s">
        <v>32</v>
      </c>
      <c r="F55" s="14" t="s">
        <v>33</v>
      </c>
      <c r="G55" s="26" t="s">
        <v>34</v>
      </c>
      <c r="H55" s="34" t="s">
        <v>35</v>
      </c>
      <c r="I55" s="26" t="s">
        <v>36</v>
      </c>
    </row>
    <row r="56" spans="1:9" x14ac:dyDescent="0.25">
      <c r="A56" s="14" t="s">
        <v>63</v>
      </c>
      <c r="B56" s="26" t="s">
        <v>64</v>
      </c>
      <c r="C56" s="30"/>
      <c r="D56" s="30"/>
      <c r="E56" s="15"/>
      <c r="F56" s="15"/>
      <c r="G56" s="27"/>
      <c r="H56" s="35"/>
      <c r="I56" s="27"/>
    </row>
    <row r="57" spans="1:9" x14ac:dyDescent="0.25">
      <c r="A57" s="15" t="s">
        <v>65</v>
      </c>
      <c r="B57" s="27" t="s">
        <v>66</v>
      </c>
      <c r="C57" s="30">
        <v>2420</v>
      </c>
      <c r="D57" s="30" t="s">
        <v>67</v>
      </c>
      <c r="E57" s="16"/>
      <c r="F57" s="15" t="str">
        <f>IF(ISBLANK(E57),"", PRODUCT(C57,E57))</f>
        <v/>
      </c>
      <c r="G57" s="32"/>
      <c r="H57" s="35"/>
      <c r="I57" s="27"/>
    </row>
    <row r="58" spans="1:9" x14ac:dyDescent="0.25">
      <c r="A58" s="15" t="s">
        <v>68</v>
      </c>
      <c r="B58" s="27" t="s">
        <v>69</v>
      </c>
      <c r="C58" s="30"/>
      <c r="D58" s="30"/>
      <c r="E58" s="15"/>
      <c r="F58" s="15"/>
      <c r="G58" s="27"/>
      <c r="H58" s="36"/>
      <c r="I58" s="32"/>
    </row>
    <row r="59" spans="1:9" x14ac:dyDescent="0.25">
      <c r="A59" s="15" t="s">
        <v>70</v>
      </c>
      <c r="B59" s="27" t="s">
        <v>71</v>
      </c>
      <c r="C59" s="30"/>
      <c r="D59" s="30"/>
      <c r="E59" s="15"/>
      <c r="F59" s="15"/>
      <c r="G59" s="27"/>
      <c r="H59" s="36"/>
      <c r="I59" s="32"/>
    </row>
    <row r="60" spans="1:9" x14ac:dyDescent="0.25">
      <c r="A60" s="15" t="s">
        <v>72</v>
      </c>
      <c r="B60" s="27" t="s">
        <v>73</v>
      </c>
      <c r="C60" s="30"/>
      <c r="D60" s="30"/>
      <c r="E60" s="15"/>
      <c r="F60" s="15"/>
      <c r="G60" s="27"/>
      <c r="H60" s="36"/>
      <c r="I60" s="32"/>
    </row>
    <row r="61" spans="1:9" ht="45" x14ac:dyDescent="0.25">
      <c r="A61" s="15" t="s">
        <v>74</v>
      </c>
      <c r="B61" s="27" t="s">
        <v>75</v>
      </c>
      <c r="C61" s="30"/>
      <c r="D61" s="30"/>
      <c r="E61" s="15"/>
      <c r="F61" s="15"/>
      <c r="G61" s="27"/>
      <c r="H61" s="36"/>
      <c r="I61" s="32"/>
    </row>
    <row r="62" spans="1:9" x14ac:dyDescent="0.25">
      <c r="A62" s="15" t="s">
        <v>76</v>
      </c>
      <c r="B62" s="27" t="s">
        <v>77</v>
      </c>
      <c r="C62" s="30"/>
      <c r="D62" s="30"/>
      <c r="E62" s="15"/>
      <c r="F62" s="15"/>
      <c r="G62" s="27"/>
      <c r="H62" s="36"/>
      <c r="I62" s="32"/>
    </row>
    <row r="63" spans="1:9" x14ac:dyDescent="0.25">
      <c r="A63" s="15" t="s">
        <v>78</v>
      </c>
      <c r="B63" s="27" t="s">
        <v>79</v>
      </c>
      <c r="C63" s="30"/>
      <c r="D63" s="30"/>
      <c r="E63" s="15"/>
      <c r="F63" s="15"/>
      <c r="G63" s="27"/>
      <c r="H63" s="36"/>
      <c r="I63" s="32"/>
    </row>
    <row r="64" spans="1:9" ht="60" x14ac:dyDescent="0.25">
      <c r="A64" s="15" t="s">
        <v>80</v>
      </c>
      <c r="B64" s="27" t="s">
        <v>81</v>
      </c>
      <c r="C64" s="30"/>
      <c r="D64" s="30"/>
      <c r="E64" s="15"/>
      <c r="F64" s="15"/>
      <c r="G64" s="27"/>
      <c r="H64" s="36"/>
      <c r="I64" s="32"/>
    </row>
    <row r="65" spans="1:9" ht="45" x14ac:dyDescent="0.25">
      <c r="A65" s="15" t="s">
        <v>82</v>
      </c>
      <c r="B65" s="27" t="s">
        <v>83</v>
      </c>
      <c r="C65" s="30"/>
      <c r="D65" s="30"/>
      <c r="E65" s="15"/>
      <c r="F65" s="15"/>
      <c r="G65" s="27"/>
      <c r="H65" s="36"/>
      <c r="I65" s="32"/>
    </row>
    <row r="66" spans="1:9" ht="49.15" customHeight="1" x14ac:dyDescent="0.25">
      <c r="A66" s="15" t="s">
        <v>84</v>
      </c>
      <c r="B66" s="27" t="s">
        <v>85</v>
      </c>
      <c r="C66" s="30"/>
      <c r="D66" s="30"/>
      <c r="E66" s="15"/>
      <c r="F66" s="15"/>
      <c r="G66" s="27"/>
      <c r="H66" s="36"/>
      <c r="I66" s="32"/>
    </row>
    <row r="67" spans="1:9" ht="45" x14ac:dyDescent="0.25">
      <c r="A67" s="15" t="s">
        <v>86</v>
      </c>
      <c r="B67" s="27" t="s">
        <v>87</v>
      </c>
      <c r="C67" s="30"/>
      <c r="D67" s="30"/>
      <c r="E67" s="15"/>
      <c r="F67" s="15"/>
      <c r="G67" s="27"/>
      <c r="H67" s="36"/>
      <c r="I67" s="32"/>
    </row>
    <row r="68" spans="1:9" x14ac:dyDescent="0.25">
      <c r="A68" s="15" t="s">
        <v>88</v>
      </c>
      <c r="B68" s="27" t="s">
        <v>89</v>
      </c>
      <c r="C68" s="30"/>
      <c r="D68" s="30"/>
      <c r="E68" s="15"/>
      <c r="F68" s="15"/>
      <c r="G68" s="27"/>
      <c r="H68" s="36"/>
      <c r="I68" s="32"/>
    </row>
    <row r="69" spans="1:9" ht="45" x14ac:dyDescent="0.25">
      <c r="A69" s="15" t="s">
        <v>90</v>
      </c>
      <c r="B69" s="26" t="s">
        <v>91</v>
      </c>
      <c r="C69" s="30"/>
      <c r="D69" s="30"/>
      <c r="E69" s="15"/>
      <c r="F69" s="15"/>
      <c r="G69" s="27"/>
      <c r="H69" s="36"/>
      <c r="I69" s="32"/>
    </row>
    <row r="70" spans="1:9" x14ac:dyDescent="0.25">
      <c r="A70" s="15" t="s">
        <v>92</v>
      </c>
      <c r="B70" s="27" t="s">
        <v>93</v>
      </c>
      <c r="C70" s="30">
        <v>2420</v>
      </c>
      <c r="D70" s="30" t="s">
        <v>67</v>
      </c>
      <c r="E70" s="16"/>
      <c r="F70" s="15" t="str">
        <f>IF(ISBLANK(E70),"", PRODUCT(C70,E70))</f>
        <v/>
      </c>
      <c r="G70" s="32"/>
      <c r="H70" s="35"/>
      <c r="I70" s="27"/>
    </row>
    <row r="71" spans="1:9" ht="50.45" customHeight="1" x14ac:dyDescent="0.25">
      <c r="A71" s="15" t="s">
        <v>94</v>
      </c>
      <c r="B71" s="27" t="s">
        <v>95</v>
      </c>
      <c r="C71" s="30"/>
      <c r="D71" s="30"/>
      <c r="E71" s="15"/>
      <c r="F71" s="15"/>
      <c r="G71" s="27"/>
      <c r="H71" s="36"/>
      <c r="I71" s="32"/>
    </row>
    <row r="72" spans="1:9" x14ac:dyDescent="0.25">
      <c r="A72" s="15" t="s">
        <v>96</v>
      </c>
      <c r="B72" s="27" t="s">
        <v>97</v>
      </c>
      <c r="C72" s="30"/>
      <c r="D72" s="30"/>
      <c r="E72" s="15"/>
      <c r="F72" s="15"/>
      <c r="G72" s="27"/>
      <c r="H72" s="36"/>
      <c r="I72" s="32"/>
    </row>
    <row r="73" spans="1:9" x14ac:dyDescent="0.25">
      <c r="A73" s="15" t="s">
        <v>98</v>
      </c>
      <c r="B73" s="27" t="s">
        <v>99</v>
      </c>
      <c r="C73" s="30"/>
      <c r="D73" s="30"/>
      <c r="E73" s="15"/>
      <c r="F73" s="15"/>
      <c r="G73" s="27"/>
      <c r="H73" s="36"/>
      <c r="I73" s="32"/>
    </row>
    <row r="74" spans="1:9" ht="45" x14ac:dyDescent="0.25">
      <c r="A74" s="15" t="s">
        <v>100</v>
      </c>
      <c r="B74" s="27" t="s">
        <v>101</v>
      </c>
      <c r="C74" s="30"/>
      <c r="D74" s="30"/>
      <c r="E74" s="15"/>
      <c r="F74" s="15"/>
      <c r="G74" s="27"/>
      <c r="H74" s="36"/>
      <c r="I74" s="32"/>
    </row>
    <row r="75" spans="1:9" x14ac:dyDescent="0.25">
      <c r="A75" s="15" t="s">
        <v>102</v>
      </c>
      <c r="B75" s="27" t="s">
        <v>103</v>
      </c>
      <c r="C75" s="30"/>
      <c r="D75" s="30"/>
      <c r="E75" s="15"/>
      <c r="F75" s="15"/>
      <c r="G75" s="27"/>
      <c r="H75" s="36"/>
      <c r="I75" s="32"/>
    </row>
    <row r="76" spans="1:9" x14ac:dyDescent="0.25">
      <c r="A76" s="15" t="s">
        <v>104</v>
      </c>
      <c r="B76" s="27" t="s">
        <v>105</v>
      </c>
      <c r="C76" s="30"/>
      <c r="D76" s="30"/>
      <c r="E76" s="15"/>
      <c r="F76" s="15"/>
      <c r="G76" s="27"/>
      <c r="H76" s="36"/>
      <c r="I76" s="32"/>
    </row>
    <row r="77" spans="1:9" ht="58.15" customHeight="1" x14ac:dyDescent="0.25">
      <c r="A77" s="15" t="s">
        <v>106</v>
      </c>
      <c r="B77" s="27" t="s">
        <v>81</v>
      </c>
      <c r="C77" s="30"/>
      <c r="D77" s="30"/>
      <c r="E77" s="15"/>
      <c r="F77" s="15"/>
      <c r="G77" s="27"/>
      <c r="H77" s="36"/>
      <c r="I77" s="32"/>
    </row>
    <row r="78" spans="1:9" ht="45" x14ac:dyDescent="0.25">
      <c r="A78" s="15" t="s">
        <v>107</v>
      </c>
      <c r="B78" s="27" t="s">
        <v>83</v>
      </c>
      <c r="C78" s="30"/>
      <c r="D78" s="30"/>
      <c r="E78" s="15"/>
      <c r="F78" s="15"/>
      <c r="G78" s="27"/>
      <c r="H78" s="36"/>
      <c r="I78" s="32"/>
    </row>
    <row r="79" spans="1:9" ht="46.9" customHeight="1" x14ac:dyDescent="0.25">
      <c r="A79" s="15" t="s">
        <v>108</v>
      </c>
      <c r="B79" s="27" t="s">
        <v>85</v>
      </c>
      <c r="C79" s="30"/>
      <c r="D79" s="30"/>
      <c r="E79" s="15"/>
      <c r="F79" s="15"/>
      <c r="G79" s="27"/>
      <c r="H79" s="36"/>
      <c r="I79" s="32"/>
    </row>
    <row r="80" spans="1:9" ht="45" x14ac:dyDescent="0.25">
      <c r="A80" s="15" t="s">
        <v>109</v>
      </c>
      <c r="B80" s="27" t="s">
        <v>87</v>
      </c>
      <c r="C80" s="30"/>
      <c r="D80" s="30"/>
      <c r="E80" s="15"/>
      <c r="F80" s="15"/>
      <c r="G80" s="27"/>
      <c r="H80" s="36"/>
      <c r="I80" s="32"/>
    </row>
    <row r="81" spans="1:9" x14ac:dyDescent="0.25">
      <c r="A81" s="15" t="s">
        <v>110</v>
      </c>
      <c r="B81" s="27" t="s">
        <v>111</v>
      </c>
      <c r="C81" s="30"/>
      <c r="D81" s="30"/>
      <c r="E81" s="15"/>
      <c r="F81" s="15"/>
      <c r="G81" s="27"/>
      <c r="H81" s="36"/>
      <c r="I81" s="32"/>
    </row>
    <row r="82" spans="1:9" ht="69" customHeight="1" x14ac:dyDescent="0.25">
      <c r="A82" s="15" t="s">
        <v>112</v>
      </c>
      <c r="B82" s="27" t="s">
        <v>91</v>
      </c>
      <c r="C82" s="30"/>
      <c r="D82" s="30"/>
      <c r="E82" s="15"/>
      <c r="F82" s="15"/>
      <c r="G82" s="27"/>
      <c r="H82" s="36"/>
      <c r="I82" s="32"/>
    </row>
    <row r="83" spans="1:9" ht="30" x14ac:dyDescent="0.25">
      <c r="E83" s="14" t="s">
        <v>57</v>
      </c>
      <c r="F83" s="14" t="str">
        <f>IF((COUNT(C57:C82)&lt;&gt;COUNT(F57:F82)),"", ROUND(SUM(F57:F82),2))</f>
        <v/>
      </c>
      <c r="G83" s="31" t="str">
        <f>IF((COUNT(C57:C82)&lt;&gt;COUNT(F57:F82)),"Neužpildytos visų objektų kainos", "")</f>
        <v>Neužpildytos visų objektų kainos</v>
      </c>
    </row>
    <row r="84" spans="1:9" ht="30" x14ac:dyDescent="0.25">
      <c r="C84" s="29" t="s">
        <v>58</v>
      </c>
      <c r="D84" s="38"/>
      <c r="E84" s="14" t="s">
        <v>59</v>
      </c>
      <c r="F84" s="14" t="str">
        <f>IF(OR(F83="",D84=""),"", ROUND(PRODUCT(D84,F83)/100,2))</f>
        <v/>
      </c>
      <c r="G84" s="31" t="str">
        <f>IF(D84="", "Nurodykite taikomą PVM dydį", "")</f>
        <v>Nurodykite taikomą PVM dydį</v>
      </c>
    </row>
    <row r="85" spans="1:9" x14ac:dyDescent="0.25">
      <c r="E85" s="14" t="s">
        <v>60</v>
      </c>
      <c r="F85" s="14">
        <f>IF(ISBLANK(F84), "", ROUND(SUM(F83:F84),2))</f>
        <v>0</v>
      </c>
    </row>
    <row r="89" spans="1:9" ht="30" x14ac:dyDescent="0.25">
      <c r="A89" s="12" t="s">
        <v>113</v>
      </c>
      <c r="B89" s="24" t="s">
        <v>114</v>
      </c>
    </row>
    <row r="91" spans="1:9" x14ac:dyDescent="0.25">
      <c r="A91" s="12" t="s">
        <v>27</v>
      </c>
    </row>
    <row r="92" spans="1:9" ht="45" x14ac:dyDescent="0.25">
      <c r="A92" s="14" t="s">
        <v>28</v>
      </c>
      <c r="B92" s="26" t="s">
        <v>29</v>
      </c>
      <c r="C92" s="29" t="s">
        <v>30</v>
      </c>
      <c r="D92" s="29" t="s">
        <v>31</v>
      </c>
      <c r="E92" s="14" t="s">
        <v>32</v>
      </c>
      <c r="F92" s="14" t="s">
        <v>33</v>
      </c>
      <c r="G92" s="26" t="s">
        <v>34</v>
      </c>
      <c r="H92" s="34" t="s">
        <v>35</v>
      </c>
      <c r="I92" s="26" t="s">
        <v>36</v>
      </c>
    </row>
    <row r="93" spans="1:9" ht="30" x14ac:dyDescent="0.25">
      <c r="A93" s="14" t="s">
        <v>115</v>
      </c>
      <c r="B93" s="26" t="s">
        <v>116</v>
      </c>
      <c r="C93" s="30"/>
      <c r="D93" s="30"/>
      <c r="E93" s="15"/>
      <c r="F93" s="15"/>
      <c r="G93" s="27"/>
      <c r="H93" s="35"/>
      <c r="I93" s="27"/>
    </row>
    <row r="94" spans="1:9" ht="30" x14ac:dyDescent="0.25">
      <c r="A94" s="15" t="s">
        <v>117</v>
      </c>
      <c r="B94" s="27" t="s">
        <v>116</v>
      </c>
      <c r="C94" s="30">
        <v>20</v>
      </c>
      <c r="D94" s="30" t="s">
        <v>41</v>
      </c>
      <c r="E94" s="16"/>
      <c r="F94" s="15" t="str">
        <f>IF(ISBLANK(E94),"", PRODUCT(C94,E94))</f>
        <v/>
      </c>
      <c r="G94" s="32"/>
      <c r="H94" s="35"/>
      <c r="I94" s="27"/>
    </row>
    <row r="95" spans="1:9" ht="124.15" customHeight="1" x14ac:dyDescent="0.25">
      <c r="A95" s="15" t="s">
        <v>118</v>
      </c>
      <c r="B95" s="27" t="s">
        <v>119</v>
      </c>
      <c r="C95" s="30"/>
      <c r="D95" s="30"/>
      <c r="E95" s="15"/>
      <c r="F95" s="15"/>
      <c r="G95" s="27"/>
      <c r="H95" s="36"/>
      <c r="I95" s="32"/>
    </row>
    <row r="96" spans="1:9" ht="30" x14ac:dyDescent="0.25">
      <c r="A96" s="15" t="s">
        <v>120</v>
      </c>
      <c r="B96" s="27" t="s">
        <v>47</v>
      </c>
      <c r="C96" s="30"/>
      <c r="D96" s="30"/>
      <c r="E96" s="15"/>
      <c r="F96" s="15"/>
      <c r="G96" s="27"/>
      <c r="H96" s="36"/>
      <c r="I96" s="32"/>
    </row>
    <row r="97" spans="1:9" ht="30" x14ac:dyDescent="0.25">
      <c r="E97" s="14" t="s">
        <v>57</v>
      </c>
      <c r="F97" s="14" t="str">
        <f>IF((COUNT(C94:C96)&lt;&gt;COUNT(F94:F96)),"", ROUND(SUM(F94:F96),2))</f>
        <v/>
      </c>
      <c r="G97" s="31" t="str">
        <f>IF((COUNT(C94:C96)&lt;&gt;COUNT(F94:F96)),"Neužpildytos visų objektų kainos", "")</f>
        <v>Neužpildytos visų objektų kainos</v>
      </c>
    </row>
    <row r="98" spans="1:9" ht="30" x14ac:dyDescent="0.25">
      <c r="C98" s="29" t="s">
        <v>58</v>
      </c>
      <c r="D98" s="38"/>
      <c r="E98" s="14" t="s">
        <v>59</v>
      </c>
      <c r="F98" s="14" t="str">
        <f>IF(OR(F97="",D98=""),"", ROUND(PRODUCT(D98,F97)/100,2))</f>
        <v/>
      </c>
      <c r="G98" s="31" t="str">
        <f>IF(D98="", "Nurodykite taikomą PVM dydį", "")</f>
        <v>Nurodykite taikomą PVM dydį</v>
      </c>
    </row>
    <row r="99" spans="1:9" x14ac:dyDescent="0.25">
      <c r="E99" s="14" t="s">
        <v>60</v>
      </c>
      <c r="F99" s="14">
        <f>IF(ISBLANK(F98), "", ROUND(SUM(F97:F98),2))</f>
        <v>0</v>
      </c>
    </row>
    <row r="103" spans="1:9" ht="60" x14ac:dyDescent="0.25">
      <c r="A103" s="12" t="s">
        <v>121</v>
      </c>
      <c r="B103" s="24" t="s">
        <v>122</v>
      </c>
    </row>
    <row r="105" spans="1:9" x14ac:dyDescent="0.25">
      <c r="A105" s="12" t="s">
        <v>27</v>
      </c>
    </row>
    <row r="106" spans="1:9" ht="45" x14ac:dyDescent="0.25">
      <c r="A106" s="14" t="s">
        <v>28</v>
      </c>
      <c r="B106" s="26" t="s">
        <v>29</v>
      </c>
      <c r="C106" s="29" t="s">
        <v>30</v>
      </c>
      <c r="D106" s="29" t="s">
        <v>31</v>
      </c>
      <c r="E106" s="14" t="s">
        <v>32</v>
      </c>
      <c r="F106" s="14" t="s">
        <v>33</v>
      </c>
      <c r="G106" s="26" t="s">
        <v>34</v>
      </c>
      <c r="H106" s="34" t="s">
        <v>35</v>
      </c>
      <c r="I106" s="26" t="s">
        <v>36</v>
      </c>
    </row>
    <row r="107" spans="1:9" ht="45" x14ac:dyDescent="0.25">
      <c r="A107" s="14" t="s">
        <v>123</v>
      </c>
      <c r="B107" s="26" t="s">
        <v>124</v>
      </c>
      <c r="C107" s="30"/>
      <c r="D107" s="30"/>
      <c r="E107" s="15"/>
      <c r="F107" s="15"/>
      <c r="G107" s="27"/>
      <c r="H107" s="35"/>
      <c r="I107" s="27"/>
    </row>
    <row r="108" spans="1:9" ht="58.9" customHeight="1" x14ac:dyDescent="0.25">
      <c r="A108" s="15" t="s">
        <v>125</v>
      </c>
      <c r="B108" s="27" t="s">
        <v>124</v>
      </c>
      <c r="C108" s="30">
        <v>9500</v>
      </c>
      <c r="D108" s="30" t="s">
        <v>50</v>
      </c>
      <c r="E108" s="16"/>
      <c r="F108" s="15" t="str">
        <f>IF(ISBLANK(E108),"", PRODUCT(C108,E108))</f>
        <v/>
      </c>
      <c r="G108" s="32"/>
      <c r="H108" s="35"/>
      <c r="I108" s="27"/>
    </row>
    <row r="109" spans="1:9" ht="136.15" customHeight="1" x14ac:dyDescent="0.25">
      <c r="A109" s="15" t="s">
        <v>126</v>
      </c>
      <c r="B109" s="27" t="s">
        <v>127</v>
      </c>
      <c r="C109" s="30"/>
      <c r="D109" s="30"/>
      <c r="E109" s="15"/>
      <c r="F109" s="15"/>
      <c r="G109" s="27"/>
      <c r="H109" s="36"/>
      <c r="I109" s="32"/>
    </row>
    <row r="110" spans="1:9" ht="30" x14ac:dyDescent="0.25">
      <c r="E110" s="14" t="s">
        <v>57</v>
      </c>
      <c r="F110" s="14" t="str">
        <f>IF((COUNT(C108:C109)&lt;&gt;COUNT(F108:F109)),"", ROUND(SUM(F108:F109),2))</f>
        <v/>
      </c>
      <c r="G110" s="31" t="str">
        <f>IF((COUNT(C108:C109)&lt;&gt;COUNT(F108:F109)),"Neužpildytos visų objektų kainos", "")</f>
        <v>Neužpildytos visų objektų kainos</v>
      </c>
    </row>
    <row r="111" spans="1:9" ht="30" x14ac:dyDescent="0.25">
      <c r="C111" s="29" t="s">
        <v>58</v>
      </c>
      <c r="D111" s="38"/>
      <c r="E111" s="14" t="s">
        <v>59</v>
      </c>
      <c r="F111" s="14" t="str">
        <f>IF(OR(F110="",D111=""),"", ROUND(PRODUCT(D111,F110)/100,2))</f>
        <v/>
      </c>
      <c r="G111" s="31" t="str">
        <f>IF(D111="", "Nurodykite taikomą PVM dydį", "")</f>
        <v>Nurodykite taikomą PVM dydį</v>
      </c>
    </row>
    <row r="112" spans="1:9" x14ac:dyDescent="0.25">
      <c r="E112" s="14" t="s">
        <v>60</v>
      </c>
      <c r="F112" s="14">
        <f>IF(ISBLANK(F111), "", ROUND(SUM(F110:F111),2))</f>
        <v>0</v>
      </c>
    </row>
    <row r="116" spans="1:9" x14ac:dyDescent="0.25">
      <c r="A116" s="12" t="s">
        <v>128</v>
      </c>
      <c r="B116" s="24" t="s">
        <v>129</v>
      </c>
    </row>
    <row r="118" spans="1:9" x14ac:dyDescent="0.25">
      <c r="A118" s="12" t="s">
        <v>27</v>
      </c>
    </row>
    <row r="119" spans="1:9" ht="45" x14ac:dyDescent="0.25">
      <c r="A119" s="14" t="s">
        <v>28</v>
      </c>
      <c r="B119" s="26" t="s">
        <v>29</v>
      </c>
      <c r="C119" s="29" t="s">
        <v>30</v>
      </c>
      <c r="D119" s="29" t="s">
        <v>31</v>
      </c>
      <c r="E119" s="14" t="s">
        <v>32</v>
      </c>
      <c r="F119" s="14" t="s">
        <v>33</v>
      </c>
      <c r="G119" s="26" t="s">
        <v>34</v>
      </c>
      <c r="H119" s="34" t="s">
        <v>35</v>
      </c>
      <c r="I119" s="26" t="s">
        <v>36</v>
      </c>
    </row>
    <row r="120" spans="1:9" x14ac:dyDescent="0.25">
      <c r="A120" s="14" t="s">
        <v>130</v>
      </c>
      <c r="B120" s="26" t="s">
        <v>131</v>
      </c>
      <c r="C120" s="30"/>
      <c r="D120" s="30"/>
      <c r="E120" s="15"/>
      <c r="F120" s="15"/>
      <c r="G120" s="27"/>
      <c r="H120" s="35"/>
      <c r="I120" s="27"/>
    </row>
    <row r="121" spans="1:9" x14ac:dyDescent="0.25">
      <c r="A121" s="15" t="s">
        <v>132</v>
      </c>
      <c r="B121" s="27" t="s">
        <v>133</v>
      </c>
      <c r="C121" s="30">
        <v>6</v>
      </c>
      <c r="D121" s="30" t="s">
        <v>41</v>
      </c>
      <c r="E121" s="16"/>
      <c r="F121" s="15" t="str">
        <f>IF(ISBLANK(E121),"", PRODUCT(C121,E121))</f>
        <v/>
      </c>
      <c r="G121" s="32"/>
      <c r="H121" s="35"/>
      <c r="I121" s="27"/>
    </row>
    <row r="122" spans="1:9" ht="90.6" customHeight="1" x14ac:dyDescent="0.25">
      <c r="A122" s="15" t="s">
        <v>134</v>
      </c>
      <c r="B122" s="27" t="s">
        <v>135</v>
      </c>
      <c r="C122" s="30"/>
      <c r="D122" s="30"/>
      <c r="E122" s="15"/>
      <c r="F122" s="15"/>
      <c r="G122" s="27"/>
      <c r="H122" s="36"/>
      <c r="I122" s="32"/>
    </row>
    <row r="123" spans="1:9" ht="30" x14ac:dyDescent="0.25">
      <c r="A123" s="15" t="s">
        <v>136</v>
      </c>
      <c r="B123" s="27" t="s">
        <v>137</v>
      </c>
      <c r="C123" s="30"/>
      <c r="D123" s="30"/>
      <c r="E123" s="15"/>
      <c r="F123" s="15"/>
      <c r="G123" s="27"/>
      <c r="H123" s="36"/>
      <c r="I123" s="32"/>
    </row>
    <row r="124" spans="1:9" x14ac:dyDescent="0.25">
      <c r="A124" s="15" t="s">
        <v>138</v>
      </c>
      <c r="B124" s="27" t="s">
        <v>139</v>
      </c>
      <c r="C124" s="30"/>
      <c r="D124" s="30"/>
      <c r="E124" s="15"/>
      <c r="F124" s="15"/>
      <c r="G124" s="27"/>
      <c r="H124" s="36"/>
      <c r="I124" s="32"/>
    </row>
    <row r="125" spans="1:9" ht="30" x14ac:dyDescent="0.25">
      <c r="A125" s="15" t="s">
        <v>140</v>
      </c>
      <c r="B125" s="27" t="s">
        <v>47</v>
      </c>
      <c r="C125" s="30"/>
      <c r="D125" s="30"/>
      <c r="E125" s="15"/>
      <c r="F125" s="15"/>
      <c r="G125" s="27"/>
      <c r="H125" s="36"/>
      <c r="I125" s="32"/>
    </row>
    <row r="126" spans="1:9" ht="30" x14ac:dyDescent="0.25">
      <c r="E126" s="14" t="s">
        <v>57</v>
      </c>
      <c r="F126" s="14" t="str">
        <f>IF((COUNT(C121:C125)&lt;&gt;COUNT(F121:F125)),"", ROUND(SUM(F121:F125),2))</f>
        <v/>
      </c>
      <c r="G126" s="31" t="str">
        <f>IF((COUNT(C121:C125)&lt;&gt;COUNT(F121:F125)),"Neužpildytos visų objektų kainos", "")</f>
        <v>Neužpildytos visų objektų kainos</v>
      </c>
    </row>
    <row r="127" spans="1:9" ht="30" x14ac:dyDescent="0.25">
      <c r="C127" s="29" t="s">
        <v>58</v>
      </c>
      <c r="D127" s="38"/>
      <c r="E127" s="14" t="s">
        <v>59</v>
      </c>
      <c r="F127" s="14" t="str">
        <f>IF(OR(F126="",D127=""),"", ROUND(PRODUCT(D127,F126)/100,2))</f>
        <v/>
      </c>
      <c r="G127" s="31" t="str">
        <f>IF(D127="", "Nurodykite taikomą PVM dydį", "")</f>
        <v>Nurodykite taikomą PVM dydį</v>
      </c>
    </row>
    <row r="128" spans="1:9" x14ac:dyDescent="0.25">
      <c r="E128" s="14" t="s">
        <v>60</v>
      </c>
      <c r="F128" s="14">
        <f>IF(ISBLANK(F127), "", ROUND(SUM(F126:F127),2))</f>
        <v>0</v>
      </c>
    </row>
    <row r="132" spans="1:9" x14ac:dyDescent="0.25">
      <c r="A132" s="12" t="s">
        <v>141</v>
      </c>
      <c r="B132" s="24" t="s">
        <v>142</v>
      </c>
    </row>
    <row r="134" spans="1:9" x14ac:dyDescent="0.25">
      <c r="A134" s="12" t="s">
        <v>27</v>
      </c>
    </row>
    <row r="135" spans="1:9" ht="45" x14ac:dyDescent="0.25">
      <c r="A135" s="14" t="s">
        <v>28</v>
      </c>
      <c r="B135" s="26" t="s">
        <v>29</v>
      </c>
      <c r="C135" s="29" t="s">
        <v>30</v>
      </c>
      <c r="D135" s="29" t="s">
        <v>31</v>
      </c>
      <c r="E135" s="14" t="s">
        <v>32</v>
      </c>
      <c r="F135" s="14" t="s">
        <v>33</v>
      </c>
      <c r="G135" s="26" t="s">
        <v>34</v>
      </c>
      <c r="H135" s="34" t="s">
        <v>35</v>
      </c>
      <c r="I135" s="26" t="s">
        <v>36</v>
      </c>
    </row>
    <row r="136" spans="1:9" x14ac:dyDescent="0.25">
      <c r="A136" s="14" t="s">
        <v>143</v>
      </c>
      <c r="B136" s="26" t="s">
        <v>144</v>
      </c>
      <c r="C136" s="30"/>
      <c r="D136" s="30"/>
      <c r="E136" s="15"/>
      <c r="F136" s="15"/>
      <c r="G136" s="27"/>
      <c r="H136" s="35"/>
      <c r="I136" s="27"/>
    </row>
    <row r="137" spans="1:9" x14ac:dyDescent="0.25">
      <c r="A137" s="15" t="s">
        <v>145</v>
      </c>
      <c r="B137" s="27" t="s">
        <v>144</v>
      </c>
      <c r="C137" s="30">
        <v>8000</v>
      </c>
      <c r="D137" s="30" t="s">
        <v>41</v>
      </c>
      <c r="E137" s="16"/>
      <c r="F137" s="15" t="str">
        <f>IF(ISBLANK(E137),"", PRODUCT(C137,E137))</f>
        <v/>
      </c>
      <c r="G137" s="32"/>
      <c r="H137" s="35"/>
      <c r="I137" s="27"/>
    </row>
    <row r="138" spans="1:9" ht="118.15" customHeight="1" x14ac:dyDescent="0.25">
      <c r="A138" s="15" t="s">
        <v>146</v>
      </c>
      <c r="B138" s="27" t="s">
        <v>147</v>
      </c>
      <c r="C138" s="30"/>
      <c r="D138" s="30"/>
      <c r="E138" s="15"/>
      <c r="F138" s="15"/>
      <c r="G138" s="27"/>
      <c r="H138" s="36"/>
      <c r="I138" s="32"/>
    </row>
    <row r="139" spans="1:9" ht="30" x14ac:dyDescent="0.25">
      <c r="A139" s="15" t="s">
        <v>148</v>
      </c>
      <c r="B139" s="27" t="s">
        <v>149</v>
      </c>
      <c r="C139" s="30"/>
      <c r="D139" s="30"/>
      <c r="E139" s="15"/>
      <c r="F139" s="15"/>
      <c r="G139" s="27"/>
      <c r="H139" s="36"/>
      <c r="I139" s="32"/>
    </row>
    <row r="140" spans="1:9" ht="30" x14ac:dyDescent="0.25">
      <c r="E140" s="14" t="s">
        <v>57</v>
      </c>
      <c r="F140" s="14" t="str">
        <f>IF((COUNT(C137:C139)&lt;&gt;COUNT(F137:F139)),"", ROUND(SUM(F137:F139),2))</f>
        <v/>
      </c>
      <c r="G140" s="31" t="str">
        <f>IF((COUNT(C137:C139)&lt;&gt;COUNT(F137:F139)),"Neužpildytos visų objektų kainos", "")</f>
        <v>Neužpildytos visų objektų kainos</v>
      </c>
    </row>
    <row r="141" spans="1:9" ht="30" x14ac:dyDescent="0.25">
      <c r="C141" s="29" t="s">
        <v>58</v>
      </c>
      <c r="D141" s="38"/>
      <c r="E141" s="14" t="s">
        <v>59</v>
      </c>
      <c r="F141" s="14" t="str">
        <f>IF(OR(F140="",D141=""),"", ROUND(PRODUCT(D141,F140)/100,2))</f>
        <v/>
      </c>
      <c r="G141" s="31" t="str">
        <f>IF(D141="", "Nurodykite taikomą PVM dydį", "")</f>
        <v>Nurodykite taikomą PVM dydį</v>
      </c>
    </row>
    <row r="142" spans="1:9" x14ac:dyDescent="0.25">
      <c r="E142" s="14" t="s">
        <v>60</v>
      </c>
      <c r="F142" s="14">
        <f>IF(ISBLANK(F141), "", ROUND(SUM(F140:F141),2))</f>
        <v>0</v>
      </c>
    </row>
    <row r="146" spans="1:9" x14ac:dyDescent="0.25">
      <c r="A146" s="12" t="s">
        <v>150</v>
      </c>
      <c r="B146" s="24" t="s">
        <v>151</v>
      </c>
    </row>
    <row r="148" spans="1:9" x14ac:dyDescent="0.25">
      <c r="A148" s="12" t="s">
        <v>27</v>
      </c>
    </row>
    <row r="149" spans="1:9" ht="45" x14ac:dyDescent="0.25">
      <c r="A149" s="14" t="s">
        <v>28</v>
      </c>
      <c r="B149" s="26" t="s">
        <v>29</v>
      </c>
      <c r="C149" s="29" t="s">
        <v>30</v>
      </c>
      <c r="D149" s="29" t="s">
        <v>31</v>
      </c>
      <c r="E149" s="14" t="s">
        <v>32</v>
      </c>
      <c r="F149" s="14" t="s">
        <v>33</v>
      </c>
      <c r="G149" s="26" t="s">
        <v>34</v>
      </c>
      <c r="H149" s="34" t="s">
        <v>35</v>
      </c>
      <c r="I149" s="26" t="s">
        <v>36</v>
      </c>
    </row>
    <row r="150" spans="1:9" x14ac:dyDescent="0.25">
      <c r="A150" s="14" t="s">
        <v>152</v>
      </c>
      <c r="B150" s="26" t="s">
        <v>153</v>
      </c>
      <c r="C150" s="30"/>
      <c r="D150" s="30"/>
      <c r="E150" s="15"/>
      <c r="F150" s="15"/>
      <c r="G150" s="27"/>
      <c r="H150" s="35"/>
      <c r="I150" s="27"/>
    </row>
    <row r="151" spans="1:9" x14ac:dyDescent="0.25">
      <c r="A151" s="15" t="s">
        <v>154</v>
      </c>
      <c r="B151" s="27" t="s">
        <v>153</v>
      </c>
      <c r="C151" s="30">
        <v>3500</v>
      </c>
      <c r="D151" s="30" t="s">
        <v>41</v>
      </c>
      <c r="E151" s="16"/>
      <c r="F151" s="15" t="str">
        <f>IF(ISBLANK(E151),"", PRODUCT(C151,E151))</f>
        <v/>
      </c>
      <c r="G151" s="32"/>
      <c r="H151" s="35"/>
      <c r="I151" s="27"/>
    </row>
    <row r="152" spans="1:9" ht="113.45" customHeight="1" x14ac:dyDescent="0.25">
      <c r="A152" s="15" t="s">
        <v>155</v>
      </c>
      <c r="B152" s="27" t="s">
        <v>156</v>
      </c>
      <c r="C152" s="30"/>
      <c r="D152" s="30"/>
      <c r="E152" s="15"/>
      <c r="F152" s="15"/>
      <c r="G152" s="27"/>
      <c r="H152" s="36"/>
      <c r="I152" s="32"/>
    </row>
    <row r="153" spans="1:9" ht="40.9" customHeight="1" x14ac:dyDescent="0.25">
      <c r="A153" s="15" t="s">
        <v>157</v>
      </c>
      <c r="B153" s="27" t="s">
        <v>158</v>
      </c>
      <c r="C153" s="30"/>
      <c r="D153" s="30"/>
      <c r="E153" s="15"/>
      <c r="F153" s="15"/>
      <c r="G153" s="27"/>
      <c r="H153" s="36"/>
      <c r="I153" s="32"/>
    </row>
    <row r="154" spans="1:9" ht="30" x14ac:dyDescent="0.25">
      <c r="E154" s="14" t="s">
        <v>57</v>
      </c>
      <c r="F154" s="14" t="str">
        <f>IF((COUNT(C151:C153)&lt;&gt;COUNT(F151:F153)),"", ROUND(SUM(F151:F153),2))</f>
        <v/>
      </c>
      <c r="G154" s="31" t="str">
        <f>IF((COUNT(C151:C153)&lt;&gt;COUNT(F151:F153)),"Neužpildytos visų objektų kainos", "")</f>
        <v>Neužpildytos visų objektų kainos</v>
      </c>
    </row>
    <row r="155" spans="1:9" ht="30" x14ac:dyDescent="0.25">
      <c r="C155" s="29" t="s">
        <v>58</v>
      </c>
      <c r="D155" s="38"/>
      <c r="E155" s="14" t="s">
        <v>59</v>
      </c>
      <c r="F155" s="14" t="str">
        <f>IF(OR(F154="",D155=""),"", ROUND(PRODUCT(D155,F154)/100,2))</f>
        <v/>
      </c>
      <c r="G155" s="31" t="str">
        <f>IF(D155="", "Nurodykite taikomą PVM dydį", "")</f>
        <v>Nurodykite taikomą PVM dydį</v>
      </c>
    </row>
    <row r="156" spans="1:9" x14ac:dyDescent="0.25">
      <c r="E156" s="14" t="s">
        <v>60</v>
      </c>
      <c r="F156" s="14">
        <f>IF(ISBLANK(F155), "", ROUND(SUM(F154:F155),2))</f>
        <v>0</v>
      </c>
    </row>
    <row r="160" spans="1:9" x14ac:dyDescent="0.25">
      <c r="A160" s="12" t="s">
        <v>159</v>
      </c>
      <c r="B160" s="24" t="s">
        <v>160</v>
      </c>
    </row>
    <row r="162" spans="1:9" x14ac:dyDescent="0.25">
      <c r="A162" s="12" t="s">
        <v>27</v>
      </c>
    </row>
    <row r="163" spans="1:9" ht="45" x14ac:dyDescent="0.25">
      <c r="A163" s="14" t="s">
        <v>28</v>
      </c>
      <c r="B163" s="26" t="s">
        <v>29</v>
      </c>
      <c r="C163" s="29" t="s">
        <v>30</v>
      </c>
      <c r="D163" s="29" t="s">
        <v>31</v>
      </c>
      <c r="E163" s="14" t="s">
        <v>32</v>
      </c>
      <c r="F163" s="14" t="s">
        <v>33</v>
      </c>
      <c r="G163" s="26" t="s">
        <v>34</v>
      </c>
      <c r="H163" s="34" t="s">
        <v>35</v>
      </c>
      <c r="I163" s="26" t="s">
        <v>36</v>
      </c>
    </row>
    <row r="164" spans="1:9" x14ac:dyDescent="0.25">
      <c r="A164" s="14" t="s">
        <v>161</v>
      </c>
      <c r="B164" s="26" t="s">
        <v>162</v>
      </c>
      <c r="C164" s="30"/>
      <c r="D164" s="30"/>
      <c r="E164" s="15"/>
      <c r="F164" s="15"/>
      <c r="G164" s="27"/>
      <c r="H164" s="35"/>
      <c r="I164" s="27"/>
    </row>
    <row r="165" spans="1:9" x14ac:dyDescent="0.25">
      <c r="A165" s="15" t="s">
        <v>163</v>
      </c>
      <c r="B165" s="27" t="s">
        <v>162</v>
      </c>
      <c r="C165" s="30">
        <v>12</v>
      </c>
      <c r="D165" s="30" t="s">
        <v>50</v>
      </c>
      <c r="E165" s="16"/>
      <c r="F165" s="15" t="str">
        <f>IF(ISBLANK(E165),"", PRODUCT(C165,E165))</f>
        <v/>
      </c>
      <c r="G165" s="32"/>
      <c r="H165" s="35"/>
      <c r="I165" s="27"/>
    </row>
    <row r="166" spans="1:9" ht="84.6" customHeight="1" x14ac:dyDescent="0.25">
      <c r="A166" s="15" t="s">
        <v>164</v>
      </c>
      <c r="B166" s="27" t="s">
        <v>165</v>
      </c>
      <c r="C166" s="30"/>
      <c r="D166" s="30"/>
      <c r="E166" s="15"/>
      <c r="F166" s="15"/>
      <c r="G166" s="27"/>
      <c r="H166" s="36"/>
      <c r="I166" s="32"/>
    </row>
    <row r="167" spans="1:9" ht="30" x14ac:dyDescent="0.25">
      <c r="E167" s="14" t="s">
        <v>57</v>
      </c>
      <c r="F167" s="14" t="str">
        <f>IF((COUNT(C165:C166)&lt;&gt;COUNT(F165:F166)),"", ROUND(SUM(F165:F166),2))</f>
        <v/>
      </c>
      <c r="G167" s="31" t="str">
        <f>IF((COUNT(C165:C166)&lt;&gt;COUNT(F165:F166)),"Neužpildytos visų objektų kainos", "")</f>
        <v>Neužpildytos visų objektų kainos</v>
      </c>
    </row>
    <row r="168" spans="1:9" ht="30" x14ac:dyDescent="0.25">
      <c r="C168" s="29" t="s">
        <v>58</v>
      </c>
      <c r="D168" s="38"/>
      <c r="E168" s="14" t="s">
        <v>59</v>
      </c>
      <c r="F168" s="14" t="str">
        <f>IF(OR(F167="",D168=""),"", ROUND(PRODUCT(D168,F167)/100,2))</f>
        <v/>
      </c>
      <c r="G168" s="31" t="str">
        <f>IF(D168="", "Nurodykite taikomą PVM dydį", "")</f>
        <v>Nurodykite taikomą PVM dydį</v>
      </c>
    </row>
    <row r="169" spans="1:9" x14ac:dyDescent="0.25">
      <c r="E169" s="14" t="s">
        <v>60</v>
      </c>
      <c r="F169" s="14">
        <f>IF(ISBLANK(F168), "", ROUND(SUM(F167:F168),2))</f>
        <v>0</v>
      </c>
    </row>
    <row r="173" spans="1:9" x14ac:dyDescent="0.25">
      <c r="A173" s="12" t="s">
        <v>166</v>
      </c>
      <c r="B173" s="24" t="s">
        <v>167</v>
      </c>
    </row>
    <row r="175" spans="1:9" x14ac:dyDescent="0.25">
      <c r="A175" s="12" t="s">
        <v>27</v>
      </c>
    </row>
    <row r="176" spans="1:9" ht="45" x14ac:dyDescent="0.25">
      <c r="A176" s="14" t="s">
        <v>28</v>
      </c>
      <c r="B176" s="26" t="s">
        <v>29</v>
      </c>
      <c r="C176" s="29" t="s">
        <v>30</v>
      </c>
      <c r="D176" s="29" t="s">
        <v>31</v>
      </c>
      <c r="E176" s="14" t="s">
        <v>32</v>
      </c>
      <c r="F176" s="14" t="s">
        <v>33</v>
      </c>
      <c r="G176" s="26" t="s">
        <v>34</v>
      </c>
      <c r="H176" s="34" t="s">
        <v>35</v>
      </c>
      <c r="I176" s="26" t="s">
        <v>36</v>
      </c>
    </row>
    <row r="177" spans="1:9" x14ac:dyDescent="0.25">
      <c r="A177" s="14" t="s">
        <v>168</v>
      </c>
      <c r="B177" s="26" t="s">
        <v>169</v>
      </c>
      <c r="C177" s="30"/>
      <c r="D177" s="30"/>
      <c r="E177" s="15"/>
      <c r="F177" s="15"/>
      <c r="G177" s="27"/>
      <c r="H177" s="35"/>
      <c r="I177" s="27"/>
    </row>
    <row r="178" spans="1:9" x14ac:dyDescent="0.25">
      <c r="A178" s="15" t="s">
        <v>170</v>
      </c>
      <c r="B178" s="27" t="s">
        <v>169</v>
      </c>
      <c r="C178" s="30">
        <v>200</v>
      </c>
      <c r="D178" s="30" t="s">
        <v>50</v>
      </c>
      <c r="E178" s="16"/>
      <c r="F178" s="15" t="str">
        <f>IF(ISBLANK(E178),"", PRODUCT(C178,E178))</f>
        <v/>
      </c>
      <c r="G178" s="32"/>
      <c r="H178" s="35"/>
      <c r="I178" s="27"/>
    </row>
    <row r="179" spans="1:9" x14ac:dyDescent="0.25">
      <c r="A179" s="15" t="s">
        <v>171</v>
      </c>
      <c r="B179" s="27" t="s">
        <v>172</v>
      </c>
      <c r="C179" s="30"/>
      <c r="D179" s="30"/>
      <c r="E179" s="15"/>
      <c r="F179" s="15"/>
      <c r="G179" s="27"/>
      <c r="H179" s="36"/>
      <c r="I179" s="32"/>
    </row>
    <row r="180" spans="1:9" ht="30" x14ac:dyDescent="0.25">
      <c r="E180" s="14" t="s">
        <v>57</v>
      </c>
      <c r="F180" s="14" t="str">
        <f>IF((COUNT(C178:C179)&lt;&gt;COUNT(F178:F179)),"", ROUND(SUM(F178:F179),2))</f>
        <v/>
      </c>
      <c r="G180" s="31" t="str">
        <f>IF((COUNT(C178:C179)&lt;&gt;COUNT(F178:F179)),"Neužpildytos visų objektų kainos", "")</f>
        <v>Neužpildytos visų objektų kainos</v>
      </c>
    </row>
    <row r="181" spans="1:9" ht="30" x14ac:dyDescent="0.25">
      <c r="C181" s="29" t="s">
        <v>58</v>
      </c>
      <c r="D181" s="38"/>
      <c r="E181" s="14" t="s">
        <v>59</v>
      </c>
      <c r="F181" s="14" t="str">
        <f>IF(OR(F180="",D181=""),"", ROUND(PRODUCT(D181,F180)/100,2))</f>
        <v/>
      </c>
      <c r="G181" s="31" t="str">
        <f>IF(D181="", "Nurodykite taikomą PVM dydį", "")</f>
        <v>Nurodykite taikomą PVM dydį</v>
      </c>
    </row>
    <row r="182" spans="1:9" x14ac:dyDescent="0.25">
      <c r="E182" s="14" t="s">
        <v>60</v>
      </c>
      <c r="F182" s="14">
        <f>IF(ISBLANK(F181), "", ROUND(SUM(F180:F181),2))</f>
        <v>0</v>
      </c>
    </row>
    <row r="186" spans="1:9" x14ac:dyDescent="0.25">
      <c r="A186" s="12" t="s">
        <v>173</v>
      </c>
      <c r="B186" s="24" t="s">
        <v>174</v>
      </c>
    </row>
    <row r="188" spans="1:9" x14ac:dyDescent="0.25">
      <c r="A188" s="12" t="s">
        <v>27</v>
      </c>
    </row>
    <row r="189" spans="1:9" ht="45" x14ac:dyDescent="0.25">
      <c r="A189" s="14" t="s">
        <v>28</v>
      </c>
      <c r="B189" s="26" t="s">
        <v>29</v>
      </c>
      <c r="C189" s="29" t="s">
        <v>30</v>
      </c>
      <c r="D189" s="29" t="s">
        <v>31</v>
      </c>
      <c r="E189" s="14" t="s">
        <v>32</v>
      </c>
      <c r="F189" s="14" t="s">
        <v>33</v>
      </c>
      <c r="G189" s="26" t="s">
        <v>34</v>
      </c>
      <c r="H189" s="34" t="s">
        <v>35</v>
      </c>
      <c r="I189" s="26" t="s">
        <v>36</v>
      </c>
    </row>
    <row r="190" spans="1:9" x14ac:dyDescent="0.25">
      <c r="A190" s="14" t="s">
        <v>175</v>
      </c>
      <c r="B190" s="26" t="s">
        <v>176</v>
      </c>
      <c r="C190" s="30"/>
      <c r="D190" s="30"/>
      <c r="E190" s="15"/>
      <c r="F190" s="15"/>
      <c r="G190" s="27"/>
      <c r="H190" s="35"/>
      <c r="I190" s="27"/>
    </row>
    <row r="191" spans="1:9" x14ac:dyDescent="0.25">
      <c r="A191" s="15" t="s">
        <v>177</v>
      </c>
      <c r="B191" s="27" t="s">
        <v>176</v>
      </c>
      <c r="C191" s="30">
        <v>50</v>
      </c>
      <c r="D191" s="30" t="s">
        <v>50</v>
      </c>
      <c r="E191" s="16"/>
      <c r="F191" s="15" t="str">
        <f>IF(ISBLANK(E191),"", PRODUCT(C191,E191))</f>
        <v/>
      </c>
      <c r="G191" s="32"/>
      <c r="H191" s="35"/>
      <c r="I191" s="27"/>
    </row>
    <row r="192" spans="1:9" ht="40.15" customHeight="1" x14ac:dyDescent="0.25">
      <c r="A192" s="15" t="s">
        <v>178</v>
      </c>
      <c r="B192" s="27" t="s">
        <v>179</v>
      </c>
      <c r="C192" s="30"/>
      <c r="D192" s="30"/>
      <c r="E192" s="15"/>
      <c r="F192" s="15"/>
      <c r="G192" s="27"/>
      <c r="H192" s="36"/>
      <c r="I192" s="32"/>
    </row>
    <row r="193" spans="1:9" ht="30" x14ac:dyDescent="0.25">
      <c r="E193" s="14" t="s">
        <v>57</v>
      </c>
      <c r="F193" s="14" t="str">
        <f>IF((COUNT(C191:C192)&lt;&gt;COUNT(F191:F192)),"", ROUND(SUM(F191:F192),2))</f>
        <v/>
      </c>
      <c r="G193" s="31" t="str">
        <f>IF((COUNT(C191:C192)&lt;&gt;COUNT(F191:F192)),"Neužpildytos visų objektų kainos", "")</f>
        <v>Neužpildytos visų objektų kainos</v>
      </c>
    </row>
    <row r="194" spans="1:9" ht="30" x14ac:dyDescent="0.25">
      <c r="C194" s="29" t="s">
        <v>58</v>
      </c>
      <c r="D194" s="38"/>
      <c r="E194" s="14" t="s">
        <v>59</v>
      </c>
      <c r="F194" s="14" t="str">
        <f>IF(OR(F193="",D194=""),"", ROUND(PRODUCT(D194,F193)/100,2))</f>
        <v/>
      </c>
      <c r="G194" s="31" t="str">
        <f>IF(D194="", "Nurodykite taikomą PVM dydį", "")</f>
        <v>Nurodykite taikomą PVM dydį</v>
      </c>
    </row>
    <row r="195" spans="1:9" x14ac:dyDescent="0.25">
      <c r="E195" s="14" t="s">
        <v>60</v>
      </c>
      <c r="F195" s="14">
        <f>IF(ISBLANK(F194), "", ROUND(SUM(F193:F194),2))</f>
        <v>0</v>
      </c>
    </row>
    <row r="199" spans="1:9" x14ac:dyDescent="0.25">
      <c r="A199" s="12" t="s">
        <v>180</v>
      </c>
      <c r="B199" s="24" t="s">
        <v>181</v>
      </c>
    </row>
    <row r="201" spans="1:9" x14ac:dyDescent="0.25">
      <c r="A201" s="12" t="s">
        <v>27</v>
      </c>
    </row>
    <row r="202" spans="1:9" ht="45" x14ac:dyDescent="0.25">
      <c r="A202" s="14" t="s">
        <v>28</v>
      </c>
      <c r="B202" s="26" t="s">
        <v>29</v>
      </c>
      <c r="C202" s="29" t="s">
        <v>30</v>
      </c>
      <c r="D202" s="29" t="s">
        <v>31</v>
      </c>
      <c r="E202" s="14" t="s">
        <v>32</v>
      </c>
      <c r="F202" s="14" t="s">
        <v>33</v>
      </c>
      <c r="G202" s="26" t="s">
        <v>34</v>
      </c>
      <c r="H202" s="34" t="s">
        <v>35</v>
      </c>
      <c r="I202" s="26" t="s">
        <v>36</v>
      </c>
    </row>
    <row r="203" spans="1:9" x14ac:dyDescent="0.25">
      <c r="A203" s="14" t="s">
        <v>182</v>
      </c>
      <c r="B203" s="26" t="s">
        <v>183</v>
      </c>
      <c r="C203" s="30"/>
      <c r="D203" s="30"/>
      <c r="E203" s="15"/>
      <c r="F203" s="15"/>
      <c r="G203" s="27"/>
      <c r="H203" s="35"/>
      <c r="I203" s="27"/>
    </row>
    <row r="204" spans="1:9" x14ac:dyDescent="0.25">
      <c r="A204" s="15" t="s">
        <v>184</v>
      </c>
      <c r="B204" s="27" t="s">
        <v>183</v>
      </c>
      <c r="C204" s="30">
        <v>100</v>
      </c>
      <c r="D204" s="30" t="s">
        <v>50</v>
      </c>
      <c r="E204" s="16"/>
      <c r="F204" s="15" t="str">
        <f>IF(ISBLANK(E204),"", PRODUCT(C204,E204))</f>
        <v/>
      </c>
      <c r="G204" s="32"/>
      <c r="H204" s="35"/>
      <c r="I204" s="27"/>
    </row>
    <row r="205" spans="1:9" x14ac:dyDescent="0.25">
      <c r="A205" s="15" t="s">
        <v>185</v>
      </c>
      <c r="B205" s="27" t="s">
        <v>186</v>
      </c>
      <c r="C205" s="30"/>
      <c r="D205" s="30"/>
      <c r="E205" s="15"/>
      <c r="F205" s="15"/>
      <c r="G205" s="27"/>
      <c r="H205" s="36"/>
      <c r="I205" s="32"/>
    </row>
    <row r="206" spans="1:9" ht="30" x14ac:dyDescent="0.25">
      <c r="E206" s="14" t="s">
        <v>57</v>
      </c>
      <c r="F206" s="14" t="str">
        <f>IF((COUNT(C204:C205)&lt;&gt;COUNT(F204:F205)),"", ROUND(SUM(F204:F205),2))</f>
        <v/>
      </c>
      <c r="G206" s="31" t="str">
        <f>IF((COUNT(C204:C205)&lt;&gt;COUNT(F204:F205)),"Neužpildytos visų objektų kainos", "")</f>
        <v>Neužpildytos visų objektų kainos</v>
      </c>
    </row>
    <row r="207" spans="1:9" ht="30" x14ac:dyDescent="0.25">
      <c r="C207" s="29" t="s">
        <v>58</v>
      </c>
      <c r="D207" s="38"/>
      <c r="E207" s="14" t="s">
        <v>59</v>
      </c>
      <c r="F207" s="14" t="str">
        <f>IF(OR(F206="",D207=""),"", ROUND(PRODUCT(D207,F206)/100,2))</f>
        <v/>
      </c>
      <c r="G207" s="31" t="str">
        <f>IF(D207="", "Nurodykite taikomą PVM dydį", "")</f>
        <v>Nurodykite taikomą PVM dydį</v>
      </c>
    </row>
    <row r="208" spans="1:9" x14ac:dyDescent="0.25">
      <c r="E208" s="14" t="s">
        <v>60</v>
      </c>
      <c r="F208" s="14">
        <f>IF(ISBLANK(F207), "", ROUND(SUM(F206:F207),2))</f>
        <v>0</v>
      </c>
    </row>
    <row r="212" spans="1:9" x14ac:dyDescent="0.25">
      <c r="A212" s="12" t="s">
        <v>187</v>
      </c>
      <c r="B212" s="24" t="s">
        <v>188</v>
      </c>
    </row>
    <row r="214" spans="1:9" x14ac:dyDescent="0.25">
      <c r="A214" s="12" t="s">
        <v>27</v>
      </c>
    </row>
    <row r="215" spans="1:9" ht="45" x14ac:dyDescent="0.25">
      <c r="A215" s="14" t="s">
        <v>28</v>
      </c>
      <c r="B215" s="26" t="s">
        <v>29</v>
      </c>
      <c r="C215" s="29" t="s">
        <v>30</v>
      </c>
      <c r="D215" s="29" t="s">
        <v>31</v>
      </c>
      <c r="E215" s="14" t="s">
        <v>32</v>
      </c>
      <c r="F215" s="14" t="s">
        <v>33</v>
      </c>
      <c r="G215" s="26" t="s">
        <v>34</v>
      </c>
      <c r="H215" s="34" t="s">
        <v>35</v>
      </c>
      <c r="I215" s="26" t="s">
        <v>36</v>
      </c>
    </row>
    <row r="216" spans="1:9" x14ac:dyDescent="0.25">
      <c r="A216" s="14" t="s">
        <v>189</v>
      </c>
      <c r="B216" s="26" t="s">
        <v>190</v>
      </c>
      <c r="C216" s="30"/>
      <c r="D216" s="30"/>
      <c r="E216" s="15"/>
      <c r="F216" s="15"/>
      <c r="G216" s="27"/>
      <c r="H216" s="35"/>
      <c r="I216" s="27"/>
    </row>
    <row r="217" spans="1:9" x14ac:dyDescent="0.25">
      <c r="A217" s="15" t="s">
        <v>191</v>
      </c>
      <c r="B217" s="27" t="s">
        <v>190</v>
      </c>
      <c r="C217" s="30">
        <v>100</v>
      </c>
      <c r="D217" s="30" t="s">
        <v>50</v>
      </c>
      <c r="E217" s="16"/>
      <c r="F217" s="15" t="str">
        <f>IF(ISBLANK(E217),"", PRODUCT(C217,E217))</f>
        <v/>
      </c>
      <c r="G217" s="32"/>
      <c r="H217" s="35"/>
      <c r="I217" s="27"/>
    </row>
    <row r="218" spans="1:9" ht="64.150000000000006" customHeight="1" x14ac:dyDescent="0.25">
      <c r="A218" s="15" t="s">
        <v>192</v>
      </c>
      <c r="B218" s="27" t="s">
        <v>193</v>
      </c>
      <c r="C218" s="30"/>
      <c r="D218" s="30"/>
      <c r="E218" s="15"/>
      <c r="F218" s="15"/>
      <c r="G218" s="27"/>
      <c r="H218" s="36"/>
      <c r="I218" s="32"/>
    </row>
    <row r="219" spans="1:9" ht="30" x14ac:dyDescent="0.25">
      <c r="E219" s="14" t="s">
        <v>57</v>
      </c>
      <c r="F219" s="14" t="str">
        <f>IF((COUNT(C217:C218)&lt;&gt;COUNT(F217:F218)),"", ROUND(SUM(F217:F218),2))</f>
        <v/>
      </c>
      <c r="G219" s="31" t="str">
        <f>IF((COUNT(C217:C218)&lt;&gt;COUNT(F217:F218)),"Neužpildytos visų objektų kainos", "")</f>
        <v>Neužpildytos visų objektų kainos</v>
      </c>
    </row>
    <row r="220" spans="1:9" ht="30" x14ac:dyDescent="0.25">
      <c r="C220" s="29" t="s">
        <v>58</v>
      </c>
      <c r="D220" s="38"/>
      <c r="E220" s="14" t="s">
        <v>59</v>
      </c>
      <c r="F220" s="14" t="str">
        <f>IF(OR(F219="",D220=""),"", ROUND(PRODUCT(D220,F219)/100,2))</f>
        <v/>
      </c>
      <c r="G220" s="31" t="str">
        <f>IF(D220="", "Nurodykite taikomą PVM dydį", "")</f>
        <v>Nurodykite taikomą PVM dydį</v>
      </c>
    </row>
    <row r="221" spans="1:9" x14ac:dyDescent="0.25">
      <c r="E221" s="14" t="s">
        <v>60</v>
      </c>
      <c r="F221" s="14">
        <f>IF(ISBLANK(F220), "", ROUND(SUM(F219:F220),2))</f>
        <v>0</v>
      </c>
    </row>
    <row r="225" spans="1:9" x14ac:dyDescent="0.25">
      <c r="A225" s="12" t="s">
        <v>194</v>
      </c>
      <c r="B225" s="24" t="s">
        <v>195</v>
      </c>
    </row>
    <row r="227" spans="1:9" x14ac:dyDescent="0.25">
      <c r="A227" s="12" t="s">
        <v>27</v>
      </c>
    </row>
    <row r="228" spans="1:9" ht="45" x14ac:dyDescent="0.25">
      <c r="A228" s="14" t="s">
        <v>28</v>
      </c>
      <c r="B228" s="26" t="s">
        <v>29</v>
      </c>
      <c r="C228" s="29" t="s">
        <v>30</v>
      </c>
      <c r="D228" s="29" t="s">
        <v>31</v>
      </c>
      <c r="E228" s="14" t="s">
        <v>32</v>
      </c>
      <c r="F228" s="14" t="s">
        <v>33</v>
      </c>
      <c r="G228" s="26" t="s">
        <v>34</v>
      </c>
      <c r="H228" s="34" t="s">
        <v>35</v>
      </c>
      <c r="I228" s="26" t="s">
        <v>36</v>
      </c>
    </row>
    <row r="229" spans="1:9" x14ac:dyDescent="0.25">
      <c r="A229" s="14" t="s">
        <v>196</v>
      </c>
      <c r="B229" s="26" t="s">
        <v>197</v>
      </c>
      <c r="C229" s="30"/>
      <c r="D229" s="30"/>
      <c r="E229" s="15"/>
      <c r="F229" s="15"/>
      <c r="G229" s="27"/>
      <c r="H229" s="35"/>
      <c r="I229" s="27"/>
    </row>
    <row r="230" spans="1:9" x14ac:dyDescent="0.25">
      <c r="A230" s="15" t="s">
        <v>198</v>
      </c>
      <c r="B230" s="27" t="s">
        <v>197</v>
      </c>
      <c r="C230" s="30">
        <v>86000</v>
      </c>
      <c r="D230" s="30" t="s">
        <v>50</v>
      </c>
      <c r="E230" s="16"/>
      <c r="F230" s="15" t="str">
        <f>IF(ISBLANK(E230),"", PRODUCT(C230,E230))</f>
        <v/>
      </c>
      <c r="G230" s="32"/>
      <c r="H230" s="35"/>
      <c r="I230" s="27"/>
    </row>
    <row r="231" spans="1:9" ht="97.9" customHeight="1" x14ac:dyDescent="0.25">
      <c r="A231" s="15" t="s">
        <v>199</v>
      </c>
      <c r="B231" s="27" t="s">
        <v>200</v>
      </c>
      <c r="C231" s="30"/>
      <c r="D231" s="30"/>
      <c r="E231" s="15"/>
      <c r="F231" s="15"/>
      <c r="G231" s="27"/>
      <c r="H231" s="36"/>
      <c r="I231" s="32"/>
    </row>
    <row r="232" spans="1:9" x14ac:dyDescent="0.25">
      <c r="A232" s="15" t="s">
        <v>201</v>
      </c>
      <c r="B232" s="27" t="s">
        <v>202</v>
      </c>
      <c r="C232" s="30"/>
      <c r="D232" s="30"/>
      <c r="E232" s="15"/>
      <c r="F232" s="15"/>
      <c r="G232" s="27"/>
      <c r="H232" s="36"/>
      <c r="I232" s="32"/>
    </row>
    <row r="233" spans="1:9" ht="30" x14ac:dyDescent="0.25">
      <c r="E233" s="14" t="s">
        <v>57</v>
      </c>
      <c r="F233" s="14" t="str">
        <f>IF((COUNT(C230:C232)&lt;&gt;COUNT(F230:F232)),"", ROUND(SUM(F230:F232),2))</f>
        <v/>
      </c>
      <c r="G233" s="31" t="str">
        <f>IF((COUNT(C230:C232)&lt;&gt;COUNT(F230:F232)),"Neužpildytos visų objektų kainos", "")</f>
        <v>Neužpildytos visų objektų kainos</v>
      </c>
    </row>
    <row r="234" spans="1:9" ht="30" x14ac:dyDescent="0.25">
      <c r="C234" s="29" t="s">
        <v>58</v>
      </c>
      <c r="D234" s="38"/>
      <c r="E234" s="14" t="s">
        <v>59</v>
      </c>
      <c r="F234" s="14" t="str">
        <f>IF(OR(F233="",D234=""),"", ROUND(PRODUCT(D234,F233)/100,2))</f>
        <v/>
      </c>
      <c r="G234" s="31" t="str">
        <f>IF(D234="", "Nurodykite taikomą PVM dydį", "")</f>
        <v>Nurodykite taikomą PVM dydį</v>
      </c>
    </row>
    <row r="235" spans="1:9" x14ac:dyDescent="0.25">
      <c r="E235" s="14" t="s">
        <v>60</v>
      </c>
      <c r="F235" s="14">
        <f>IF(ISBLANK(F234), "", ROUND(SUM(F233:F234),2))</f>
        <v>0</v>
      </c>
    </row>
    <row r="239" spans="1:9" x14ac:dyDescent="0.25">
      <c r="A239" s="12" t="s">
        <v>203</v>
      </c>
      <c r="B239" s="24" t="s">
        <v>204</v>
      </c>
    </row>
    <row r="241" spans="1:9" x14ac:dyDescent="0.25">
      <c r="A241" s="12" t="s">
        <v>27</v>
      </c>
    </row>
    <row r="242" spans="1:9" ht="45" x14ac:dyDescent="0.25">
      <c r="A242" s="14" t="s">
        <v>28</v>
      </c>
      <c r="B242" s="26" t="s">
        <v>29</v>
      </c>
      <c r="C242" s="29" t="s">
        <v>30</v>
      </c>
      <c r="D242" s="29" t="s">
        <v>31</v>
      </c>
      <c r="E242" s="14" t="s">
        <v>32</v>
      </c>
      <c r="F242" s="14" t="s">
        <v>33</v>
      </c>
      <c r="G242" s="26" t="s">
        <v>34</v>
      </c>
      <c r="H242" s="34" t="s">
        <v>35</v>
      </c>
      <c r="I242" s="26" t="s">
        <v>36</v>
      </c>
    </row>
    <row r="243" spans="1:9" x14ac:dyDescent="0.25">
      <c r="A243" s="14" t="s">
        <v>205</v>
      </c>
      <c r="B243" s="26" t="s">
        <v>206</v>
      </c>
      <c r="C243" s="30"/>
      <c r="D243" s="30"/>
      <c r="E243" s="15"/>
      <c r="F243" s="15"/>
      <c r="G243" s="27"/>
      <c r="H243" s="35"/>
      <c r="I243" s="27"/>
    </row>
    <row r="244" spans="1:9" x14ac:dyDescent="0.25">
      <c r="A244" s="15" t="s">
        <v>207</v>
      </c>
      <c r="B244" s="27" t="s">
        <v>206</v>
      </c>
      <c r="C244" s="30">
        <v>20</v>
      </c>
      <c r="D244" s="30" t="s">
        <v>50</v>
      </c>
      <c r="E244" s="16"/>
      <c r="F244" s="15" t="str">
        <f>IF(ISBLANK(E244),"", PRODUCT(C244,E244))</f>
        <v/>
      </c>
      <c r="G244" s="32"/>
      <c r="H244" s="35"/>
      <c r="I244" s="27"/>
    </row>
    <row r="245" spans="1:9" x14ac:dyDescent="0.25">
      <c r="A245" s="15" t="s">
        <v>208</v>
      </c>
      <c r="B245" s="27" t="s">
        <v>209</v>
      </c>
      <c r="C245" s="30"/>
      <c r="D245" s="30"/>
      <c r="E245" s="15"/>
      <c r="F245" s="15"/>
      <c r="G245" s="27"/>
      <c r="H245" s="36"/>
      <c r="I245" s="32"/>
    </row>
    <row r="246" spans="1:9" ht="54.6" customHeight="1" x14ac:dyDescent="0.25">
      <c r="A246" s="15" t="s">
        <v>210</v>
      </c>
      <c r="B246" s="27" t="s">
        <v>211</v>
      </c>
      <c r="C246" s="30"/>
      <c r="D246" s="30"/>
      <c r="E246" s="15"/>
      <c r="F246" s="15"/>
      <c r="G246" s="27"/>
      <c r="H246" s="36"/>
      <c r="I246" s="32"/>
    </row>
    <row r="247" spans="1:9" ht="42" customHeight="1" x14ac:dyDescent="0.25">
      <c r="A247" s="15" t="s">
        <v>212</v>
      </c>
      <c r="B247" s="27" t="s">
        <v>213</v>
      </c>
      <c r="C247" s="30"/>
      <c r="D247" s="30"/>
      <c r="E247" s="15"/>
      <c r="F247" s="15"/>
      <c r="G247" s="27"/>
      <c r="H247" s="36"/>
      <c r="I247" s="32"/>
    </row>
    <row r="248" spans="1:9" x14ac:dyDescent="0.25">
      <c r="A248" s="15" t="s">
        <v>214</v>
      </c>
      <c r="B248" s="27" t="s">
        <v>215</v>
      </c>
      <c r="C248" s="30"/>
      <c r="D248" s="30"/>
      <c r="E248" s="15"/>
      <c r="F248" s="15"/>
      <c r="G248" s="27"/>
      <c r="H248" s="36"/>
      <c r="I248" s="32"/>
    </row>
    <row r="249" spans="1:9" ht="41.45" customHeight="1" x14ac:dyDescent="0.25">
      <c r="A249" s="15" t="s">
        <v>216</v>
      </c>
      <c r="B249" s="27" t="s">
        <v>217</v>
      </c>
      <c r="C249" s="30"/>
      <c r="D249" s="30"/>
      <c r="E249" s="15"/>
      <c r="F249" s="15"/>
      <c r="G249" s="27"/>
      <c r="H249" s="36"/>
      <c r="I249" s="32"/>
    </row>
    <row r="250" spans="1:9" ht="76.150000000000006" customHeight="1" x14ac:dyDescent="0.25">
      <c r="A250" s="15" t="s">
        <v>218</v>
      </c>
      <c r="B250" s="27" t="s">
        <v>219</v>
      </c>
      <c r="C250" s="30"/>
      <c r="D250" s="30"/>
      <c r="E250" s="15"/>
      <c r="F250" s="15"/>
      <c r="G250" s="27"/>
      <c r="H250" s="36"/>
      <c r="I250" s="32"/>
    </row>
    <row r="251" spans="1:9" ht="30" x14ac:dyDescent="0.25">
      <c r="E251" s="14" t="s">
        <v>57</v>
      </c>
      <c r="F251" s="14" t="str">
        <f>IF((COUNT(C244:C250)&lt;&gt;COUNT(F244:F250)),"", ROUND(SUM(F244:F250),2))</f>
        <v/>
      </c>
      <c r="G251" s="31" t="str">
        <f>IF((COUNT(C244:C250)&lt;&gt;COUNT(F244:F250)),"Neužpildytos visų objektų kainos", "")</f>
        <v>Neužpildytos visų objektų kainos</v>
      </c>
    </row>
    <row r="252" spans="1:9" ht="30" x14ac:dyDescent="0.25">
      <c r="C252" s="29" t="s">
        <v>58</v>
      </c>
      <c r="D252" s="38"/>
      <c r="E252" s="14" t="s">
        <v>59</v>
      </c>
      <c r="F252" s="14" t="str">
        <f>IF(OR(F251="",D252=""),"", ROUND(PRODUCT(D252,F251)/100,2))</f>
        <v/>
      </c>
      <c r="G252" s="31" t="str">
        <f>IF(D252="", "Nurodykite taikomą PVM dydį", "")</f>
        <v>Nurodykite taikomą PVM dydį</v>
      </c>
    </row>
    <row r="253" spans="1:9" x14ac:dyDescent="0.25">
      <c r="E253" s="14" t="s">
        <v>60</v>
      </c>
      <c r="F253" s="14">
        <f>IF(ISBLANK(F252), "", ROUND(SUM(F251:F252),2))</f>
        <v>0</v>
      </c>
    </row>
    <row r="257" spans="1:9" x14ac:dyDescent="0.25">
      <c r="A257" s="12" t="s">
        <v>220</v>
      </c>
      <c r="B257" s="24" t="s">
        <v>221</v>
      </c>
    </row>
    <row r="259" spans="1:9" x14ac:dyDescent="0.25">
      <c r="A259" s="12" t="s">
        <v>27</v>
      </c>
    </row>
    <row r="260" spans="1:9" ht="45" x14ac:dyDescent="0.25">
      <c r="A260" s="14" t="s">
        <v>28</v>
      </c>
      <c r="B260" s="26" t="s">
        <v>29</v>
      </c>
      <c r="C260" s="29" t="s">
        <v>30</v>
      </c>
      <c r="D260" s="29" t="s">
        <v>31</v>
      </c>
      <c r="E260" s="14" t="s">
        <v>32</v>
      </c>
      <c r="F260" s="14" t="s">
        <v>33</v>
      </c>
      <c r="G260" s="26" t="s">
        <v>34</v>
      </c>
      <c r="H260" s="34" t="s">
        <v>35</v>
      </c>
      <c r="I260" s="26" t="s">
        <v>36</v>
      </c>
    </row>
    <row r="261" spans="1:9" x14ac:dyDescent="0.25">
      <c r="A261" s="14" t="s">
        <v>222</v>
      </c>
      <c r="B261" s="26" t="s">
        <v>223</v>
      </c>
      <c r="C261" s="30"/>
      <c r="D261" s="30"/>
      <c r="E261" s="15"/>
      <c r="F261" s="15"/>
      <c r="G261" s="27"/>
      <c r="H261" s="35"/>
      <c r="I261" s="27"/>
    </row>
    <row r="262" spans="1:9" x14ac:dyDescent="0.25">
      <c r="A262" s="15" t="s">
        <v>224</v>
      </c>
      <c r="B262" s="27" t="s">
        <v>223</v>
      </c>
      <c r="C262" s="30">
        <v>300</v>
      </c>
      <c r="D262" s="30" t="s">
        <v>50</v>
      </c>
      <c r="E262" s="16"/>
      <c r="F262" s="15" t="str">
        <f>IF(ISBLANK(E262),"", PRODUCT(C262,E262))</f>
        <v/>
      </c>
      <c r="G262" s="32"/>
      <c r="H262" s="35"/>
      <c r="I262" s="27"/>
    </row>
    <row r="263" spans="1:9" ht="62.45" customHeight="1" x14ac:dyDescent="0.25">
      <c r="A263" s="15" t="s">
        <v>225</v>
      </c>
      <c r="B263" s="27" t="s">
        <v>226</v>
      </c>
      <c r="C263" s="30"/>
      <c r="D263" s="30"/>
      <c r="E263" s="15"/>
      <c r="F263" s="15"/>
      <c r="G263" s="27"/>
      <c r="H263" s="36"/>
      <c r="I263" s="32"/>
    </row>
    <row r="264" spans="1:9" ht="33.6" customHeight="1" x14ac:dyDescent="0.25">
      <c r="A264" s="15" t="s">
        <v>227</v>
      </c>
      <c r="B264" s="27" t="s">
        <v>228</v>
      </c>
      <c r="C264" s="30"/>
      <c r="D264" s="30"/>
      <c r="E264" s="15"/>
      <c r="F264" s="15"/>
      <c r="G264" s="27"/>
      <c r="H264" s="36"/>
      <c r="I264" s="32"/>
    </row>
    <row r="265" spans="1:9" ht="37.9" customHeight="1" x14ac:dyDescent="0.25">
      <c r="A265" s="15" t="s">
        <v>229</v>
      </c>
      <c r="B265" s="27" t="s">
        <v>230</v>
      </c>
      <c r="C265" s="30"/>
      <c r="D265" s="30"/>
      <c r="E265" s="15"/>
      <c r="F265" s="15"/>
      <c r="G265" s="27"/>
      <c r="H265" s="36"/>
      <c r="I265" s="32"/>
    </row>
    <row r="266" spans="1:9" ht="39" customHeight="1" x14ac:dyDescent="0.25">
      <c r="A266" s="15" t="s">
        <v>231</v>
      </c>
      <c r="B266" s="27" t="s">
        <v>232</v>
      </c>
      <c r="C266" s="30"/>
      <c r="D266" s="30"/>
      <c r="E266" s="15"/>
      <c r="F266" s="15"/>
      <c r="G266" s="27"/>
      <c r="H266" s="36"/>
      <c r="I266" s="32"/>
    </row>
    <row r="267" spans="1:9" ht="108" customHeight="1" x14ac:dyDescent="0.25">
      <c r="A267" s="15" t="s">
        <v>233</v>
      </c>
      <c r="B267" s="27" t="s">
        <v>234</v>
      </c>
      <c r="C267" s="30"/>
      <c r="D267" s="30"/>
      <c r="E267" s="15"/>
      <c r="F267" s="15"/>
      <c r="G267" s="27"/>
      <c r="H267" s="36"/>
      <c r="I267" s="32"/>
    </row>
    <row r="268" spans="1:9" ht="30" x14ac:dyDescent="0.25">
      <c r="E268" s="14" t="s">
        <v>57</v>
      </c>
      <c r="F268" s="14" t="str">
        <f>IF((COUNT(C262:C267)&lt;&gt;COUNT(F262:F267)),"", ROUND(SUM(F262:F267),2))</f>
        <v/>
      </c>
      <c r="G268" s="31" t="str">
        <f>IF((COUNT(C262:C267)&lt;&gt;COUNT(F262:F267)),"Neužpildytos visų objektų kainos", "")</f>
        <v>Neužpildytos visų objektų kainos</v>
      </c>
    </row>
    <row r="269" spans="1:9" ht="30" x14ac:dyDescent="0.25">
      <c r="C269" s="29" t="s">
        <v>58</v>
      </c>
      <c r="D269" s="38"/>
      <c r="E269" s="14" t="s">
        <v>59</v>
      </c>
      <c r="F269" s="14" t="str">
        <f>IF(OR(F268="",D269=""),"", ROUND(PRODUCT(D269,F268)/100,2))</f>
        <v/>
      </c>
      <c r="G269" s="31" t="str">
        <f>IF(D269="", "Nurodykite taikomą PVM dydį", "")</f>
        <v>Nurodykite taikomą PVM dydį</v>
      </c>
    </row>
    <row r="270" spans="1:9" x14ac:dyDescent="0.25">
      <c r="E270" s="14" t="s">
        <v>60</v>
      </c>
      <c r="F270" s="14">
        <f>IF(ISBLANK(F269), "", ROUND(SUM(F268:F269),2))</f>
        <v>0</v>
      </c>
    </row>
    <row r="274" spans="1:9" x14ac:dyDescent="0.25">
      <c r="A274" s="12" t="s">
        <v>235</v>
      </c>
      <c r="B274" s="24" t="s">
        <v>221</v>
      </c>
    </row>
    <row r="276" spans="1:9" x14ac:dyDescent="0.25">
      <c r="A276" s="12" t="s">
        <v>27</v>
      </c>
    </row>
    <row r="277" spans="1:9" ht="45" x14ac:dyDescent="0.25">
      <c r="A277" s="14" t="s">
        <v>28</v>
      </c>
      <c r="B277" s="26" t="s">
        <v>29</v>
      </c>
      <c r="C277" s="29" t="s">
        <v>30</v>
      </c>
      <c r="D277" s="29" t="s">
        <v>31</v>
      </c>
      <c r="E277" s="14" t="s">
        <v>32</v>
      </c>
      <c r="F277" s="14" t="s">
        <v>33</v>
      </c>
      <c r="G277" s="26" t="s">
        <v>34</v>
      </c>
      <c r="H277" s="34" t="s">
        <v>35</v>
      </c>
      <c r="I277" s="26" t="s">
        <v>36</v>
      </c>
    </row>
    <row r="278" spans="1:9" x14ac:dyDescent="0.25">
      <c r="A278" s="14" t="s">
        <v>236</v>
      </c>
      <c r="B278" s="26" t="s">
        <v>223</v>
      </c>
      <c r="C278" s="30"/>
      <c r="D278" s="30"/>
      <c r="E278" s="15"/>
      <c r="F278" s="15"/>
      <c r="G278" s="27"/>
      <c r="H278" s="35"/>
      <c r="I278" s="27"/>
    </row>
    <row r="279" spans="1:9" x14ac:dyDescent="0.25">
      <c r="A279" s="15" t="s">
        <v>237</v>
      </c>
      <c r="B279" s="27" t="s">
        <v>223</v>
      </c>
      <c r="C279" s="30">
        <v>300</v>
      </c>
      <c r="D279" s="30" t="s">
        <v>50</v>
      </c>
      <c r="E279" s="16"/>
      <c r="F279" s="15" t="str">
        <f>IF(ISBLANK(E279),"", PRODUCT(C279,E279))</f>
        <v/>
      </c>
      <c r="G279" s="32"/>
      <c r="H279" s="35"/>
      <c r="I279" s="27"/>
    </row>
    <row r="280" spans="1:9" ht="204.6" customHeight="1" x14ac:dyDescent="0.25">
      <c r="A280" s="15" t="s">
        <v>238</v>
      </c>
      <c r="B280" s="27" t="s">
        <v>239</v>
      </c>
      <c r="C280" s="30"/>
      <c r="D280" s="30"/>
      <c r="E280" s="15"/>
      <c r="F280" s="15"/>
      <c r="G280" s="27"/>
      <c r="H280" s="36"/>
      <c r="I280" s="32"/>
    </row>
    <row r="281" spans="1:9" ht="30" x14ac:dyDescent="0.25">
      <c r="E281" s="14" t="s">
        <v>57</v>
      </c>
      <c r="F281" s="14" t="str">
        <f>IF((COUNT(C279:C280)&lt;&gt;COUNT(F279:F280)),"", ROUND(SUM(F279:F280),2))</f>
        <v/>
      </c>
      <c r="G281" s="31" t="str">
        <f>IF((COUNT(C279:C280)&lt;&gt;COUNT(F279:F280)),"Neužpildytos visų objektų kainos", "")</f>
        <v>Neužpildytos visų objektų kainos</v>
      </c>
    </row>
    <row r="282" spans="1:9" ht="30" x14ac:dyDescent="0.25">
      <c r="C282" s="29" t="s">
        <v>58</v>
      </c>
      <c r="D282" s="38"/>
      <c r="E282" s="14" t="s">
        <v>59</v>
      </c>
      <c r="F282" s="14" t="str">
        <f>IF(OR(F281="",D282=""),"", ROUND(PRODUCT(D282,F281)/100,2))</f>
        <v/>
      </c>
      <c r="G282" s="31" t="str">
        <f>IF(D282="", "Nurodykite taikomą PVM dydį", "")</f>
        <v>Nurodykite taikomą PVM dydį</v>
      </c>
    </row>
    <row r="283" spans="1:9" x14ac:dyDescent="0.25">
      <c r="E283" s="14" t="s">
        <v>60</v>
      </c>
      <c r="F283" s="14">
        <f>IF(ISBLANK(F282), "", ROUND(SUM(F281:F282),2))</f>
        <v>0</v>
      </c>
    </row>
    <row r="287" spans="1:9" x14ac:dyDescent="0.25">
      <c r="A287" s="12" t="s">
        <v>240</v>
      </c>
      <c r="B287" s="24" t="s">
        <v>241</v>
      </c>
    </row>
    <row r="289" spans="1:9" x14ac:dyDescent="0.25">
      <c r="A289" s="12" t="s">
        <v>27</v>
      </c>
    </row>
    <row r="290" spans="1:9" ht="45" x14ac:dyDescent="0.25">
      <c r="A290" s="14" t="s">
        <v>28</v>
      </c>
      <c r="B290" s="26" t="s">
        <v>29</v>
      </c>
      <c r="C290" s="29" t="s">
        <v>30</v>
      </c>
      <c r="D290" s="29" t="s">
        <v>31</v>
      </c>
      <c r="E290" s="14" t="s">
        <v>32</v>
      </c>
      <c r="F290" s="14" t="s">
        <v>33</v>
      </c>
      <c r="G290" s="26" t="s">
        <v>34</v>
      </c>
      <c r="H290" s="34" t="s">
        <v>35</v>
      </c>
      <c r="I290" s="26" t="s">
        <v>36</v>
      </c>
    </row>
    <row r="291" spans="1:9" x14ac:dyDescent="0.25">
      <c r="A291" s="14" t="s">
        <v>242</v>
      </c>
      <c r="B291" s="26" t="s">
        <v>243</v>
      </c>
      <c r="C291" s="30"/>
      <c r="D291" s="30"/>
      <c r="E291" s="15"/>
      <c r="F291" s="15"/>
      <c r="G291" s="27"/>
      <c r="H291" s="35"/>
      <c r="I291" s="27"/>
    </row>
    <row r="292" spans="1:9" x14ac:dyDescent="0.25">
      <c r="A292" s="15" t="s">
        <v>244</v>
      </c>
      <c r="B292" s="27" t="s">
        <v>243</v>
      </c>
      <c r="C292" s="30">
        <v>250</v>
      </c>
      <c r="D292" s="30" t="s">
        <v>50</v>
      </c>
      <c r="E292" s="16"/>
      <c r="F292" s="15" t="str">
        <f>IF(ISBLANK(E292),"", PRODUCT(C292,E292))</f>
        <v/>
      </c>
      <c r="G292" s="32"/>
      <c r="H292" s="35"/>
      <c r="I292" s="27"/>
    </row>
    <row r="293" spans="1:9" ht="134.44999999999999" customHeight="1" x14ac:dyDescent="0.25">
      <c r="A293" s="15" t="s">
        <v>245</v>
      </c>
      <c r="B293" s="27" t="s">
        <v>246</v>
      </c>
      <c r="C293" s="30"/>
      <c r="D293" s="30"/>
      <c r="E293" s="15"/>
      <c r="F293" s="15"/>
      <c r="G293" s="27"/>
      <c r="H293" s="36"/>
      <c r="I293" s="32"/>
    </row>
    <row r="294" spans="1:9" x14ac:dyDescent="0.25">
      <c r="A294" s="15" t="s">
        <v>247</v>
      </c>
      <c r="B294" s="27" t="s">
        <v>248</v>
      </c>
      <c r="C294" s="30"/>
      <c r="D294" s="30"/>
      <c r="E294" s="15"/>
      <c r="F294" s="15"/>
      <c r="G294" s="27"/>
      <c r="H294" s="36"/>
      <c r="I294" s="32"/>
    </row>
    <row r="295" spans="1:9" x14ac:dyDescent="0.25">
      <c r="A295" s="15" t="s">
        <v>249</v>
      </c>
      <c r="B295" s="27" t="s">
        <v>250</v>
      </c>
      <c r="C295" s="30"/>
      <c r="D295" s="30"/>
      <c r="E295" s="15"/>
      <c r="F295" s="15"/>
      <c r="G295" s="27"/>
      <c r="H295" s="36"/>
      <c r="I295" s="32"/>
    </row>
    <row r="296" spans="1:9" x14ac:dyDescent="0.25">
      <c r="A296" s="15" t="s">
        <v>251</v>
      </c>
      <c r="B296" s="27" t="s">
        <v>252</v>
      </c>
      <c r="C296" s="30"/>
      <c r="D296" s="30"/>
      <c r="E296" s="15"/>
      <c r="F296" s="15"/>
      <c r="G296" s="27"/>
      <c r="H296" s="36"/>
      <c r="I296" s="32"/>
    </row>
    <row r="297" spans="1:9" ht="47.45" customHeight="1" x14ac:dyDescent="0.25">
      <c r="A297" s="15" t="s">
        <v>253</v>
      </c>
      <c r="B297" s="27" t="s">
        <v>254</v>
      </c>
      <c r="C297" s="30"/>
      <c r="D297" s="30"/>
      <c r="E297" s="15"/>
      <c r="F297" s="15"/>
      <c r="G297" s="27"/>
      <c r="H297" s="36"/>
      <c r="I297" s="32"/>
    </row>
    <row r="298" spans="1:9" ht="30" x14ac:dyDescent="0.25">
      <c r="E298" s="14" t="s">
        <v>57</v>
      </c>
      <c r="F298" s="14" t="str">
        <f>IF((COUNT(C292:C297)&lt;&gt;COUNT(F292:F297)),"", ROUND(SUM(F292:F297),2))</f>
        <v/>
      </c>
      <c r="G298" s="31" t="str">
        <f>IF((COUNT(C292:C297)&lt;&gt;COUNT(F292:F297)),"Neužpildytos visų objektų kainos", "")</f>
        <v>Neužpildytos visų objektų kainos</v>
      </c>
    </row>
    <row r="299" spans="1:9" ht="30" x14ac:dyDescent="0.25">
      <c r="C299" s="29" t="s">
        <v>58</v>
      </c>
      <c r="D299" s="38"/>
      <c r="E299" s="14" t="s">
        <v>59</v>
      </c>
      <c r="F299" s="14" t="str">
        <f>IF(OR(F298="",D299=""),"", ROUND(PRODUCT(D299,F298)/100,2))</f>
        <v/>
      </c>
      <c r="G299" s="31" t="str">
        <f>IF(D299="", "Nurodykite taikomą PVM dydį", "")</f>
        <v>Nurodykite taikomą PVM dydį</v>
      </c>
    </row>
    <row r="300" spans="1:9" x14ac:dyDescent="0.25">
      <c r="E300" s="14" t="s">
        <v>60</v>
      </c>
      <c r="F300" s="14">
        <f>IF(ISBLANK(F299), "", ROUND(SUM(F298:F299),2))</f>
        <v>0</v>
      </c>
    </row>
    <row r="304" spans="1:9" x14ac:dyDescent="0.25">
      <c r="A304" s="12" t="s">
        <v>255</v>
      </c>
      <c r="B304" s="24" t="s">
        <v>256</v>
      </c>
    </row>
    <row r="306" spans="1:9" x14ac:dyDescent="0.25">
      <c r="A306" s="12" t="s">
        <v>27</v>
      </c>
    </row>
    <row r="307" spans="1:9" ht="45" x14ac:dyDescent="0.25">
      <c r="A307" s="14" t="s">
        <v>28</v>
      </c>
      <c r="B307" s="26" t="s">
        <v>29</v>
      </c>
      <c r="C307" s="29" t="s">
        <v>30</v>
      </c>
      <c r="D307" s="29" t="s">
        <v>31</v>
      </c>
      <c r="E307" s="14" t="s">
        <v>32</v>
      </c>
      <c r="F307" s="14" t="s">
        <v>33</v>
      </c>
      <c r="G307" s="26" t="s">
        <v>34</v>
      </c>
      <c r="H307" s="34" t="s">
        <v>35</v>
      </c>
      <c r="I307" s="26" t="s">
        <v>36</v>
      </c>
    </row>
    <row r="308" spans="1:9" x14ac:dyDescent="0.25">
      <c r="A308" s="14" t="s">
        <v>257</v>
      </c>
      <c r="B308" s="26" t="s">
        <v>258</v>
      </c>
      <c r="C308" s="30"/>
      <c r="D308" s="30"/>
      <c r="E308" s="15"/>
      <c r="F308" s="15"/>
      <c r="G308" s="27"/>
      <c r="H308" s="35"/>
      <c r="I308" s="27"/>
    </row>
    <row r="309" spans="1:9" x14ac:dyDescent="0.25">
      <c r="A309" s="15" t="s">
        <v>259</v>
      </c>
      <c r="B309" s="27" t="s">
        <v>258</v>
      </c>
      <c r="C309" s="30">
        <v>20</v>
      </c>
      <c r="D309" s="30" t="s">
        <v>50</v>
      </c>
      <c r="E309" s="16"/>
      <c r="F309" s="15" t="str">
        <f>IF(ISBLANK(E309),"", PRODUCT(C309,E309))</f>
        <v/>
      </c>
      <c r="G309" s="32"/>
      <c r="H309" s="35"/>
      <c r="I309" s="27"/>
    </row>
    <row r="310" spans="1:9" ht="61.15" customHeight="1" x14ac:dyDescent="0.25">
      <c r="A310" s="15" t="s">
        <v>260</v>
      </c>
      <c r="B310" s="27" t="s">
        <v>261</v>
      </c>
      <c r="C310" s="30"/>
      <c r="D310" s="30"/>
      <c r="E310" s="15"/>
      <c r="F310" s="15"/>
      <c r="G310" s="27"/>
      <c r="H310" s="36"/>
      <c r="I310" s="32"/>
    </row>
    <row r="311" spans="1:9" ht="30" x14ac:dyDescent="0.25">
      <c r="E311" s="14" t="s">
        <v>57</v>
      </c>
      <c r="F311" s="14" t="str">
        <f>IF((COUNT(C309:C310)&lt;&gt;COUNT(F309:F310)),"", ROUND(SUM(F309:F310),2))</f>
        <v/>
      </c>
      <c r="G311" s="31" t="str">
        <f>IF((COUNT(C309:C310)&lt;&gt;COUNT(F309:F310)),"Neužpildytos visų objektų kainos", "")</f>
        <v>Neužpildytos visų objektų kainos</v>
      </c>
    </row>
    <row r="312" spans="1:9" ht="30" x14ac:dyDescent="0.25">
      <c r="C312" s="29" t="s">
        <v>58</v>
      </c>
      <c r="D312" s="38"/>
      <c r="E312" s="14" t="s">
        <v>59</v>
      </c>
      <c r="F312" s="14" t="str">
        <f>IF(OR(F311="",D312=""),"", ROUND(PRODUCT(D312,F311)/100,2))</f>
        <v/>
      </c>
      <c r="G312" s="31" t="str">
        <f>IF(D312="", "Nurodykite taikomą PVM dydį", "")</f>
        <v>Nurodykite taikomą PVM dydį</v>
      </c>
    </row>
    <row r="313" spans="1:9" x14ac:dyDescent="0.25">
      <c r="E313" s="14" t="s">
        <v>60</v>
      </c>
      <c r="F313" s="14">
        <f>IF(ISBLANK(F312), "", ROUND(SUM(F311:F312),2))</f>
        <v>0</v>
      </c>
    </row>
    <row r="317" spans="1:9" x14ac:dyDescent="0.25">
      <c r="A317" s="12" t="s">
        <v>262</v>
      </c>
      <c r="B317" s="24" t="s">
        <v>263</v>
      </c>
    </row>
    <row r="319" spans="1:9" x14ac:dyDescent="0.25">
      <c r="A319" s="12" t="s">
        <v>27</v>
      </c>
    </row>
    <row r="320" spans="1:9" ht="45" x14ac:dyDescent="0.25">
      <c r="A320" s="14" t="s">
        <v>28</v>
      </c>
      <c r="B320" s="26" t="s">
        <v>29</v>
      </c>
      <c r="C320" s="29" t="s">
        <v>30</v>
      </c>
      <c r="D320" s="29" t="s">
        <v>31</v>
      </c>
      <c r="E320" s="14" t="s">
        <v>32</v>
      </c>
      <c r="F320" s="14" t="s">
        <v>33</v>
      </c>
      <c r="G320" s="26" t="s">
        <v>34</v>
      </c>
      <c r="H320" s="34" t="s">
        <v>35</v>
      </c>
      <c r="I320" s="26" t="s">
        <v>36</v>
      </c>
    </row>
    <row r="321" spans="1:9" x14ac:dyDescent="0.25">
      <c r="A321" s="14" t="s">
        <v>264</v>
      </c>
      <c r="B321" s="26" t="s">
        <v>265</v>
      </c>
      <c r="C321" s="30"/>
      <c r="D321" s="30"/>
      <c r="E321" s="15"/>
      <c r="F321" s="15"/>
      <c r="G321" s="27"/>
      <c r="H321" s="35"/>
      <c r="I321" s="27"/>
    </row>
    <row r="322" spans="1:9" x14ac:dyDescent="0.25">
      <c r="A322" s="15" t="s">
        <v>266</v>
      </c>
      <c r="B322" s="27" t="s">
        <v>265</v>
      </c>
      <c r="C322" s="30">
        <v>50</v>
      </c>
      <c r="D322" s="30" t="s">
        <v>50</v>
      </c>
      <c r="E322" s="16"/>
      <c r="F322" s="15" t="str">
        <f>IF(ISBLANK(E322),"", PRODUCT(C322,E322))</f>
        <v/>
      </c>
      <c r="G322" s="32"/>
      <c r="H322" s="35"/>
      <c r="I322" s="27"/>
    </row>
    <row r="323" spans="1:9" ht="77.45" customHeight="1" x14ac:dyDescent="0.25">
      <c r="A323" s="15" t="s">
        <v>267</v>
      </c>
      <c r="B323" s="27" t="s">
        <v>268</v>
      </c>
      <c r="C323" s="30"/>
      <c r="D323" s="30"/>
      <c r="E323" s="15"/>
      <c r="F323" s="15"/>
      <c r="G323" s="27"/>
      <c r="H323" s="36"/>
      <c r="I323" s="32"/>
    </row>
    <row r="324" spans="1:9" ht="49.15" customHeight="1" x14ac:dyDescent="0.25">
      <c r="A324" s="15" t="s">
        <v>269</v>
      </c>
      <c r="B324" s="27" t="s">
        <v>270</v>
      </c>
      <c r="C324" s="30"/>
      <c r="D324" s="30"/>
      <c r="E324" s="15"/>
      <c r="F324" s="15"/>
      <c r="G324" s="27"/>
      <c r="H324" s="36"/>
      <c r="I324" s="32"/>
    </row>
    <row r="325" spans="1:9" ht="30" x14ac:dyDescent="0.25">
      <c r="E325" s="14" t="s">
        <v>57</v>
      </c>
      <c r="F325" s="14" t="str">
        <f>IF((COUNT(C322:C324)&lt;&gt;COUNT(F322:F324)),"", ROUND(SUM(F322:F324),2))</f>
        <v/>
      </c>
      <c r="G325" s="31" t="str">
        <f>IF((COUNT(C322:C324)&lt;&gt;COUNT(F322:F324)),"Neužpildytos visų objektų kainos", "")</f>
        <v>Neužpildytos visų objektų kainos</v>
      </c>
    </row>
    <row r="326" spans="1:9" ht="30" x14ac:dyDescent="0.25">
      <c r="C326" s="29" t="s">
        <v>58</v>
      </c>
      <c r="D326" s="38"/>
      <c r="E326" s="14" t="s">
        <v>59</v>
      </c>
      <c r="F326" s="14" t="str">
        <f>IF(OR(F325="",D326=""),"", ROUND(PRODUCT(D326,F325)/100,2))</f>
        <v/>
      </c>
      <c r="G326" s="31" t="str">
        <f>IF(D326="", "Nurodykite taikomą PVM dydį", "")</f>
        <v>Nurodykite taikomą PVM dydį</v>
      </c>
    </row>
    <row r="327" spans="1:9" x14ac:dyDescent="0.25">
      <c r="E327" s="14" t="s">
        <v>60</v>
      </c>
      <c r="F327" s="14">
        <f>IF(ISBLANK(F326), "", ROUND(SUM(F325:F326),2))</f>
        <v>0</v>
      </c>
    </row>
    <row r="331" spans="1:9" x14ac:dyDescent="0.25">
      <c r="A331" s="12" t="s">
        <v>271</v>
      </c>
      <c r="B331" s="24" t="s">
        <v>272</v>
      </c>
    </row>
    <row r="333" spans="1:9" x14ac:dyDescent="0.25">
      <c r="A333" s="12" t="s">
        <v>27</v>
      </c>
    </row>
    <row r="334" spans="1:9" ht="45" x14ac:dyDescent="0.25">
      <c r="A334" s="14" t="s">
        <v>28</v>
      </c>
      <c r="B334" s="26" t="s">
        <v>29</v>
      </c>
      <c r="C334" s="29" t="s">
        <v>30</v>
      </c>
      <c r="D334" s="29" t="s">
        <v>31</v>
      </c>
      <c r="E334" s="14" t="s">
        <v>32</v>
      </c>
      <c r="F334" s="14" t="s">
        <v>33</v>
      </c>
      <c r="G334" s="26" t="s">
        <v>34</v>
      </c>
      <c r="H334" s="34" t="s">
        <v>35</v>
      </c>
      <c r="I334" s="26" t="s">
        <v>36</v>
      </c>
    </row>
    <row r="335" spans="1:9" x14ac:dyDescent="0.25">
      <c r="A335" s="14" t="s">
        <v>273</v>
      </c>
      <c r="B335" s="26" t="s">
        <v>274</v>
      </c>
      <c r="C335" s="30"/>
      <c r="D335" s="30"/>
      <c r="E335" s="15"/>
      <c r="F335" s="15"/>
      <c r="G335" s="27"/>
      <c r="H335" s="35"/>
      <c r="I335" s="27"/>
    </row>
    <row r="336" spans="1:9" x14ac:dyDescent="0.25">
      <c r="A336" s="15" t="s">
        <v>275</v>
      </c>
      <c r="B336" s="27" t="s">
        <v>276</v>
      </c>
      <c r="C336" s="30">
        <v>135</v>
      </c>
      <c r="D336" s="30" t="s">
        <v>50</v>
      </c>
      <c r="E336" s="16"/>
      <c r="F336" s="15" t="str">
        <f>IF(ISBLANK(E336),"", PRODUCT(C336,E336))</f>
        <v/>
      </c>
      <c r="G336" s="32"/>
      <c r="H336" s="35"/>
      <c r="I336" s="27"/>
    </row>
    <row r="337" spans="1:9" ht="82.15" customHeight="1" x14ac:dyDescent="0.25">
      <c r="A337" s="15" t="s">
        <v>277</v>
      </c>
      <c r="B337" s="27" t="s">
        <v>278</v>
      </c>
      <c r="C337" s="30"/>
      <c r="D337" s="30"/>
      <c r="E337" s="15"/>
      <c r="F337" s="15"/>
      <c r="G337" s="27"/>
      <c r="H337" s="36"/>
      <c r="I337" s="32"/>
    </row>
    <row r="338" spans="1:9" ht="30" x14ac:dyDescent="0.25">
      <c r="E338" s="14" t="s">
        <v>57</v>
      </c>
      <c r="F338" s="14" t="str">
        <f>IF((COUNT(C336:C337)&lt;&gt;COUNT(F336:F337)),"", ROUND(SUM(F336:F337),2))</f>
        <v/>
      </c>
      <c r="G338" s="31" t="str">
        <f>IF((COUNT(C336:C337)&lt;&gt;COUNT(F336:F337)),"Neužpildytos visų objektų kainos", "")</f>
        <v>Neužpildytos visų objektų kainos</v>
      </c>
    </row>
    <row r="339" spans="1:9" ht="30" x14ac:dyDescent="0.25">
      <c r="C339" s="29" t="s">
        <v>58</v>
      </c>
      <c r="D339" s="38"/>
      <c r="E339" s="14" t="s">
        <v>59</v>
      </c>
      <c r="F339" s="14" t="str">
        <f>IF(OR(F338="",D339=""),"", ROUND(PRODUCT(D339,F338)/100,2))</f>
        <v/>
      </c>
      <c r="G339" s="31" t="str">
        <f>IF(D339="", "Nurodykite taikomą PVM dydį", "")</f>
        <v>Nurodykite taikomą PVM dydį</v>
      </c>
    </row>
    <row r="340" spans="1:9" x14ac:dyDescent="0.25">
      <c r="E340" s="14" t="s">
        <v>60</v>
      </c>
      <c r="F340" s="14">
        <f>IF(ISBLANK(F339), "", ROUND(SUM(F338:F339),2))</f>
        <v>0</v>
      </c>
    </row>
    <row r="344" spans="1:9" x14ac:dyDescent="0.25">
      <c r="A344" s="12" t="s">
        <v>279</v>
      </c>
      <c r="B344" s="24" t="s">
        <v>280</v>
      </c>
    </row>
    <row r="346" spans="1:9" x14ac:dyDescent="0.25">
      <c r="A346" s="12" t="s">
        <v>27</v>
      </c>
    </row>
    <row r="347" spans="1:9" ht="45" x14ac:dyDescent="0.25">
      <c r="A347" s="14" t="s">
        <v>28</v>
      </c>
      <c r="B347" s="26" t="s">
        <v>29</v>
      </c>
      <c r="C347" s="29" t="s">
        <v>30</v>
      </c>
      <c r="D347" s="29" t="s">
        <v>31</v>
      </c>
      <c r="E347" s="14" t="s">
        <v>32</v>
      </c>
      <c r="F347" s="14" t="s">
        <v>33</v>
      </c>
      <c r="G347" s="26" t="s">
        <v>34</v>
      </c>
      <c r="H347" s="34" t="s">
        <v>35</v>
      </c>
      <c r="I347" s="26" t="s">
        <v>36</v>
      </c>
    </row>
    <row r="348" spans="1:9" x14ac:dyDescent="0.25">
      <c r="A348" s="14" t="s">
        <v>281</v>
      </c>
      <c r="B348" s="26" t="s">
        <v>282</v>
      </c>
      <c r="C348" s="30"/>
      <c r="D348" s="30"/>
      <c r="E348" s="15"/>
      <c r="F348" s="15"/>
      <c r="G348" s="27"/>
      <c r="H348" s="35"/>
      <c r="I348" s="27"/>
    </row>
    <row r="349" spans="1:9" x14ac:dyDescent="0.25">
      <c r="A349" s="15" t="s">
        <v>283</v>
      </c>
      <c r="B349" s="27" t="s">
        <v>284</v>
      </c>
      <c r="C349" s="30">
        <v>135</v>
      </c>
      <c r="D349" s="30" t="s">
        <v>50</v>
      </c>
      <c r="E349" s="16"/>
      <c r="F349" s="15" t="str">
        <f>IF(ISBLANK(E349),"", PRODUCT(C349,E349))</f>
        <v/>
      </c>
      <c r="G349" s="32"/>
      <c r="H349" s="35"/>
      <c r="I349" s="27"/>
    </row>
    <row r="350" spans="1:9" ht="120.6" customHeight="1" x14ac:dyDescent="0.25">
      <c r="A350" s="15" t="s">
        <v>285</v>
      </c>
      <c r="B350" s="27" t="s">
        <v>286</v>
      </c>
      <c r="C350" s="30"/>
      <c r="D350" s="30"/>
      <c r="E350" s="15"/>
      <c r="F350" s="15"/>
      <c r="G350" s="27"/>
      <c r="H350" s="36"/>
      <c r="I350" s="32"/>
    </row>
    <row r="351" spans="1:9" ht="30" x14ac:dyDescent="0.25">
      <c r="E351" s="14" t="s">
        <v>57</v>
      </c>
      <c r="F351" s="14" t="str">
        <f>IF((COUNT(C349:C350)&lt;&gt;COUNT(F349:F350)),"", ROUND(SUM(F349:F350),2))</f>
        <v/>
      </c>
      <c r="G351" s="31" t="str">
        <f>IF((COUNT(C349:C350)&lt;&gt;COUNT(F349:F350)),"Neužpildytos visų objektų kainos", "")</f>
        <v>Neužpildytos visų objektų kainos</v>
      </c>
    </row>
    <row r="352" spans="1:9" ht="30" x14ac:dyDescent="0.25">
      <c r="C352" s="29" t="s">
        <v>58</v>
      </c>
      <c r="D352" s="38"/>
      <c r="E352" s="14" t="s">
        <v>59</v>
      </c>
      <c r="F352" s="14" t="str">
        <f>IF(OR(F351="",D352=""),"", ROUND(PRODUCT(D352,F351)/100,2))</f>
        <v/>
      </c>
      <c r="G352" s="31" t="str">
        <f>IF(D352="", "Nurodykite taikomą PVM dydį", "")</f>
        <v>Nurodykite taikomą PVM dydį</v>
      </c>
    </row>
    <row r="353" spans="1:9" x14ac:dyDescent="0.25">
      <c r="E353" s="14" t="s">
        <v>60</v>
      </c>
      <c r="F353" s="14">
        <f>IF(ISBLANK(F352), "", ROUND(SUM(F351:F352),2))</f>
        <v>0</v>
      </c>
    </row>
    <row r="357" spans="1:9" x14ac:dyDescent="0.25">
      <c r="A357" s="12" t="s">
        <v>287</v>
      </c>
      <c r="B357" s="24" t="s">
        <v>288</v>
      </c>
    </row>
    <row r="359" spans="1:9" x14ac:dyDescent="0.25">
      <c r="A359" s="12" t="s">
        <v>27</v>
      </c>
    </row>
    <row r="360" spans="1:9" ht="45" x14ac:dyDescent="0.25">
      <c r="A360" s="14" t="s">
        <v>28</v>
      </c>
      <c r="B360" s="26" t="s">
        <v>29</v>
      </c>
      <c r="C360" s="29" t="s">
        <v>30</v>
      </c>
      <c r="D360" s="29" t="s">
        <v>31</v>
      </c>
      <c r="E360" s="14" t="s">
        <v>32</v>
      </c>
      <c r="F360" s="14" t="s">
        <v>33</v>
      </c>
      <c r="G360" s="26" t="s">
        <v>34</v>
      </c>
      <c r="H360" s="34" t="s">
        <v>35</v>
      </c>
      <c r="I360" s="26" t="s">
        <v>36</v>
      </c>
    </row>
    <row r="361" spans="1:9" x14ac:dyDescent="0.25">
      <c r="A361" s="14" t="s">
        <v>289</v>
      </c>
      <c r="B361" s="26" t="s">
        <v>290</v>
      </c>
      <c r="C361" s="30"/>
      <c r="D361" s="30"/>
      <c r="E361" s="15"/>
      <c r="F361" s="15"/>
      <c r="G361" s="27"/>
      <c r="H361" s="35"/>
      <c r="I361" s="27"/>
    </row>
    <row r="362" spans="1:9" x14ac:dyDescent="0.25">
      <c r="A362" s="15" t="s">
        <v>291</v>
      </c>
      <c r="B362" s="27" t="s">
        <v>292</v>
      </c>
      <c r="C362" s="30">
        <v>51</v>
      </c>
      <c r="D362" s="30" t="s">
        <v>50</v>
      </c>
      <c r="E362" s="16"/>
      <c r="F362" s="15" t="str">
        <f>IF(ISBLANK(E362),"", PRODUCT(C362,E362))</f>
        <v/>
      </c>
      <c r="G362" s="32"/>
      <c r="H362" s="35"/>
      <c r="I362" s="27"/>
    </row>
    <row r="363" spans="1:9" ht="56.45" customHeight="1" x14ac:dyDescent="0.25">
      <c r="A363" s="15" t="s">
        <v>293</v>
      </c>
      <c r="B363" s="27" t="s">
        <v>294</v>
      </c>
      <c r="C363" s="30"/>
      <c r="D363" s="30"/>
      <c r="E363" s="15"/>
      <c r="F363" s="15"/>
      <c r="G363" s="27"/>
      <c r="H363" s="36"/>
      <c r="I363" s="32"/>
    </row>
    <row r="364" spans="1:9" ht="30" x14ac:dyDescent="0.25">
      <c r="E364" s="14" t="s">
        <v>57</v>
      </c>
      <c r="F364" s="14" t="str">
        <f>IF((COUNT(C362:C363)&lt;&gt;COUNT(F362:F363)),"", ROUND(SUM(F362:F363),2))</f>
        <v/>
      </c>
      <c r="G364" s="31" t="str">
        <f>IF((COUNT(C362:C363)&lt;&gt;COUNT(F362:F363)),"Neužpildytos visų objektų kainos", "")</f>
        <v>Neužpildytos visų objektų kainos</v>
      </c>
    </row>
    <row r="365" spans="1:9" ht="30" x14ac:dyDescent="0.25">
      <c r="C365" s="29" t="s">
        <v>58</v>
      </c>
      <c r="D365" s="38"/>
      <c r="E365" s="14" t="s">
        <v>59</v>
      </c>
      <c r="F365" s="14" t="str">
        <f>IF(OR(F364="",D365=""),"", ROUND(PRODUCT(D365,F364)/100,2))</f>
        <v/>
      </c>
      <c r="G365" s="31" t="str">
        <f>IF(D365="", "Nurodykite taikomą PVM dydį", "")</f>
        <v>Nurodykite taikomą PVM dydį</v>
      </c>
    </row>
    <row r="366" spans="1:9" x14ac:dyDescent="0.25">
      <c r="E366" s="14" t="s">
        <v>60</v>
      </c>
      <c r="F366" s="14">
        <f>IF(ISBLANK(F365), "", ROUND(SUM(F364:F365),2))</f>
        <v>0</v>
      </c>
    </row>
    <row r="370" spans="1:9" x14ac:dyDescent="0.25">
      <c r="A370" s="12" t="s">
        <v>295</v>
      </c>
      <c r="B370" s="24" t="s">
        <v>296</v>
      </c>
    </row>
    <row r="372" spans="1:9" x14ac:dyDescent="0.25">
      <c r="A372" s="12" t="s">
        <v>27</v>
      </c>
    </row>
    <row r="373" spans="1:9" ht="45" x14ac:dyDescent="0.25">
      <c r="A373" s="14" t="s">
        <v>28</v>
      </c>
      <c r="B373" s="26" t="s">
        <v>29</v>
      </c>
      <c r="C373" s="29" t="s">
        <v>30</v>
      </c>
      <c r="D373" s="29" t="s">
        <v>31</v>
      </c>
      <c r="E373" s="14" t="s">
        <v>32</v>
      </c>
      <c r="F373" s="14" t="s">
        <v>33</v>
      </c>
      <c r="G373" s="26" t="s">
        <v>34</v>
      </c>
      <c r="H373" s="34" t="s">
        <v>35</v>
      </c>
      <c r="I373" s="26" t="s">
        <v>36</v>
      </c>
    </row>
    <row r="374" spans="1:9" x14ac:dyDescent="0.25">
      <c r="A374" s="14" t="s">
        <v>297</v>
      </c>
      <c r="B374" s="26" t="s">
        <v>298</v>
      </c>
      <c r="C374" s="30"/>
      <c r="D374" s="30"/>
      <c r="E374" s="15"/>
      <c r="F374" s="15"/>
      <c r="G374" s="27"/>
      <c r="H374" s="35"/>
      <c r="I374" s="27"/>
    </row>
    <row r="375" spans="1:9" x14ac:dyDescent="0.25">
      <c r="A375" s="15" t="s">
        <v>299</v>
      </c>
      <c r="B375" s="27" t="s">
        <v>300</v>
      </c>
      <c r="C375" s="30">
        <v>50</v>
      </c>
      <c r="D375" s="30" t="s">
        <v>50</v>
      </c>
      <c r="E375" s="16"/>
      <c r="F375" s="15" t="str">
        <f>IF(ISBLANK(E375),"", PRODUCT(C375,E375))</f>
        <v/>
      </c>
      <c r="G375" s="32"/>
      <c r="H375" s="35"/>
      <c r="I375" s="27"/>
    </row>
    <row r="376" spans="1:9" ht="133.9" customHeight="1" x14ac:dyDescent="0.25">
      <c r="A376" s="15" t="s">
        <v>301</v>
      </c>
      <c r="B376" s="27" t="s">
        <v>302</v>
      </c>
      <c r="C376" s="30"/>
      <c r="D376" s="30"/>
      <c r="E376" s="15"/>
      <c r="F376" s="15"/>
      <c r="G376" s="27"/>
      <c r="H376" s="36"/>
      <c r="I376" s="32"/>
    </row>
    <row r="377" spans="1:9" ht="30" x14ac:dyDescent="0.25">
      <c r="E377" s="14" t="s">
        <v>57</v>
      </c>
      <c r="F377" s="14" t="str">
        <f>IF((COUNT(C375:C376)&lt;&gt;COUNT(F375:F376)),"", ROUND(SUM(F375:F376),2))</f>
        <v/>
      </c>
      <c r="G377" s="31" t="str">
        <f>IF((COUNT(C375:C376)&lt;&gt;COUNT(F375:F376)),"Neužpildytos visų objektų kainos", "")</f>
        <v>Neužpildytos visų objektų kainos</v>
      </c>
    </row>
    <row r="378" spans="1:9" ht="30" x14ac:dyDescent="0.25">
      <c r="C378" s="29" t="s">
        <v>58</v>
      </c>
      <c r="D378" s="38"/>
      <c r="E378" s="14" t="s">
        <v>59</v>
      </c>
      <c r="F378" s="14" t="str">
        <f>IF(OR(F377="",D378=""),"", ROUND(PRODUCT(D378,F377)/100,2))</f>
        <v/>
      </c>
      <c r="G378" s="31" t="str">
        <f>IF(D378="", "Nurodykite taikomą PVM dydį", "")</f>
        <v>Nurodykite taikomą PVM dydį</v>
      </c>
    </row>
    <row r="379" spans="1:9" x14ac:dyDescent="0.25">
      <c r="E379" s="14" t="s">
        <v>60</v>
      </c>
      <c r="F379" s="14">
        <f>IF(ISBLANK(F378), "", ROUND(SUM(F377:F378),2))</f>
        <v>0</v>
      </c>
    </row>
    <row r="383" spans="1:9" ht="30" x14ac:dyDescent="0.25">
      <c r="A383" s="12" t="s">
        <v>303</v>
      </c>
      <c r="B383" s="24" t="s">
        <v>304</v>
      </c>
    </row>
    <row r="385" spans="1:9" x14ac:dyDescent="0.25">
      <c r="A385" s="12" t="s">
        <v>27</v>
      </c>
    </row>
    <row r="386" spans="1:9" ht="45" x14ac:dyDescent="0.25">
      <c r="A386" s="14" t="s">
        <v>28</v>
      </c>
      <c r="B386" s="26" t="s">
        <v>29</v>
      </c>
      <c r="C386" s="29" t="s">
        <v>30</v>
      </c>
      <c r="D386" s="29" t="s">
        <v>31</v>
      </c>
      <c r="E386" s="14" t="s">
        <v>32</v>
      </c>
      <c r="F386" s="14" t="s">
        <v>33</v>
      </c>
      <c r="G386" s="26" t="s">
        <v>34</v>
      </c>
      <c r="H386" s="34" t="s">
        <v>35</v>
      </c>
      <c r="I386" s="26" t="s">
        <v>36</v>
      </c>
    </row>
    <row r="387" spans="1:9" ht="30" x14ac:dyDescent="0.25">
      <c r="A387" s="14" t="s">
        <v>305</v>
      </c>
      <c r="B387" s="26" t="s">
        <v>306</v>
      </c>
      <c r="C387" s="30"/>
      <c r="D387" s="30"/>
      <c r="E387" s="15"/>
      <c r="F387" s="15"/>
      <c r="G387" s="27"/>
      <c r="H387" s="35"/>
      <c r="I387" s="27"/>
    </row>
    <row r="388" spans="1:9" x14ac:dyDescent="0.25">
      <c r="A388" s="15" t="s">
        <v>307</v>
      </c>
      <c r="B388" s="27" t="s">
        <v>276</v>
      </c>
      <c r="C388" s="30">
        <v>15</v>
      </c>
      <c r="D388" s="30" t="s">
        <v>50</v>
      </c>
      <c r="E388" s="16"/>
      <c r="F388" s="15" t="str">
        <f>IF(ISBLANK(E388),"", PRODUCT(C388,E388))</f>
        <v/>
      </c>
      <c r="G388" s="32"/>
      <c r="H388" s="35"/>
      <c r="I388" s="27"/>
    </row>
    <row r="389" spans="1:9" ht="88.9" customHeight="1" x14ac:dyDescent="0.25">
      <c r="A389" s="15" t="s">
        <v>452</v>
      </c>
      <c r="B389" s="27" t="s">
        <v>310</v>
      </c>
      <c r="C389" s="30"/>
      <c r="D389" s="30"/>
      <c r="E389" s="15"/>
      <c r="F389" s="15"/>
      <c r="G389" s="27"/>
      <c r="H389" s="36"/>
      <c r="I389" s="32"/>
    </row>
    <row r="390" spans="1:9" x14ac:dyDescent="0.25">
      <c r="A390" s="15" t="s">
        <v>308</v>
      </c>
      <c r="B390" s="27" t="s">
        <v>243</v>
      </c>
      <c r="C390" s="30">
        <v>15</v>
      </c>
      <c r="D390" s="30" t="s">
        <v>50</v>
      </c>
      <c r="E390" s="16"/>
      <c r="F390" s="15" t="str">
        <f>IF(ISBLANK(E390),"", PRODUCT(C390,E390))</f>
        <v/>
      </c>
      <c r="G390" s="32"/>
      <c r="H390" s="35"/>
      <c r="I390" s="27"/>
    </row>
    <row r="391" spans="1:9" ht="148.9" customHeight="1" x14ac:dyDescent="0.25">
      <c r="A391" s="15" t="s">
        <v>309</v>
      </c>
      <c r="B391" s="27" t="s">
        <v>313</v>
      </c>
      <c r="C391" s="30"/>
      <c r="D391" s="30"/>
      <c r="E391" s="15"/>
      <c r="F391" s="15"/>
      <c r="G391" s="27"/>
      <c r="H391" s="36"/>
      <c r="I391" s="32"/>
    </row>
    <row r="392" spans="1:9" x14ac:dyDescent="0.25">
      <c r="A392" s="15" t="s">
        <v>311</v>
      </c>
      <c r="B392" s="27" t="s">
        <v>315</v>
      </c>
      <c r="C392" s="30">
        <v>15</v>
      </c>
      <c r="D392" s="30" t="s">
        <v>50</v>
      </c>
      <c r="E392" s="16"/>
      <c r="F392" s="15" t="str">
        <f>IF(ISBLANK(E392),"", PRODUCT(C392,E392))</f>
        <v/>
      </c>
      <c r="G392" s="32"/>
      <c r="H392" s="35"/>
      <c r="I392" s="27"/>
    </row>
    <row r="393" spans="1:9" ht="90.6" customHeight="1" x14ac:dyDescent="0.25">
      <c r="A393" s="15" t="s">
        <v>312</v>
      </c>
      <c r="B393" s="27" t="s">
        <v>317</v>
      </c>
      <c r="C393" s="30"/>
      <c r="D393" s="30"/>
      <c r="E393" s="15"/>
      <c r="F393" s="15"/>
      <c r="G393" s="27"/>
      <c r="H393" s="36"/>
      <c r="I393" s="32"/>
    </row>
    <row r="394" spans="1:9" x14ac:dyDescent="0.25">
      <c r="A394" s="15" t="s">
        <v>314</v>
      </c>
      <c r="B394" s="27" t="s">
        <v>319</v>
      </c>
      <c r="C394" s="30">
        <v>15</v>
      </c>
      <c r="D394" s="30" t="s">
        <v>50</v>
      </c>
      <c r="E394" s="16"/>
      <c r="F394" s="15" t="str">
        <f>IF(ISBLANK(E394),"", PRODUCT(C394,E394))</f>
        <v/>
      </c>
      <c r="G394" s="32"/>
      <c r="H394" s="35"/>
      <c r="I394" s="27"/>
    </row>
    <row r="395" spans="1:9" ht="93.6" customHeight="1" x14ac:dyDescent="0.25">
      <c r="A395" s="15" t="s">
        <v>316</v>
      </c>
      <c r="B395" s="27" t="s">
        <v>321</v>
      </c>
      <c r="C395" s="30"/>
      <c r="D395" s="30"/>
      <c r="E395" s="15"/>
      <c r="F395" s="15"/>
      <c r="G395" s="27"/>
      <c r="H395" s="36"/>
      <c r="I395" s="32"/>
    </row>
    <row r="396" spans="1:9" x14ac:dyDescent="0.25">
      <c r="A396" s="15" t="s">
        <v>318</v>
      </c>
      <c r="B396" s="27" t="s">
        <v>323</v>
      </c>
      <c r="C396" s="30">
        <v>15</v>
      </c>
      <c r="D396" s="30" t="s">
        <v>50</v>
      </c>
      <c r="E396" s="16"/>
      <c r="F396" s="15" t="str">
        <f>IF(ISBLANK(E396),"", PRODUCT(C396,E396))</f>
        <v/>
      </c>
      <c r="G396" s="32"/>
      <c r="H396" s="35"/>
      <c r="I396" s="27"/>
    </row>
    <row r="397" spans="1:9" ht="60" x14ac:dyDescent="0.25">
      <c r="A397" s="15" t="s">
        <v>320</v>
      </c>
      <c r="B397" s="27" t="s">
        <v>325</v>
      </c>
      <c r="C397" s="30"/>
      <c r="D397" s="30"/>
      <c r="E397" s="15"/>
      <c r="F397" s="15"/>
      <c r="G397" s="27"/>
      <c r="H397" s="36"/>
      <c r="I397" s="32"/>
    </row>
    <row r="398" spans="1:9" x14ac:dyDescent="0.25">
      <c r="A398" s="15" t="s">
        <v>322</v>
      </c>
      <c r="B398" s="27" t="s">
        <v>326</v>
      </c>
      <c r="C398" s="30">
        <v>15</v>
      </c>
      <c r="D398" s="30" t="s">
        <v>327</v>
      </c>
      <c r="E398" s="16"/>
      <c r="F398" s="15" t="str">
        <f>IF(ISBLANK(E398),"", PRODUCT(C398,E398))</f>
        <v/>
      </c>
      <c r="G398" s="32"/>
      <c r="H398" s="35"/>
      <c r="I398" s="27"/>
    </row>
    <row r="399" spans="1:9" ht="65.45" customHeight="1" x14ac:dyDescent="0.25">
      <c r="A399" s="15" t="s">
        <v>324</v>
      </c>
      <c r="B399" s="27" t="s">
        <v>328</v>
      </c>
      <c r="C399" s="30"/>
      <c r="D399" s="30"/>
      <c r="E399" s="15"/>
      <c r="F399" s="15"/>
      <c r="G399" s="27"/>
      <c r="H399" s="36"/>
      <c r="I399" s="32"/>
    </row>
    <row r="400" spans="1:9" ht="30" x14ac:dyDescent="0.25">
      <c r="E400" s="14" t="s">
        <v>57</v>
      </c>
      <c r="F400" s="14" t="str">
        <f>IF((COUNT(C388:C399)&lt;&gt;COUNT(F388:F399)),"", ROUND(SUM(F388:F399),2))</f>
        <v/>
      </c>
      <c r="G400" s="31" t="str">
        <f>IF((COUNT(C388:C399)&lt;&gt;COUNT(F388:F399)),"Neužpildytos visų objektų kainos", "")</f>
        <v>Neužpildytos visų objektų kainos</v>
      </c>
    </row>
    <row r="401" spans="1:9" ht="30" x14ac:dyDescent="0.25">
      <c r="C401" s="29" t="s">
        <v>58</v>
      </c>
      <c r="D401" s="38"/>
      <c r="E401" s="14" t="s">
        <v>59</v>
      </c>
      <c r="F401" s="14" t="str">
        <f>IF(OR(F400="",D401=""),"", ROUND(PRODUCT(D401,F400)/100,2))</f>
        <v/>
      </c>
      <c r="G401" s="31" t="str">
        <f>IF(D401="", "Nurodykite taikomą PVM dydį", "")</f>
        <v>Nurodykite taikomą PVM dydį</v>
      </c>
    </row>
    <row r="402" spans="1:9" x14ac:dyDescent="0.25">
      <c r="E402" s="14" t="s">
        <v>60</v>
      </c>
      <c r="F402" s="14">
        <f>IF(ISBLANK(F401), "", ROUND(SUM(F400:F401),2))</f>
        <v>0</v>
      </c>
    </row>
    <row r="406" spans="1:9" x14ac:dyDescent="0.25">
      <c r="A406" s="12" t="s">
        <v>329</v>
      </c>
      <c r="B406" s="24" t="s">
        <v>330</v>
      </c>
    </row>
    <row r="408" spans="1:9" x14ac:dyDescent="0.25">
      <c r="A408" s="12" t="s">
        <v>27</v>
      </c>
    </row>
    <row r="409" spans="1:9" ht="45" x14ac:dyDescent="0.25">
      <c r="A409" s="14" t="s">
        <v>28</v>
      </c>
      <c r="B409" s="26" t="s">
        <v>29</v>
      </c>
      <c r="C409" s="29" t="s">
        <v>30</v>
      </c>
      <c r="D409" s="29" t="s">
        <v>31</v>
      </c>
      <c r="E409" s="14" t="s">
        <v>32</v>
      </c>
      <c r="F409" s="14" t="s">
        <v>33</v>
      </c>
      <c r="G409" s="26" t="s">
        <v>34</v>
      </c>
      <c r="H409" s="34" t="s">
        <v>35</v>
      </c>
      <c r="I409" s="26" t="s">
        <v>36</v>
      </c>
    </row>
    <row r="410" spans="1:9" x14ac:dyDescent="0.25">
      <c r="A410" s="14" t="s">
        <v>331</v>
      </c>
      <c r="B410" s="26" t="s">
        <v>332</v>
      </c>
      <c r="C410" s="30"/>
      <c r="D410" s="30"/>
      <c r="E410" s="15"/>
      <c r="F410" s="15"/>
      <c r="G410" s="27"/>
      <c r="H410" s="35"/>
      <c r="I410" s="27"/>
    </row>
    <row r="411" spans="1:9" x14ac:dyDescent="0.25">
      <c r="A411" s="15" t="s">
        <v>333</v>
      </c>
      <c r="B411" s="27" t="s">
        <v>332</v>
      </c>
      <c r="C411" s="30">
        <v>90</v>
      </c>
      <c r="D411" s="30" t="s">
        <v>327</v>
      </c>
      <c r="E411" s="16"/>
      <c r="F411" s="15" t="str">
        <f>IF(ISBLANK(E411),"", PRODUCT(C411,E411))</f>
        <v/>
      </c>
      <c r="G411" s="32"/>
      <c r="H411" s="35"/>
      <c r="I411" s="27"/>
    </row>
    <row r="412" spans="1:9" ht="89.45" customHeight="1" x14ac:dyDescent="0.25">
      <c r="A412" s="15" t="s">
        <v>334</v>
      </c>
      <c r="B412" s="27" t="s">
        <v>335</v>
      </c>
      <c r="C412" s="30"/>
      <c r="D412" s="30"/>
      <c r="E412" s="15"/>
      <c r="F412" s="15"/>
      <c r="G412" s="27"/>
      <c r="H412" s="36"/>
      <c r="I412" s="32"/>
    </row>
    <row r="413" spans="1:9" ht="46.9" customHeight="1" x14ac:dyDescent="0.25">
      <c r="A413" s="15" t="s">
        <v>336</v>
      </c>
      <c r="B413" s="27" t="s">
        <v>337</v>
      </c>
      <c r="C413" s="30"/>
      <c r="D413" s="30"/>
      <c r="E413" s="15"/>
      <c r="F413" s="15"/>
      <c r="G413" s="27"/>
      <c r="H413" s="36"/>
      <c r="I413" s="32"/>
    </row>
    <row r="414" spans="1:9" ht="48.6" customHeight="1" x14ac:dyDescent="0.25">
      <c r="A414" s="15" t="s">
        <v>338</v>
      </c>
      <c r="B414" s="27" t="s">
        <v>339</v>
      </c>
      <c r="C414" s="30"/>
      <c r="D414" s="30"/>
      <c r="E414" s="15"/>
      <c r="F414" s="15"/>
      <c r="G414" s="27"/>
      <c r="H414" s="36"/>
      <c r="I414" s="32"/>
    </row>
    <row r="415" spans="1:9" ht="30" x14ac:dyDescent="0.25">
      <c r="E415" s="14" t="s">
        <v>57</v>
      </c>
      <c r="F415" s="14" t="str">
        <f>IF((COUNT(C411:C414)&lt;&gt;COUNT(F411:F414)),"", ROUND(SUM(F411:F414),2))</f>
        <v/>
      </c>
      <c r="G415" s="31" t="str">
        <f>IF((COUNT(C411:C414)&lt;&gt;COUNT(F411:F414)),"Neužpildytos visų objektų kainos", "")</f>
        <v>Neužpildytos visų objektų kainos</v>
      </c>
    </row>
    <row r="416" spans="1:9" ht="30" x14ac:dyDescent="0.25">
      <c r="C416" s="29" t="s">
        <v>58</v>
      </c>
      <c r="D416" s="38"/>
      <c r="E416" s="14" t="s">
        <v>59</v>
      </c>
      <c r="F416" s="14" t="str">
        <f>IF(OR(F415="",D416=""),"", ROUND(PRODUCT(D416,F415)/100,2))</f>
        <v/>
      </c>
      <c r="G416" s="31" t="str">
        <f>IF(D416="", "Nurodykite taikomą PVM dydį", "")</f>
        <v>Nurodykite taikomą PVM dydį</v>
      </c>
    </row>
    <row r="417" spans="1:9" x14ac:dyDescent="0.25">
      <c r="E417" s="14" t="s">
        <v>60</v>
      </c>
      <c r="F417" s="14">
        <f>IF(ISBLANK(F416), "", ROUND(SUM(F415:F416),2))</f>
        <v>0</v>
      </c>
    </row>
    <row r="421" spans="1:9" x14ac:dyDescent="0.25">
      <c r="A421" s="12" t="s">
        <v>340</v>
      </c>
      <c r="B421" s="24" t="s">
        <v>341</v>
      </c>
    </row>
    <row r="423" spans="1:9" x14ac:dyDescent="0.25">
      <c r="A423" s="12" t="s">
        <v>27</v>
      </c>
    </row>
    <row r="424" spans="1:9" ht="45" x14ac:dyDescent="0.25">
      <c r="A424" s="14" t="s">
        <v>28</v>
      </c>
      <c r="B424" s="26" t="s">
        <v>29</v>
      </c>
      <c r="C424" s="29" t="s">
        <v>30</v>
      </c>
      <c r="D424" s="29" t="s">
        <v>31</v>
      </c>
      <c r="E424" s="14" t="s">
        <v>32</v>
      </c>
      <c r="F424" s="14" t="s">
        <v>33</v>
      </c>
      <c r="G424" s="26" t="s">
        <v>34</v>
      </c>
      <c r="H424" s="34" t="s">
        <v>35</v>
      </c>
      <c r="I424" s="26" t="s">
        <v>36</v>
      </c>
    </row>
    <row r="425" spans="1:9" x14ac:dyDescent="0.25">
      <c r="A425" s="14" t="s">
        <v>342</v>
      </c>
      <c r="B425" s="26" t="s">
        <v>343</v>
      </c>
      <c r="C425" s="30"/>
      <c r="D425" s="30"/>
      <c r="E425" s="15"/>
      <c r="F425" s="15"/>
      <c r="G425" s="27"/>
      <c r="H425" s="35"/>
      <c r="I425" s="27"/>
    </row>
    <row r="426" spans="1:9" x14ac:dyDescent="0.25">
      <c r="A426" s="15" t="s">
        <v>344</v>
      </c>
      <c r="B426" s="27" t="s">
        <v>343</v>
      </c>
      <c r="C426" s="30">
        <v>120</v>
      </c>
      <c r="D426" s="30" t="s">
        <v>67</v>
      </c>
      <c r="E426" s="16"/>
      <c r="F426" s="15" t="str">
        <f>IF(ISBLANK(E426),"", PRODUCT(C426,E426))</f>
        <v/>
      </c>
      <c r="G426" s="32"/>
      <c r="H426" s="35"/>
      <c r="I426" s="27"/>
    </row>
    <row r="427" spans="1:9" ht="30" x14ac:dyDescent="0.25">
      <c r="E427" s="14" t="s">
        <v>57</v>
      </c>
      <c r="F427" s="14" t="str">
        <f>IF(F426="","",ROUND(SUM(F426:F426),2))</f>
        <v/>
      </c>
      <c r="G427" s="31" t="str">
        <f>IF(F426="","Neužpildytos visos objektų kainos","")</f>
        <v>Neužpildytos visos objektų kainos</v>
      </c>
    </row>
    <row r="428" spans="1:9" ht="30" x14ac:dyDescent="0.25">
      <c r="C428" s="29" t="s">
        <v>58</v>
      </c>
      <c r="D428" s="38"/>
      <c r="E428" s="14" t="s">
        <v>59</v>
      </c>
      <c r="F428" s="14" t="str">
        <f>IF(OR(F427="",D428=""),"", ROUND(PRODUCT(D428,F427)/100,2))</f>
        <v/>
      </c>
      <c r="G428" s="31" t="str">
        <f>IF(D428="", "Nurodykite taikomą PVM dydį", "")</f>
        <v>Nurodykite taikomą PVM dydį</v>
      </c>
    </row>
    <row r="429" spans="1:9" x14ac:dyDescent="0.25">
      <c r="E429" s="14" t="s">
        <v>60</v>
      </c>
      <c r="F429" s="14">
        <f>IF(ISBLANK(F428), "", ROUND(SUM(F427:F428),2))</f>
        <v>0</v>
      </c>
    </row>
    <row r="433" spans="1:9" ht="30" x14ac:dyDescent="0.25">
      <c r="A433" s="12" t="s">
        <v>345</v>
      </c>
      <c r="B433" s="24" t="s">
        <v>346</v>
      </c>
    </row>
    <row r="435" spans="1:9" x14ac:dyDescent="0.25">
      <c r="A435" s="12" t="s">
        <v>27</v>
      </c>
    </row>
    <row r="436" spans="1:9" ht="45" x14ac:dyDescent="0.25">
      <c r="A436" s="14" t="s">
        <v>28</v>
      </c>
      <c r="B436" s="26" t="s">
        <v>29</v>
      </c>
      <c r="C436" s="29" t="s">
        <v>30</v>
      </c>
      <c r="D436" s="29" t="s">
        <v>31</v>
      </c>
      <c r="E436" s="14" t="s">
        <v>32</v>
      </c>
      <c r="F436" s="14" t="s">
        <v>33</v>
      </c>
      <c r="G436" s="26" t="s">
        <v>34</v>
      </c>
      <c r="H436" s="34" t="s">
        <v>35</v>
      </c>
      <c r="I436" s="26" t="s">
        <v>36</v>
      </c>
    </row>
    <row r="437" spans="1:9" ht="30" x14ac:dyDescent="0.25">
      <c r="A437" s="14" t="s">
        <v>347</v>
      </c>
      <c r="B437" s="26" t="s">
        <v>348</v>
      </c>
      <c r="C437" s="30"/>
      <c r="D437" s="30"/>
      <c r="E437" s="15"/>
      <c r="F437" s="15"/>
      <c r="G437" s="27"/>
      <c r="H437" s="35"/>
      <c r="I437" s="27"/>
    </row>
    <row r="438" spans="1:9" ht="28.9" customHeight="1" x14ac:dyDescent="0.25">
      <c r="A438" s="15" t="s">
        <v>349</v>
      </c>
      <c r="B438" s="27" t="s">
        <v>350</v>
      </c>
      <c r="C438" s="30">
        <v>50</v>
      </c>
      <c r="D438" s="30" t="s">
        <v>50</v>
      </c>
      <c r="E438" s="16"/>
      <c r="F438" s="15" t="str">
        <f>IF(ISBLANK(E438),"", PRODUCT(C438,E438))</f>
        <v/>
      </c>
      <c r="G438" s="32"/>
      <c r="H438" s="35"/>
      <c r="I438" s="27"/>
    </row>
    <row r="439" spans="1:9" ht="46.9" customHeight="1" x14ac:dyDescent="0.25">
      <c r="A439" s="15" t="s">
        <v>351</v>
      </c>
      <c r="B439" s="27" t="s">
        <v>352</v>
      </c>
      <c r="C439" s="30"/>
      <c r="D439" s="30"/>
      <c r="E439" s="15"/>
      <c r="F439" s="15"/>
      <c r="G439" s="27"/>
      <c r="H439" s="36"/>
      <c r="I439" s="32"/>
    </row>
    <row r="440" spans="1:9" ht="42" customHeight="1" x14ac:dyDescent="0.25">
      <c r="A440" s="15" t="s">
        <v>353</v>
      </c>
      <c r="B440" s="27" t="s">
        <v>354</v>
      </c>
      <c r="C440" s="30"/>
      <c r="D440" s="30"/>
      <c r="E440" s="15"/>
      <c r="F440" s="15"/>
      <c r="G440" s="27"/>
      <c r="H440" s="36"/>
      <c r="I440" s="32"/>
    </row>
    <row r="441" spans="1:9" ht="30" x14ac:dyDescent="0.25">
      <c r="E441" s="14" t="s">
        <v>57</v>
      </c>
      <c r="F441" s="14" t="str">
        <f>IF((COUNT(C438:C440)&lt;&gt;COUNT(F438:F440)),"", ROUND(SUM(F438:F440),2))</f>
        <v/>
      </c>
      <c r="G441" s="31" t="str">
        <f>IF((COUNT(C438:C440)&lt;&gt;COUNT(F438:F440)),"Neužpildytos visų objektų kainos", "")</f>
        <v>Neužpildytos visų objektų kainos</v>
      </c>
    </row>
    <row r="442" spans="1:9" ht="30" x14ac:dyDescent="0.25">
      <c r="C442" s="29" t="s">
        <v>58</v>
      </c>
      <c r="D442" s="38"/>
      <c r="E442" s="14" t="s">
        <v>59</v>
      </c>
      <c r="F442" s="14" t="str">
        <f>IF(OR(F441="",D442=""),"", ROUND(PRODUCT(D442,F441)/100,2))</f>
        <v/>
      </c>
      <c r="G442" s="31" t="str">
        <f>IF(D442="", "Nurodykite taikomą PVM dydį", "")</f>
        <v>Nurodykite taikomą PVM dydį</v>
      </c>
    </row>
    <row r="443" spans="1:9" x14ac:dyDescent="0.25">
      <c r="E443" s="14" t="s">
        <v>60</v>
      </c>
      <c r="F443" s="14">
        <f>IF(ISBLANK(F442), "", ROUND(SUM(F441:F442),2))</f>
        <v>0</v>
      </c>
    </row>
    <row r="447" spans="1:9" ht="30" x14ac:dyDescent="0.25">
      <c r="A447" s="12" t="s">
        <v>355</v>
      </c>
      <c r="B447" s="24" t="s">
        <v>356</v>
      </c>
    </row>
    <row r="449" spans="1:9" x14ac:dyDescent="0.25">
      <c r="A449" s="12" t="s">
        <v>27</v>
      </c>
    </row>
    <row r="450" spans="1:9" ht="45" x14ac:dyDescent="0.25">
      <c r="A450" s="14" t="s">
        <v>28</v>
      </c>
      <c r="B450" s="26" t="s">
        <v>29</v>
      </c>
      <c r="C450" s="29" t="s">
        <v>30</v>
      </c>
      <c r="D450" s="29" t="s">
        <v>31</v>
      </c>
      <c r="E450" s="14" t="s">
        <v>32</v>
      </c>
      <c r="F450" s="14" t="s">
        <v>33</v>
      </c>
      <c r="G450" s="26" t="s">
        <v>34</v>
      </c>
      <c r="H450" s="34" t="s">
        <v>35</v>
      </c>
      <c r="I450" s="26" t="s">
        <v>36</v>
      </c>
    </row>
    <row r="451" spans="1:9" ht="30" x14ac:dyDescent="0.25">
      <c r="A451" s="14" t="s">
        <v>357</v>
      </c>
      <c r="B451" s="26" t="s">
        <v>358</v>
      </c>
      <c r="C451" s="30"/>
      <c r="D451" s="30"/>
      <c r="E451" s="15"/>
      <c r="F451" s="15"/>
      <c r="G451" s="27"/>
      <c r="H451" s="35"/>
      <c r="I451" s="27"/>
    </row>
    <row r="452" spans="1:9" ht="30" x14ac:dyDescent="0.25">
      <c r="A452" s="15" t="s">
        <v>359</v>
      </c>
      <c r="B452" s="27" t="s">
        <v>358</v>
      </c>
      <c r="C452" s="30">
        <v>60</v>
      </c>
      <c r="D452" s="30" t="s">
        <v>41</v>
      </c>
      <c r="E452" s="16"/>
      <c r="F452" s="15" t="str">
        <f>IF(ISBLANK(E452),"", PRODUCT(C452,E452))</f>
        <v/>
      </c>
      <c r="G452" s="32"/>
      <c r="H452" s="35"/>
      <c r="I452" s="27"/>
    </row>
    <row r="453" spans="1:9" ht="73.900000000000006" customHeight="1" x14ac:dyDescent="0.25">
      <c r="A453" s="15" t="s">
        <v>360</v>
      </c>
      <c r="B453" s="27" t="s">
        <v>361</v>
      </c>
      <c r="C453" s="30"/>
      <c r="D453" s="30"/>
      <c r="E453" s="15"/>
      <c r="F453" s="15"/>
      <c r="G453" s="27"/>
      <c r="H453" s="36"/>
      <c r="I453" s="32"/>
    </row>
    <row r="454" spans="1:9" ht="49.15" customHeight="1" x14ac:dyDescent="0.25">
      <c r="A454" s="15" t="s">
        <v>362</v>
      </c>
      <c r="B454" s="27" t="s">
        <v>363</v>
      </c>
      <c r="C454" s="30"/>
      <c r="D454" s="30"/>
      <c r="E454" s="15"/>
      <c r="F454" s="15"/>
      <c r="G454" s="27"/>
      <c r="H454" s="36"/>
      <c r="I454" s="32"/>
    </row>
    <row r="455" spans="1:9" ht="30" x14ac:dyDescent="0.25">
      <c r="E455" s="14" t="s">
        <v>57</v>
      </c>
      <c r="F455" s="14" t="str">
        <f>IF((COUNT(C452:C454)&lt;&gt;COUNT(F452:F454)),"", ROUND(SUM(F452:F454),2))</f>
        <v/>
      </c>
      <c r="G455" s="31" t="str">
        <f>IF((COUNT(C452:C454)&lt;&gt;COUNT(F452:F454)),"Neužpildytos visų objektų kainos", "")</f>
        <v>Neužpildytos visų objektų kainos</v>
      </c>
    </row>
    <row r="456" spans="1:9" ht="30" x14ac:dyDescent="0.25">
      <c r="C456" s="29" t="s">
        <v>58</v>
      </c>
      <c r="D456" s="38"/>
      <c r="E456" s="14" t="s">
        <v>59</v>
      </c>
      <c r="F456" s="14" t="str">
        <f>IF(OR(F455="",D456=""),"", ROUND(PRODUCT(D456,F455)/100,2))</f>
        <v/>
      </c>
      <c r="G456" s="31" t="str">
        <f>IF(D456="", "Nurodykite taikomą PVM dydį", "")</f>
        <v>Nurodykite taikomą PVM dydį</v>
      </c>
    </row>
    <row r="457" spans="1:9" x14ac:dyDescent="0.25">
      <c r="E457" s="14" t="s">
        <v>60</v>
      </c>
      <c r="F457" s="14">
        <f>IF(ISBLANK(F456), "", ROUND(SUM(F455:F456),2))</f>
        <v>0</v>
      </c>
    </row>
    <row r="461" spans="1:9" x14ac:dyDescent="0.25">
      <c r="A461" s="12" t="s">
        <v>364</v>
      </c>
      <c r="B461" s="24" t="s">
        <v>365</v>
      </c>
    </row>
    <row r="463" spans="1:9" x14ac:dyDescent="0.25">
      <c r="A463" s="12" t="s">
        <v>27</v>
      </c>
    </row>
    <row r="464" spans="1:9" ht="45" x14ac:dyDescent="0.25">
      <c r="A464" s="14" t="s">
        <v>28</v>
      </c>
      <c r="B464" s="26" t="s">
        <v>29</v>
      </c>
      <c r="C464" s="29" t="s">
        <v>30</v>
      </c>
      <c r="D464" s="29" t="s">
        <v>31</v>
      </c>
      <c r="E464" s="14" t="s">
        <v>32</v>
      </c>
      <c r="F464" s="14" t="s">
        <v>33</v>
      </c>
      <c r="G464" s="26" t="s">
        <v>34</v>
      </c>
      <c r="H464" s="34" t="s">
        <v>35</v>
      </c>
      <c r="I464" s="26" t="s">
        <v>36</v>
      </c>
    </row>
    <row r="465" spans="1:9" x14ac:dyDescent="0.25">
      <c r="A465" s="14" t="s">
        <v>366</v>
      </c>
      <c r="B465" s="26" t="s">
        <v>367</v>
      </c>
      <c r="C465" s="30"/>
      <c r="D465" s="30"/>
      <c r="E465" s="15"/>
      <c r="F465" s="15"/>
      <c r="G465" s="27"/>
      <c r="H465" s="35"/>
      <c r="I465" s="27"/>
    </row>
    <row r="466" spans="1:9" x14ac:dyDescent="0.25">
      <c r="A466" s="15" t="s">
        <v>368</v>
      </c>
      <c r="B466" s="27" t="s">
        <v>367</v>
      </c>
      <c r="C466" s="30">
        <v>5000</v>
      </c>
      <c r="D466" s="30" t="s">
        <v>41</v>
      </c>
      <c r="E466" s="16"/>
      <c r="F466" s="15" t="str">
        <f>IF(ISBLANK(E466),"", PRODUCT(C466,E466))</f>
        <v/>
      </c>
      <c r="G466" s="32"/>
      <c r="H466" s="35"/>
      <c r="I466" s="27"/>
    </row>
    <row r="467" spans="1:9" ht="156.6" customHeight="1" x14ac:dyDescent="0.25">
      <c r="A467" s="15" t="s">
        <v>369</v>
      </c>
      <c r="B467" s="27" t="s">
        <v>370</v>
      </c>
      <c r="C467" s="30"/>
      <c r="D467" s="30"/>
      <c r="E467" s="15"/>
      <c r="F467" s="15"/>
      <c r="G467" s="27"/>
      <c r="H467" s="36"/>
      <c r="I467" s="32"/>
    </row>
    <row r="468" spans="1:9" ht="30" x14ac:dyDescent="0.25">
      <c r="E468" s="14" t="s">
        <v>57</v>
      </c>
      <c r="F468" s="14" t="str">
        <f>IF((COUNT(C466:C467)&lt;&gt;COUNT(F466:F467)),"", ROUND(SUM(F466:F467),2))</f>
        <v/>
      </c>
      <c r="G468" s="31" t="str">
        <f>IF((COUNT(C466:C467)&lt;&gt;COUNT(F466:F467)),"Neužpildytos visų objektų kainos", "")</f>
        <v>Neužpildytos visų objektų kainos</v>
      </c>
    </row>
    <row r="469" spans="1:9" ht="30" x14ac:dyDescent="0.25">
      <c r="C469" s="29" t="s">
        <v>58</v>
      </c>
      <c r="D469" s="38"/>
      <c r="E469" s="14" t="s">
        <v>59</v>
      </c>
      <c r="F469" s="14" t="str">
        <f>IF(OR(F468="",D469=""),"", ROUND(PRODUCT(D469,F468)/100,2))</f>
        <v/>
      </c>
      <c r="G469" s="31" t="str">
        <f>IF(D469="", "Nurodykite taikomą PVM dydį", "")</f>
        <v>Nurodykite taikomą PVM dydį</v>
      </c>
    </row>
    <row r="470" spans="1:9" x14ac:dyDescent="0.25">
      <c r="E470" s="14" t="s">
        <v>60</v>
      </c>
      <c r="F470" s="14">
        <f>IF(ISBLANK(F469), "", ROUND(SUM(F468:F469),2))</f>
        <v>0</v>
      </c>
    </row>
    <row r="474" spans="1:9" x14ac:dyDescent="0.25">
      <c r="A474" s="12" t="s">
        <v>371</v>
      </c>
      <c r="B474" s="24" t="s">
        <v>372</v>
      </c>
    </row>
    <row r="476" spans="1:9" x14ac:dyDescent="0.25">
      <c r="A476" s="12" t="s">
        <v>27</v>
      </c>
    </row>
    <row r="477" spans="1:9" ht="45" x14ac:dyDescent="0.25">
      <c r="A477" s="14" t="s">
        <v>28</v>
      </c>
      <c r="B477" s="26" t="s">
        <v>29</v>
      </c>
      <c r="C477" s="29" t="s">
        <v>30</v>
      </c>
      <c r="D477" s="29" t="s">
        <v>31</v>
      </c>
      <c r="E477" s="14" t="s">
        <v>32</v>
      </c>
      <c r="F477" s="14" t="s">
        <v>33</v>
      </c>
      <c r="G477" s="26" t="s">
        <v>34</v>
      </c>
      <c r="H477" s="34" t="s">
        <v>35</v>
      </c>
      <c r="I477" s="26" t="s">
        <v>36</v>
      </c>
    </row>
    <row r="478" spans="1:9" x14ac:dyDescent="0.25">
      <c r="A478" s="14" t="s">
        <v>373</v>
      </c>
      <c r="B478" s="26" t="s">
        <v>374</v>
      </c>
      <c r="C478" s="30"/>
      <c r="D478" s="30"/>
      <c r="E478" s="15"/>
      <c r="F478" s="15"/>
      <c r="G478" s="27"/>
      <c r="H478" s="35"/>
      <c r="I478" s="27"/>
    </row>
    <row r="479" spans="1:9" x14ac:dyDescent="0.25">
      <c r="A479" s="15" t="s">
        <v>375</v>
      </c>
      <c r="B479" s="27" t="s">
        <v>376</v>
      </c>
      <c r="C479" s="30">
        <v>10000</v>
      </c>
      <c r="D479" s="30" t="s">
        <v>67</v>
      </c>
      <c r="E479" s="16"/>
      <c r="F479" s="15" t="str">
        <f>IF(ISBLANK(E479),"", PRODUCT(C479,E479))</f>
        <v/>
      </c>
      <c r="G479" s="32"/>
      <c r="H479" s="35"/>
      <c r="I479" s="27"/>
    </row>
    <row r="480" spans="1:9" x14ac:dyDescent="0.25">
      <c r="A480" s="15" t="s">
        <v>377</v>
      </c>
      <c r="B480" s="27" t="s">
        <v>378</v>
      </c>
      <c r="C480" s="30"/>
      <c r="D480" s="30"/>
      <c r="E480" s="15"/>
      <c r="F480" s="15"/>
      <c r="G480" s="27"/>
      <c r="H480" s="36"/>
      <c r="I480" s="32"/>
    </row>
    <row r="481" spans="1:9" ht="70.150000000000006" customHeight="1" x14ac:dyDescent="0.25">
      <c r="A481" s="15" t="s">
        <v>379</v>
      </c>
      <c r="B481" s="27" t="s">
        <v>380</v>
      </c>
      <c r="C481" s="30"/>
      <c r="D481" s="30"/>
      <c r="E481" s="15"/>
      <c r="F481" s="15"/>
      <c r="G481" s="27"/>
      <c r="H481" s="36"/>
      <c r="I481" s="32"/>
    </row>
    <row r="482" spans="1:9" ht="41.45" customHeight="1" x14ac:dyDescent="0.25">
      <c r="A482" s="15" t="s">
        <v>381</v>
      </c>
      <c r="B482" s="27" t="s">
        <v>382</v>
      </c>
      <c r="C482" s="30"/>
      <c r="D482" s="30"/>
      <c r="E482" s="15"/>
      <c r="F482" s="15"/>
      <c r="G482" s="27"/>
      <c r="H482" s="36"/>
      <c r="I482" s="32"/>
    </row>
    <row r="483" spans="1:9" ht="45" customHeight="1" x14ac:dyDescent="0.25">
      <c r="A483" s="15" t="s">
        <v>383</v>
      </c>
      <c r="B483" s="27" t="s">
        <v>384</v>
      </c>
      <c r="C483" s="30"/>
      <c r="D483" s="30"/>
      <c r="E483" s="15"/>
      <c r="F483" s="15"/>
      <c r="G483" s="27"/>
      <c r="H483" s="36"/>
      <c r="I483" s="32"/>
    </row>
    <row r="484" spans="1:9" x14ac:dyDescent="0.25">
      <c r="A484" s="15" t="s">
        <v>385</v>
      </c>
      <c r="B484" s="27" t="s">
        <v>386</v>
      </c>
      <c r="C484" s="30"/>
      <c r="D484" s="30"/>
      <c r="E484" s="15"/>
      <c r="F484" s="15"/>
      <c r="G484" s="27"/>
      <c r="H484" s="36"/>
      <c r="I484" s="32"/>
    </row>
    <row r="485" spans="1:9" ht="64.900000000000006" customHeight="1" x14ac:dyDescent="0.25">
      <c r="A485" s="15" t="s">
        <v>387</v>
      </c>
      <c r="B485" s="27" t="s">
        <v>388</v>
      </c>
      <c r="C485" s="30"/>
      <c r="D485" s="30"/>
      <c r="E485" s="15"/>
      <c r="F485" s="15"/>
      <c r="G485" s="27"/>
      <c r="H485" s="36"/>
      <c r="I485" s="32"/>
    </row>
    <row r="486" spans="1:9" ht="30" x14ac:dyDescent="0.25">
      <c r="E486" s="14" t="s">
        <v>57</v>
      </c>
      <c r="F486" s="14" t="str">
        <f>IF((COUNT(C479:C485)&lt;&gt;COUNT(F479:F485)),"", ROUND(SUM(F479:F485),2))</f>
        <v/>
      </c>
      <c r="G486" s="31" t="str">
        <f>IF((COUNT(C479:C485)&lt;&gt;COUNT(F479:F485)),"Neužpildytos visų objektų kainos", "")</f>
        <v>Neužpildytos visų objektų kainos</v>
      </c>
    </row>
    <row r="487" spans="1:9" ht="30" x14ac:dyDescent="0.25">
      <c r="C487" s="29" t="s">
        <v>58</v>
      </c>
      <c r="D487" s="38"/>
      <c r="E487" s="14" t="s">
        <v>59</v>
      </c>
      <c r="F487" s="14" t="str">
        <f>IF(OR(F486="",D487=""),"", ROUND(PRODUCT(D487,F486)/100,2))</f>
        <v/>
      </c>
      <c r="G487" s="31" t="str">
        <f>IF(D487="", "Nurodykite taikomą PVM dydį", "")</f>
        <v>Nurodykite taikomą PVM dydį</v>
      </c>
    </row>
    <row r="488" spans="1:9" x14ac:dyDescent="0.25">
      <c r="E488" s="14" t="s">
        <v>60</v>
      </c>
      <c r="F488" s="14">
        <f>IF(ISBLANK(F487), "", ROUND(SUM(F486:F487),2))</f>
        <v>0</v>
      </c>
    </row>
    <row r="492" spans="1:9" x14ac:dyDescent="0.25">
      <c r="A492" s="12" t="s">
        <v>389</v>
      </c>
      <c r="B492" s="24" t="s">
        <v>390</v>
      </c>
    </row>
    <row r="494" spans="1:9" x14ac:dyDescent="0.25">
      <c r="A494" s="12" t="s">
        <v>27</v>
      </c>
    </row>
    <row r="495" spans="1:9" ht="45" x14ac:dyDescent="0.25">
      <c r="A495" s="14" t="s">
        <v>28</v>
      </c>
      <c r="B495" s="26" t="s">
        <v>29</v>
      </c>
      <c r="C495" s="29" t="s">
        <v>30</v>
      </c>
      <c r="D495" s="29" t="s">
        <v>31</v>
      </c>
      <c r="E495" s="14" t="s">
        <v>32</v>
      </c>
      <c r="F495" s="14" t="s">
        <v>33</v>
      </c>
      <c r="G495" s="26" t="s">
        <v>34</v>
      </c>
      <c r="H495" s="34" t="s">
        <v>35</v>
      </c>
      <c r="I495" s="26" t="s">
        <v>36</v>
      </c>
    </row>
    <row r="496" spans="1:9" x14ac:dyDescent="0.25">
      <c r="A496" s="14" t="s">
        <v>391</v>
      </c>
      <c r="B496" s="26" t="s">
        <v>392</v>
      </c>
      <c r="C496" s="30"/>
      <c r="D496" s="30"/>
      <c r="E496" s="15"/>
      <c r="F496" s="15"/>
      <c r="G496" s="27"/>
      <c r="H496" s="35"/>
      <c r="I496" s="27"/>
    </row>
    <row r="497" spans="1:9" x14ac:dyDescent="0.25">
      <c r="A497" s="15" t="s">
        <v>393</v>
      </c>
      <c r="B497" s="27" t="s">
        <v>392</v>
      </c>
      <c r="C497" s="30">
        <v>15</v>
      </c>
      <c r="D497" s="30" t="s">
        <v>50</v>
      </c>
      <c r="E497" s="16"/>
      <c r="F497" s="15" t="str">
        <f>IF(ISBLANK(E497),"", PRODUCT(C497,E497))</f>
        <v/>
      </c>
      <c r="G497" s="32"/>
      <c r="H497" s="35"/>
      <c r="I497" s="27"/>
    </row>
    <row r="498" spans="1:9" ht="55.9" customHeight="1" x14ac:dyDescent="0.25">
      <c r="A498" s="15" t="s">
        <v>394</v>
      </c>
      <c r="B498" s="27" t="s">
        <v>395</v>
      </c>
      <c r="C498" s="30"/>
      <c r="D498" s="30"/>
      <c r="E498" s="15"/>
      <c r="F498" s="15"/>
      <c r="G498" s="27"/>
      <c r="H498" s="36"/>
      <c r="I498" s="32"/>
    </row>
    <row r="499" spans="1:9" ht="30" x14ac:dyDescent="0.25">
      <c r="E499" s="14" t="s">
        <v>57</v>
      </c>
      <c r="F499" s="14" t="str">
        <f>IF((COUNT(C497:C498)&lt;&gt;COUNT(F497:F498)),"", ROUND(SUM(F497:F498),2))</f>
        <v/>
      </c>
      <c r="G499" s="31" t="str">
        <f>IF((COUNT(C497:C498)&lt;&gt;COUNT(F497:F498)),"Neužpildytos visų objektų kainos", "")</f>
        <v>Neužpildytos visų objektų kainos</v>
      </c>
    </row>
    <row r="500" spans="1:9" ht="30" x14ac:dyDescent="0.25">
      <c r="C500" s="29" t="s">
        <v>58</v>
      </c>
      <c r="D500" s="38"/>
      <c r="E500" s="14" t="s">
        <v>59</v>
      </c>
      <c r="F500" s="14" t="str">
        <f>IF(OR(F499="",D500=""),"", ROUND(PRODUCT(D500,F499)/100,2))</f>
        <v/>
      </c>
      <c r="G500" s="31" t="str">
        <f>IF(D500="", "Nurodykite taikomą PVM dydį", "")</f>
        <v>Nurodykite taikomą PVM dydį</v>
      </c>
    </row>
    <row r="501" spans="1:9" x14ac:dyDescent="0.25">
      <c r="E501" s="14" t="s">
        <v>60</v>
      </c>
      <c r="F501" s="14">
        <f>IF(ISBLANK(F500), "", ROUND(SUM(F499:F500),2))</f>
        <v>0</v>
      </c>
    </row>
    <row r="505" spans="1:9" x14ac:dyDescent="0.25">
      <c r="A505" s="12" t="s">
        <v>396</v>
      </c>
      <c r="B505" s="24" t="s">
        <v>397</v>
      </c>
    </row>
    <row r="507" spans="1:9" x14ac:dyDescent="0.25">
      <c r="A507" s="12" t="s">
        <v>27</v>
      </c>
    </row>
    <row r="508" spans="1:9" ht="45" x14ac:dyDescent="0.25">
      <c r="A508" s="14" t="s">
        <v>28</v>
      </c>
      <c r="B508" s="26" t="s">
        <v>29</v>
      </c>
      <c r="C508" s="29" t="s">
        <v>30</v>
      </c>
      <c r="D508" s="29" t="s">
        <v>31</v>
      </c>
      <c r="E508" s="14" t="s">
        <v>32</v>
      </c>
      <c r="F508" s="14" t="s">
        <v>33</v>
      </c>
      <c r="G508" s="26" t="s">
        <v>34</v>
      </c>
      <c r="H508" s="34" t="s">
        <v>35</v>
      </c>
      <c r="I508" s="26" t="s">
        <v>36</v>
      </c>
    </row>
    <row r="509" spans="1:9" x14ac:dyDescent="0.25">
      <c r="A509" s="14" t="s">
        <v>398</v>
      </c>
      <c r="B509" s="26" t="s">
        <v>399</v>
      </c>
      <c r="C509" s="30"/>
      <c r="D509" s="30"/>
      <c r="E509" s="15"/>
      <c r="F509" s="15"/>
      <c r="G509" s="27"/>
      <c r="H509" s="35"/>
      <c r="I509" s="27"/>
    </row>
    <row r="510" spans="1:9" x14ac:dyDescent="0.25">
      <c r="A510" s="15" t="s">
        <v>400</v>
      </c>
      <c r="B510" s="27" t="s">
        <v>401</v>
      </c>
      <c r="C510" s="30">
        <v>15</v>
      </c>
      <c r="D510" s="30" t="s">
        <v>50</v>
      </c>
      <c r="E510" s="16"/>
      <c r="F510" s="15" t="str">
        <f>IF(ISBLANK(E510),"", PRODUCT(C510,E510))</f>
        <v/>
      </c>
      <c r="G510" s="32"/>
      <c r="H510" s="35"/>
      <c r="I510" s="27"/>
    </row>
    <row r="511" spans="1:9" ht="39.6" customHeight="1" x14ac:dyDescent="0.25">
      <c r="A511" s="15" t="s">
        <v>402</v>
      </c>
      <c r="B511" s="27" t="s">
        <v>401</v>
      </c>
      <c r="C511" s="30"/>
      <c r="D511" s="30"/>
      <c r="E511" s="15"/>
      <c r="F511" s="15"/>
      <c r="G511" s="27"/>
      <c r="H511" s="36"/>
      <c r="I511" s="32"/>
    </row>
    <row r="512" spans="1:9" ht="30" x14ac:dyDescent="0.25">
      <c r="E512" s="14" t="s">
        <v>57</v>
      </c>
      <c r="F512" s="14" t="str">
        <f>IF((COUNT(C510:C511)&lt;&gt;COUNT(F510:F511)),"", ROUND(SUM(F510:F511),2))</f>
        <v/>
      </c>
      <c r="G512" s="31" t="str">
        <f>IF((COUNT(C510:C511)&lt;&gt;COUNT(F510:F511)),"Neužpildytos visų objektų kainos", "")</f>
        <v>Neužpildytos visų objektų kainos</v>
      </c>
    </row>
    <row r="513" spans="2:12" ht="30" x14ac:dyDescent="0.25">
      <c r="C513" s="29" t="s">
        <v>58</v>
      </c>
      <c r="D513" s="38"/>
      <c r="E513" s="14" t="s">
        <v>59</v>
      </c>
      <c r="F513" s="14" t="str">
        <f>IF(OR(F512="",D513=""),"", ROUND(PRODUCT(D513,F512)/100,2))</f>
        <v/>
      </c>
      <c r="G513" s="31" t="str">
        <f>IF(D513="", "Nurodykite taikomą PVM dydį", "")</f>
        <v>Nurodykite taikomą PVM dydį</v>
      </c>
    </row>
    <row r="514" spans="2:12" x14ac:dyDescent="0.25">
      <c r="E514" s="14" t="s">
        <v>60</v>
      </c>
      <c r="F514" s="14">
        <f>IF(ISBLANK(F513), "", ROUND(SUM(F512:F513),2))</f>
        <v>0</v>
      </c>
    </row>
    <row r="516" spans="2:12" ht="15.75" x14ac:dyDescent="0.25">
      <c r="B516" s="39" t="s">
        <v>428</v>
      </c>
      <c r="C516" s="39"/>
      <c r="D516" s="39"/>
      <c r="E516" s="40"/>
      <c r="F516" s="40"/>
      <c r="G516" s="40"/>
      <c r="H516" s="93"/>
      <c r="I516" s="93"/>
      <c r="J516" s="39"/>
      <c r="K516" s="39"/>
      <c r="L516" s="39"/>
    </row>
    <row r="517" spans="2:12" ht="15.75" x14ac:dyDescent="0.25">
      <c r="B517" s="39"/>
      <c r="C517" s="39"/>
      <c r="D517" s="39"/>
      <c r="E517" s="40"/>
      <c r="F517" s="40"/>
      <c r="G517" s="40"/>
      <c r="H517" s="93"/>
      <c r="I517" s="93"/>
      <c r="J517" s="39"/>
      <c r="K517" s="39"/>
      <c r="L517" s="39"/>
    </row>
    <row r="518" spans="2:12" ht="15.75" x14ac:dyDescent="0.25">
      <c r="B518" s="39" t="s">
        <v>429</v>
      </c>
      <c r="C518" s="39"/>
      <c r="D518" s="39"/>
      <c r="E518" s="40"/>
      <c r="F518" s="40"/>
      <c r="G518" s="40"/>
      <c r="H518" s="93"/>
      <c r="I518" s="93"/>
      <c r="J518" s="39"/>
      <c r="K518" s="39"/>
      <c r="L518" s="39"/>
    </row>
    <row r="519" spans="2:12" ht="15.75" x14ac:dyDescent="0.25">
      <c r="B519" s="39"/>
      <c r="C519" s="39"/>
      <c r="D519" s="39"/>
      <c r="E519" s="40"/>
      <c r="F519" s="40"/>
      <c r="G519" s="40"/>
      <c r="H519" s="93"/>
      <c r="I519" s="93"/>
      <c r="J519" s="39"/>
      <c r="K519" s="39"/>
      <c r="L519" s="39"/>
    </row>
    <row r="520" spans="2:12" ht="15.75" x14ac:dyDescent="0.25">
      <c r="B520" s="39" t="s">
        <v>430</v>
      </c>
      <c r="C520" s="39"/>
      <c r="D520" s="39"/>
      <c r="E520" s="40"/>
      <c r="F520" s="40"/>
      <c r="G520" s="40"/>
      <c r="H520" s="93"/>
      <c r="I520" s="93"/>
      <c r="J520" s="39"/>
      <c r="K520" s="39"/>
      <c r="L520" s="39"/>
    </row>
    <row r="521" spans="2:12" ht="15.75" x14ac:dyDescent="0.25">
      <c r="B521" s="39" t="s">
        <v>431</v>
      </c>
      <c r="C521" s="39"/>
      <c r="D521" s="39"/>
      <c r="E521" s="40"/>
      <c r="F521" s="40"/>
      <c r="G521" s="40"/>
      <c r="H521" s="93"/>
      <c r="I521" s="93"/>
      <c r="J521" s="39"/>
      <c r="K521" s="39"/>
      <c r="L521" s="39"/>
    </row>
    <row r="522" spans="2:12" ht="15.75" x14ac:dyDescent="0.25">
      <c r="B522" s="39" t="s">
        <v>432</v>
      </c>
      <c r="C522" s="39"/>
      <c r="D522" s="39"/>
      <c r="E522" s="40"/>
      <c r="F522" s="40"/>
      <c r="G522" s="40"/>
      <c r="H522" s="93"/>
      <c r="I522" s="93"/>
      <c r="J522" s="39"/>
      <c r="K522" s="39"/>
      <c r="L522" s="39"/>
    </row>
    <row r="523" spans="2:12" ht="15.75" x14ac:dyDescent="0.25">
      <c r="B523" s="39" t="s">
        <v>433</v>
      </c>
      <c r="C523" s="39"/>
      <c r="D523" s="39"/>
      <c r="E523" s="40"/>
      <c r="F523" s="40"/>
      <c r="G523" s="40"/>
      <c r="H523" s="93"/>
      <c r="I523" s="93"/>
      <c r="J523" s="39"/>
      <c r="K523" s="39"/>
      <c r="L523" s="39"/>
    </row>
    <row r="524" spans="2:12" ht="15.75" x14ac:dyDescent="0.25">
      <c r="B524" s="39" t="s">
        <v>434</v>
      </c>
      <c r="C524" s="39"/>
      <c r="D524" s="39"/>
      <c r="E524" s="40"/>
      <c r="F524" s="40"/>
      <c r="G524" s="40"/>
      <c r="H524" s="93"/>
      <c r="I524" s="93"/>
      <c r="J524" s="39"/>
      <c r="K524" s="39"/>
      <c r="L524" s="39"/>
    </row>
    <row r="525" spans="2:12" ht="15.75" x14ac:dyDescent="0.25">
      <c r="B525" s="39" t="s">
        <v>435</v>
      </c>
      <c r="C525" s="39"/>
      <c r="D525" s="39"/>
      <c r="E525" s="40"/>
      <c r="F525" s="40"/>
      <c r="G525" s="40"/>
      <c r="H525" s="93"/>
      <c r="I525" s="93"/>
      <c r="J525" s="39"/>
      <c r="K525" s="39"/>
      <c r="L525" s="39"/>
    </row>
    <row r="526" spans="2:12" ht="15.75" x14ac:dyDescent="0.25">
      <c r="B526" s="39" t="s">
        <v>436</v>
      </c>
      <c r="C526" s="39"/>
      <c r="D526" s="39"/>
      <c r="E526" s="40"/>
      <c r="F526" s="40"/>
      <c r="G526" s="40"/>
      <c r="H526" s="93"/>
      <c r="I526" s="93"/>
      <c r="J526" s="39"/>
      <c r="K526" s="39"/>
      <c r="L526" s="39"/>
    </row>
    <row r="527" spans="2:12" ht="15.75" x14ac:dyDescent="0.25">
      <c r="B527" s="39" t="s">
        <v>437</v>
      </c>
      <c r="C527" s="39"/>
      <c r="D527" s="39"/>
      <c r="E527" s="40"/>
      <c r="F527" s="40"/>
      <c r="G527" s="40"/>
      <c r="H527" s="93"/>
      <c r="I527" s="93"/>
      <c r="J527" s="39"/>
      <c r="K527" s="39"/>
      <c r="L527" s="39"/>
    </row>
    <row r="528" spans="2:12" ht="15.75" x14ac:dyDescent="0.25">
      <c r="B528" s="39" t="s">
        <v>438</v>
      </c>
      <c r="C528" s="39"/>
      <c r="D528" s="39"/>
      <c r="E528" s="40"/>
      <c r="F528" s="40"/>
      <c r="G528" s="40"/>
      <c r="H528" s="93"/>
      <c r="I528" s="93"/>
      <c r="J528" s="39"/>
      <c r="K528" s="39"/>
      <c r="L528" s="39"/>
    </row>
    <row r="529" spans="2:12" ht="15.75" x14ac:dyDescent="0.25">
      <c r="B529" s="55" t="s">
        <v>439</v>
      </c>
      <c r="C529" s="56"/>
      <c r="D529" s="56"/>
      <c r="E529" s="56"/>
      <c r="F529" s="56"/>
      <c r="G529" s="56"/>
      <c r="H529" s="56"/>
      <c r="I529" s="56"/>
      <c r="J529" s="56"/>
      <c r="K529" s="56"/>
      <c r="L529" s="56"/>
    </row>
    <row r="530" spans="2:12" ht="15.75" x14ac:dyDescent="0.25">
      <c r="B530" s="39" t="s">
        <v>440</v>
      </c>
      <c r="C530" s="39"/>
      <c r="D530" s="39"/>
      <c r="E530" s="40"/>
      <c r="F530" s="40"/>
      <c r="G530" s="40"/>
      <c r="H530" s="93"/>
      <c r="I530" s="93"/>
      <c r="J530" s="39"/>
      <c r="K530" s="39"/>
      <c r="L530" s="39"/>
    </row>
    <row r="531" spans="2:12" ht="15.75" x14ac:dyDescent="0.25">
      <c r="B531" s="43" t="s">
        <v>441</v>
      </c>
      <c r="C531" s="44"/>
      <c r="D531" s="44"/>
      <c r="E531" s="45"/>
      <c r="F531" s="45"/>
      <c r="G531" s="45"/>
      <c r="H531" s="94"/>
      <c r="I531" s="94"/>
      <c r="J531" s="44"/>
      <c r="K531" s="44"/>
      <c r="L531" s="44"/>
    </row>
    <row r="532" spans="2:12" ht="15.75" x14ac:dyDescent="0.25">
      <c r="B532" s="43" t="s">
        <v>442</v>
      </c>
      <c r="C532" s="44"/>
      <c r="D532" s="44"/>
      <c r="E532" s="45"/>
      <c r="F532" s="45"/>
      <c r="G532" s="45"/>
      <c r="H532" s="94"/>
      <c r="I532" s="94"/>
      <c r="J532" s="44"/>
      <c r="K532" s="44"/>
      <c r="L532" s="44"/>
    </row>
    <row r="533" spans="2:12" ht="15.75" x14ac:dyDescent="0.25">
      <c r="B533" s="43" t="s">
        <v>443</v>
      </c>
      <c r="C533" s="44"/>
      <c r="D533" s="44"/>
      <c r="E533" s="45"/>
      <c r="F533" s="45"/>
      <c r="G533" s="45"/>
      <c r="H533" s="94"/>
      <c r="I533" s="94"/>
      <c r="J533" s="44"/>
      <c r="K533" s="44"/>
      <c r="L533" s="44"/>
    </row>
    <row r="534" spans="2:12" ht="15.75" x14ac:dyDescent="0.25">
      <c r="B534" s="43" t="s">
        <v>444</v>
      </c>
      <c r="C534" s="44"/>
      <c r="D534" s="44"/>
      <c r="E534" s="45"/>
      <c r="F534" s="45"/>
      <c r="G534" s="45"/>
      <c r="H534" s="94"/>
      <c r="I534" s="94"/>
      <c r="J534" s="44"/>
      <c r="K534" s="44"/>
      <c r="L534" s="44"/>
    </row>
    <row r="535" spans="2:12" ht="15.75" x14ac:dyDescent="0.25">
      <c r="B535" s="43" t="s">
        <v>445</v>
      </c>
      <c r="C535" s="44"/>
      <c r="D535" s="44"/>
      <c r="E535" s="45"/>
      <c r="F535" s="45"/>
      <c r="G535" s="45"/>
      <c r="H535" s="94"/>
      <c r="I535" s="94"/>
      <c r="J535" s="44"/>
      <c r="K535" s="44"/>
      <c r="L535" s="44"/>
    </row>
    <row r="536" spans="2:12" ht="15.75" x14ac:dyDescent="0.25">
      <c r="B536" s="43" t="s">
        <v>446</v>
      </c>
      <c r="C536" s="44"/>
      <c r="D536" s="44"/>
      <c r="E536" s="45"/>
      <c r="F536" s="45"/>
      <c r="G536" s="45"/>
      <c r="H536" s="94"/>
      <c r="I536" s="94"/>
      <c r="J536" s="44"/>
      <c r="K536" s="44"/>
      <c r="L536" s="44"/>
    </row>
    <row r="537" spans="2:12" ht="15.75" x14ac:dyDescent="0.25">
      <c r="B537" s="43" t="s">
        <v>447</v>
      </c>
      <c r="C537" s="44"/>
      <c r="D537" s="44"/>
      <c r="E537" s="45"/>
      <c r="F537" s="45"/>
      <c r="G537" s="45"/>
      <c r="H537" s="94"/>
      <c r="I537" s="94"/>
      <c r="J537" s="44"/>
      <c r="K537" s="44"/>
      <c r="L537" s="44"/>
    </row>
    <row r="538" spans="2:12" ht="15.75" x14ac:dyDescent="0.25">
      <c r="B538" s="43" t="s">
        <v>448</v>
      </c>
      <c r="C538" s="44"/>
      <c r="D538" s="44"/>
      <c r="E538" s="45"/>
      <c r="F538" s="45"/>
      <c r="G538" s="45"/>
      <c r="H538" s="94"/>
      <c r="I538" s="94"/>
      <c r="J538" s="44"/>
      <c r="K538" s="44"/>
      <c r="L538" s="44"/>
    </row>
    <row r="539" spans="2:12" ht="15.75" x14ac:dyDescent="0.25">
      <c r="B539" s="43" t="s">
        <v>449</v>
      </c>
      <c r="C539" s="44"/>
      <c r="D539" s="44"/>
      <c r="E539" s="45"/>
      <c r="F539" s="45"/>
      <c r="G539" s="45"/>
      <c r="H539" s="94"/>
      <c r="I539" s="94"/>
      <c r="J539" s="44"/>
      <c r="K539" s="44"/>
      <c r="L539" s="44"/>
    </row>
    <row r="540" spans="2:12" x14ac:dyDescent="0.25">
      <c r="B540" s="44"/>
      <c r="C540" s="44"/>
      <c r="D540" s="44"/>
      <c r="E540" s="45"/>
      <c r="F540" s="45"/>
      <c r="G540" s="45"/>
      <c r="H540" s="94"/>
      <c r="I540" s="94"/>
      <c r="J540" s="44"/>
      <c r="K540" s="44"/>
      <c r="L540" s="44"/>
    </row>
    <row r="541" spans="2:12" x14ac:dyDescent="0.25">
      <c r="B541" s="44"/>
      <c r="C541" s="44"/>
      <c r="D541" s="44"/>
      <c r="E541" s="45"/>
      <c r="F541" s="45"/>
      <c r="G541" s="45"/>
      <c r="H541" s="94"/>
      <c r="I541" s="94"/>
      <c r="J541" s="44"/>
      <c r="K541" s="44"/>
      <c r="L541" s="44"/>
    </row>
    <row r="542" spans="2:12" x14ac:dyDescent="0.25">
      <c r="B542" s="44"/>
      <c r="C542" s="44"/>
      <c r="D542" s="44"/>
      <c r="E542" s="45"/>
      <c r="F542" s="45"/>
      <c r="G542" s="45"/>
      <c r="H542" s="94"/>
      <c r="I542" s="94"/>
      <c r="J542" s="44"/>
      <c r="K542" s="44"/>
      <c r="L542" s="44"/>
    </row>
    <row r="543" spans="2:12" ht="110.25" x14ac:dyDescent="0.25">
      <c r="B543" s="41" t="s">
        <v>450</v>
      </c>
      <c r="C543" s="44"/>
      <c r="D543" s="44"/>
      <c r="E543" s="45"/>
      <c r="F543" s="45"/>
      <c r="G543" s="45"/>
      <c r="H543" s="94"/>
      <c r="I543" s="94"/>
      <c r="J543" s="44"/>
      <c r="K543" s="44"/>
      <c r="L543" s="44"/>
    </row>
    <row r="544" spans="2:12" ht="78.75" x14ac:dyDescent="0.25">
      <c r="B544" s="41" t="s">
        <v>451</v>
      </c>
      <c r="C544" s="42"/>
      <c r="D544" s="42"/>
      <c r="E544" s="42"/>
      <c r="F544" s="42"/>
      <c r="G544" s="42"/>
      <c r="H544" s="42"/>
      <c r="I544" s="42"/>
      <c r="J544" s="42"/>
      <c r="K544" s="42"/>
      <c r="L544" s="42"/>
    </row>
  </sheetData>
  <sheetProtection algorithmName="SHA-512" hashValue="J4q7Rj9mQ2PLGySark3//ybJJDT1DNv2eeWIewL1pbqJjjQAiwa1+BcvtEi9PzULLhDwiSLdYMa9ckTkXWrtYw==" saltValue="NH3LSYMYY+hO6p6aBbLWUw==" spinCount="100000" sheet="1"/>
  <mergeCells count="28">
    <mergeCell ref="B529:L529"/>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92" t="s">
        <v>403</v>
      </c>
      <c r="B2" s="46"/>
      <c r="C2" s="46"/>
      <c r="D2" s="46"/>
      <c r="E2" s="46"/>
      <c r="F2" s="46"/>
      <c r="G2" s="46"/>
      <c r="H2" s="46"/>
      <c r="I2" s="46"/>
      <c r="J2" s="46"/>
      <c r="K2" s="46"/>
    </row>
    <row r="3" spans="1:11" x14ac:dyDescent="0.25">
      <c r="A3" s="46"/>
      <c r="B3" s="46"/>
      <c r="C3" s="46"/>
      <c r="D3" s="46"/>
      <c r="E3" s="46"/>
      <c r="F3" s="46"/>
      <c r="G3" s="46"/>
      <c r="H3" s="46"/>
      <c r="I3" s="46"/>
      <c r="J3" s="46"/>
      <c r="K3" s="46"/>
    </row>
    <row r="4" spans="1:11" ht="16.149999999999999" customHeight="1" thickBot="1" x14ac:dyDescent="0.3">
      <c r="A4" s="6"/>
      <c r="B4" s="6"/>
      <c r="C4" s="6"/>
      <c r="D4" s="6"/>
      <c r="E4" s="6"/>
      <c r="F4" s="6"/>
      <c r="G4" s="6"/>
      <c r="H4" s="6"/>
      <c r="I4" s="6"/>
      <c r="J4" s="6"/>
    </row>
    <row r="5" spans="1:11" ht="48" customHeight="1" x14ac:dyDescent="0.25">
      <c r="A5" s="74" t="s">
        <v>404</v>
      </c>
      <c r="B5" s="65"/>
      <c r="C5" s="63" t="s">
        <v>405</v>
      </c>
      <c r="D5" s="64"/>
      <c r="E5" s="65"/>
      <c r="F5" s="63" t="s">
        <v>406</v>
      </c>
      <c r="G5" s="64"/>
      <c r="H5" s="65"/>
      <c r="I5" s="63" t="s">
        <v>407</v>
      </c>
      <c r="J5" s="65"/>
      <c r="K5" s="8" t="s">
        <v>408</v>
      </c>
    </row>
    <row r="6" spans="1:11" ht="49.15" customHeight="1" x14ac:dyDescent="0.25">
      <c r="A6" s="70"/>
      <c r="B6" s="54"/>
      <c r="C6" s="66"/>
      <c r="D6" s="67"/>
      <c r="E6" s="54"/>
      <c r="F6" s="66"/>
      <c r="G6" s="67"/>
      <c r="H6" s="54"/>
      <c r="I6" s="66"/>
      <c r="J6" s="54"/>
      <c r="K6" s="17"/>
    </row>
    <row r="7" spans="1:11" ht="49.15" customHeight="1" x14ac:dyDescent="0.25">
      <c r="A7" s="70"/>
      <c r="B7" s="54"/>
      <c r="C7" s="66"/>
      <c r="D7" s="67"/>
      <c r="E7" s="54"/>
      <c r="F7" s="66"/>
      <c r="G7" s="67"/>
      <c r="H7" s="54"/>
      <c r="I7" s="66"/>
      <c r="J7" s="54"/>
      <c r="K7" s="17"/>
    </row>
    <row r="8" spans="1:11" ht="49.15" customHeight="1" x14ac:dyDescent="0.25">
      <c r="A8" s="70"/>
      <c r="B8" s="54"/>
      <c r="C8" s="66"/>
      <c r="D8" s="67"/>
      <c r="E8" s="54"/>
      <c r="F8" s="66"/>
      <c r="G8" s="67"/>
      <c r="H8" s="54"/>
      <c r="I8" s="66"/>
      <c r="J8" s="54"/>
      <c r="K8" s="17"/>
    </row>
    <row r="9" spans="1:11" ht="49.15" customHeight="1" x14ac:dyDescent="0.25">
      <c r="A9" s="70"/>
      <c r="B9" s="54"/>
      <c r="C9" s="66"/>
      <c r="D9" s="67"/>
      <c r="E9" s="54"/>
      <c r="F9" s="66"/>
      <c r="G9" s="67"/>
      <c r="H9" s="54"/>
      <c r="I9" s="66"/>
      <c r="J9" s="54"/>
      <c r="K9" s="17"/>
    </row>
    <row r="10" spans="1:11" ht="49.15" customHeight="1" x14ac:dyDescent="0.25">
      <c r="A10" s="70"/>
      <c r="B10" s="54"/>
      <c r="C10" s="66"/>
      <c r="D10" s="67"/>
      <c r="E10" s="54"/>
      <c r="F10" s="66"/>
      <c r="G10" s="67"/>
      <c r="H10" s="54"/>
      <c r="I10" s="66"/>
      <c r="J10" s="54"/>
      <c r="K10" s="17"/>
    </row>
    <row r="11" spans="1:11" ht="49.15" customHeight="1" x14ac:dyDescent="0.25">
      <c r="A11" s="70"/>
      <c r="B11" s="54"/>
      <c r="C11" s="66"/>
      <c r="D11" s="67"/>
      <c r="E11" s="54"/>
      <c r="F11" s="66"/>
      <c r="G11" s="67"/>
      <c r="H11" s="54"/>
      <c r="I11" s="66"/>
      <c r="J11" s="54"/>
      <c r="K11" s="17"/>
    </row>
    <row r="12" spans="1:11" ht="49.15" customHeight="1" x14ac:dyDescent="0.25">
      <c r="A12" s="70"/>
      <c r="B12" s="54"/>
      <c r="C12" s="66"/>
      <c r="D12" s="67"/>
      <c r="E12" s="54"/>
      <c r="F12" s="66"/>
      <c r="G12" s="67"/>
      <c r="H12" s="54"/>
      <c r="I12" s="66"/>
      <c r="J12" s="54"/>
      <c r="K12" s="17"/>
    </row>
    <row r="13" spans="1:11" ht="49.15" customHeight="1" x14ac:dyDescent="0.25">
      <c r="A13" s="70"/>
      <c r="B13" s="54"/>
      <c r="C13" s="66"/>
      <c r="D13" s="67"/>
      <c r="E13" s="54"/>
      <c r="F13" s="66"/>
      <c r="G13" s="67"/>
      <c r="H13" s="54"/>
      <c r="I13" s="66"/>
      <c r="J13" s="54"/>
      <c r="K13" s="17"/>
    </row>
    <row r="14" spans="1:11" ht="49.15" customHeight="1" x14ac:dyDescent="0.25">
      <c r="A14" s="70"/>
      <c r="B14" s="54"/>
      <c r="C14" s="66"/>
      <c r="D14" s="67"/>
      <c r="E14" s="54"/>
      <c r="F14" s="66"/>
      <c r="G14" s="67"/>
      <c r="H14" s="54"/>
      <c r="I14" s="66"/>
      <c r="J14" s="54"/>
      <c r="K14" s="17"/>
    </row>
    <row r="15" spans="1:11" ht="48" customHeight="1" thickBot="1" x14ac:dyDescent="0.3">
      <c r="A15" s="79"/>
      <c r="B15" s="73"/>
      <c r="C15" s="71"/>
      <c r="D15" s="72"/>
      <c r="E15" s="73"/>
      <c r="F15" s="71"/>
      <c r="G15" s="72"/>
      <c r="H15" s="73"/>
      <c r="I15" s="71"/>
      <c r="J15" s="73"/>
      <c r="K15" s="18"/>
    </row>
    <row r="16" spans="1:11" ht="19.149999999999999" customHeight="1" x14ac:dyDescent="0.25">
      <c r="A16" s="9"/>
      <c r="B16" s="9"/>
      <c r="C16" s="9"/>
      <c r="D16" s="9"/>
      <c r="E16" s="9"/>
      <c r="F16" s="9"/>
      <c r="G16" s="9"/>
      <c r="H16" s="9"/>
      <c r="I16" s="9"/>
      <c r="J16" s="9"/>
      <c r="K16" s="10"/>
    </row>
    <row r="17" spans="1:11" ht="49.15" customHeight="1" x14ac:dyDescent="0.25">
      <c r="A17" s="84" t="s">
        <v>409</v>
      </c>
      <c r="B17" s="46"/>
      <c r="C17" s="46"/>
      <c r="D17" s="46"/>
      <c r="E17" s="46"/>
      <c r="F17" s="46"/>
      <c r="G17" s="46"/>
      <c r="H17" s="46"/>
      <c r="I17" s="46"/>
      <c r="J17" s="46"/>
      <c r="K17" s="46"/>
    </row>
    <row r="18" spans="1:11" ht="16.149999999999999" customHeight="1" thickBot="1" x14ac:dyDescent="0.3">
      <c r="A18" s="9"/>
      <c r="B18" s="9"/>
      <c r="C18" s="9"/>
      <c r="D18" s="9"/>
      <c r="E18" s="9"/>
      <c r="F18" s="9"/>
      <c r="G18" s="9"/>
      <c r="H18" s="9"/>
      <c r="I18" s="9"/>
      <c r="J18" s="9"/>
      <c r="K18" s="10"/>
    </row>
    <row r="19" spans="1:11" ht="49.15" customHeight="1" x14ac:dyDescent="0.25">
      <c r="A19" s="74" t="s">
        <v>29</v>
      </c>
      <c r="B19" s="65"/>
      <c r="C19" s="63" t="s">
        <v>405</v>
      </c>
      <c r="D19" s="64"/>
      <c r="E19" s="65"/>
      <c r="F19" s="63" t="s">
        <v>410</v>
      </c>
      <c r="G19" s="64"/>
      <c r="H19" s="65"/>
      <c r="I19" s="77" t="s">
        <v>407</v>
      </c>
      <c r="J19" s="78"/>
      <c r="K19" s="10"/>
    </row>
    <row r="20" spans="1:11" ht="49.15" customHeight="1" x14ac:dyDescent="0.25">
      <c r="A20" s="70"/>
      <c r="B20" s="54"/>
      <c r="C20" s="66"/>
      <c r="D20" s="67"/>
      <c r="E20" s="54"/>
      <c r="F20" s="66"/>
      <c r="G20" s="67"/>
      <c r="H20" s="54"/>
      <c r="I20" s="68"/>
      <c r="J20" s="69"/>
      <c r="K20" s="10"/>
    </row>
    <row r="21" spans="1:11" ht="49.15" customHeight="1" x14ac:dyDescent="0.25">
      <c r="A21" s="70"/>
      <c r="B21" s="54"/>
      <c r="C21" s="66"/>
      <c r="D21" s="67"/>
      <c r="E21" s="54"/>
      <c r="F21" s="66"/>
      <c r="G21" s="67"/>
      <c r="H21" s="54"/>
      <c r="I21" s="68"/>
      <c r="J21" s="69"/>
      <c r="K21" s="10"/>
    </row>
    <row r="22" spans="1:11" ht="49.15" customHeight="1" x14ac:dyDescent="0.25">
      <c r="A22" s="70"/>
      <c r="B22" s="54"/>
      <c r="C22" s="66"/>
      <c r="D22" s="67"/>
      <c r="E22" s="54"/>
      <c r="F22" s="66"/>
      <c r="G22" s="67"/>
      <c r="H22" s="54"/>
      <c r="I22" s="68"/>
      <c r="J22" s="69"/>
      <c r="K22" s="10"/>
    </row>
    <row r="23" spans="1:11" ht="49.15" customHeight="1" x14ac:dyDescent="0.25">
      <c r="A23" s="70"/>
      <c r="B23" s="54"/>
      <c r="C23" s="66"/>
      <c r="D23" s="67"/>
      <c r="E23" s="54"/>
      <c r="F23" s="66"/>
      <c r="G23" s="67"/>
      <c r="H23" s="54"/>
      <c r="I23" s="68"/>
      <c r="J23" s="69"/>
      <c r="K23" s="10"/>
    </row>
    <row r="24" spans="1:11" ht="49.15" customHeight="1" x14ac:dyDescent="0.25">
      <c r="A24" s="70"/>
      <c r="B24" s="54"/>
      <c r="C24" s="66"/>
      <c r="D24" s="67"/>
      <c r="E24" s="54"/>
      <c r="F24" s="66"/>
      <c r="G24" s="67"/>
      <c r="H24" s="54"/>
      <c r="I24" s="68"/>
      <c r="J24" s="69"/>
      <c r="K24" s="10"/>
    </row>
    <row r="25" spans="1:11" ht="49.15" customHeight="1" x14ac:dyDescent="0.25">
      <c r="A25" s="70"/>
      <c r="B25" s="54"/>
      <c r="C25" s="66"/>
      <c r="D25" s="67"/>
      <c r="E25" s="54"/>
      <c r="F25" s="66"/>
      <c r="G25" s="67"/>
      <c r="H25" s="54"/>
      <c r="I25" s="68"/>
      <c r="J25" s="69"/>
      <c r="K25" s="10"/>
    </row>
    <row r="26" spans="1:11" ht="49.15" customHeight="1" x14ac:dyDescent="0.25">
      <c r="A26" s="70"/>
      <c r="B26" s="54"/>
      <c r="C26" s="66"/>
      <c r="D26" s="67"/>
      <c r="E26" s="54"/>
      <c r="F26" s="66"/>
      <c r="G26" s="67"/>
      <c r="H26" s="54"/>
      <c r="I26" s="68"/>
      <c r="J26" s="69"/>
      <c r="K26" s="10"/>
    </row>
    <row r="27" spans="1:11" ht="49.15" customHeight="1" x14ac:dyDescent="0.25">
      <c r="A27" s="70"/>
      <c r="B27" s="54"/>
      <c r="C27" s="66"/>
      <c r="D27" s="67"/>
      <c r="E27" s="54"/>
      <c r="F27" s="66"/>
      <c r="G27" s="67"/>
      <c r="H27" s="54"/>
      <c r="I27" s="68"/>
      <c r="J27" s="69"/>
      <c r="K27" s="10"/>
    </row>
    <row r="28" spans="1:11" ht="49.15" customHeight="1" x14ac:dyDescent="0.25">
      <c r="A28" s="70"/>
      <c r="B28" s="54"/>
      <c r="C28" s="66"/>
      <c r="D28" s="67"/>
      <c r="E28" s="54"/>
      <c r="F28" s="66"/>
      <c r="G28" s="67"/>
      <c r="H28" s="54"/>
      <c r="I28" s="68"/>
      <c r="J28" s="69"/>
      <c r="K28" s="10"/>
    </row>
    <row r="29" spans="1:11" ht="49.15" customHeight="1" x14ac:dyDescent="0.25">
      <c r="A29" s="70"/>
      <c r="B29" s="54"/>
      <c r="C29" s="66"/>
      <c r="D29" s="67"/>
      <c r="E29" s="54"/>
      <c r="F29" s="66"/>
      <c r="G29" s="67"/>
      <c r="H29" s="54"/>
      <c r="I29" s="68"/>
      <c r="J29" s="69"/>
      <c r="K29" s="10"/>
    </row>
    <row r="31" spans="1:11" ht="33" customHeight="1" x14ac:dyDescent="0.25">
      <c r="A31" s="86"/>
      <c r="B31" s="46"/>
      <c r="C31" s="46"/>
      <c r="D31" s="46"/>
      <c r="E31" s="46"/>
      <c r="F31" s="46"/>
      <c r="G31" s="46"/>
      <c r="H31" s="46"/>
      <c r="I31" s="46"/>
      <c r="J31" s="46"/>
    </row>
    <row r="33" spans="1:10" ht="16.149999999999999" customHeight="1" x14ac:dyDescent="0.25">
      <c r="A33" s="87" t="s">
        <v>411</v>
      </c>
      <c r="B33" s="46"/>
      <c r="C33" s="46"/>
      <c r="D33" s="46"/>
      <c r="E33" s="46"/>
      <c r="F33" s="46"/>
      <c r="G33" s="46"/>
      <c r="H33" s="46"/>
      <c r="I33" s="46"/>
      <c r="J33" s="46"/>
    </row>
    <row r="34" spans="1:10" ht="16.149999999999999" customHeight="1" thickBot="1" x14ac:dyDescent="0.3"/>
    <row r="35" spans="1:10" ht="16.149999999999999" customHeight="1" x14ac:dyDescent="0.25">
      <c r="A35" s="7" t="s">
        <v>28</v>
      </c>
      <c r="B35" s="82" t="s">
        <v>412</v>
      </c>
      <c r="C35" s="64"/>
      <c r="D35" s="64"/>
      <c r="E35" s="64"/>
      <c r="F35" s="64"/>
      <c r="G35" s="65"/>
      <c r="H35" s="83" t="s">
        <v>413</v>
      </c>
      <c r="I35" s="64"/>
      <c r="J35" s="78"/>
    </row>
    <row r="36" spans="1:10" ht="48" customHeight="1" x14ac:dyDescent="0.25">
      <c r="A36" s="19" t="s">
        <v>414</v>
      </c>
      <c r="B36" s="76" t="s">
        <v>415</v>
      </c>
      <c r="C36" s="67"/>
      <c r="D36" s="67"/>
      <c r="E36" s="67"/>
      <c r="F36" s="67"/>
      <c r="G36" s="54"/>
      <c r="H36" s="80"/>
      <c r="I36" s="67"/>
      <c r="J36" s="69"/>
    </row>
    <row r="37" spans="1:10" ht="48" customHeight="1" x14ac:dyDescent="0.25">
      <c r="A37" s="19" t="s">
        <v>416</v>
      </c>
      <c r="B37" s="76" t="s">
        <v>417</v>
      </c>
      <c r="C37" s="67"/>
      <c r="D37" s="67"/>
      <c r="E37" s="67"/>
      <c r="F37" s="67"/>
      <c r="G37" s="54"/>
      <c r="H37" s="80"/>
      <c r="I37" s="67"/>
      <c r="J37" s="69"/>
    </row>
    <row r="38" spans="1:10" ht="48" customHeight="1" x14ac:dyDescent="0.25">
      <c r="A38" s="19" t="s">
        <v>418</v>
      </c>
      <c r="B38" s="76" t="s">
        <v>419</v>
      </c>
      <c r="C38" s="67"/>
      <c r="D38" s="67"/>
      <c r="E38" s="67"/>
      <c r="F38" s="67"/>
      <c r="G38" s="54"/>
      <c r="H38" s="80"/>
      <c r="I38" s="67"/>
      <c r="J38" s="69"/>
    </row>
    <row r="39" spans="1:10" ht="48" customHeight="1" x14ac:dyDescent="0.25">
      <c r="A39" s="19" t="s">
        <v>420</v>
      </c>
      <c r="B39" s="76" t="s">
        <v>421</v>
      </c>
      <c r="C39" s="67"/>
      <c r="D39" s="67"/>
      <c r="E39" s="67"/>
      <c r="F39" s="67"/>
      <c r="G39" s="54"/>
      <c r="H39" s="80"/>
      <c r="I39" s="67"/>
      <c r="J39" s="69"/>
    </row>
    <row r="40" spans="1:10" ht="48" customHeight="1" x14ac:dyDescent="0.25">
      <c r="A40" s="20"/>
      <c r="B40" s="81"/>
      <c r="C40" s="67"/>
      <c r="D40" s="67"/>
      <c r="E40" s="67"/>
      <c r="F40" s="67"/>
      <c r="G40" s="54"/>
      <c r="H40" s="80"/>
      <c r="I40" s="67"/>
      <c r="J40" s="69"/>
    </row>
    <row r="41" spans="1:10" ht="48" customHeight="1" x14ac:dyDescent="0.25">
      <c r="A41" s="20"/>
      <c r="B41" s="81"/>
      <c r="C41" s="67"/>
      <c r="D41" s="67"/>
      <c r="E41" s="67"/>
      <c r="F41" s="67"/>
      <c r="G41" s="54"/>
      <c r="H41" s="80"/>
      <c r="I41" s="67"/>
      <c r="J41" s="69"/>
    </row>
    <row r="42" spans="1:10" ht="48" customHeight="1" x14ac:dyDescent="0.25">
      <c r="A42" s="20"/>
      <c r="B42" s="81"/>
      <c r="C42" s="67"/>
      <c r="D42" s="67"/>
      <c r="E42" s="67"/>
      <c r="F42" s="67"/>
      <c r="G42" s="54"/>
      <c r="H42" s="80"/>
      <c r="I42" s="67"/>
      <c r="J42" s="69"/>
    </row>
    <row r="43" spans="1:10" ht="48" customHeight="1" x14ac:dyDescent="0.25">
      <c r="A43" s="20"/>
      <c r="B43" s="81"/>
      <c r="C43" s="67"/>
      <c r="D43" s="67"/>
      <c r="E43" s="67"/>
      <c r="F43" s="67"/>
      <c r="G43" s="54"/>
      <c r="H43" s="80"/>
      <c r="I43" s="67"/>
      <c r="J43" s="69"/>
    </row>
    <row r="44" spans="1:10" ht="48" customHeight="1" x14ac:dyDescent="0.25">
      <c r="A44" s="20"/>
      <c r="B44" s="81"/>
      <c r="C44" s="67"/>
      <c r="D44" s="67"/>
      <c r="E44" s="67"/>
      <c r="F44" s="67"/>
      <c r="G44" s="54"/>
      <c r="H44" s="80"/>
      <c r="I44" s="67"/>
      <c r="J44" s="69"/>
    </row>
    <row r="45" spans="1:10" ht="48" customHeight="1" x14ac:dyDescent="0.25">
      <c r="A45" s="20"/>
      <c r="B45" s="81"/>
      <c r="C45" s="67"/>
      <c r="D45" s="67"/>
      <c r="E45" s="67"/>
      <c r="F45" s="67"/>
      <c r="G45" s="54"/>
      <c r="H45" s="80"/>
      <c r="I45" s="67"/>
      <c r="J45" s="69"/>
    </row>
    <row r="46" spans="1:10" ht="49.15" customHeight="1" thickBot="1" x14ac:dyDescent="0.3">
      <c r="A46" s="21"/>
      <c r="B46" s="88"/>
      <c r="C46" s="72"/>
      <c r="D46" s="72"/>
      <c r="E46" s="72"/>
      <c r="F46" s="72"/>
      <c r="G46" s="73"/>
      <c r="H46" s="89"/>
      <c r="I46" s="90"/>
      <c r="J46" s="91"/>
    </row>
    <row r="48" spans="1:10" ht="102" customHeight="1" x14ac:dyDescent="0.25">
      <c r="A48" s="86" t="s">
        <v>422</v>
      </c>
      <c r="B48" s="46"/>
      <c r="C48" s="46"/>
      <c r="D48" s="46"/>
      <c r="E48" s="46"/>
      <c r="F48" s="46"/>
      <c r="G48" s="46"/>
      <c r="H48" s="46"/>
      <c r="I48" s="46"/>
      <c r="J48" s="46"/>
    </row>
    <row r="51" spans="1:10" x14ac:dyDescent="0.25">
      <c r="A51" s="85" t="s">
        <v>423</v>
      </c>
      <c r="B51" s="46"/>
      <c r="C51" s="46"/>
      <c r="D51" s="46"/>
      <c r="E51" s="75"/>
      <c r="F51" s="46"/>
      <c r="G51" s="46"/>
      <c r="H51" s="46"/>
      <c r="I51" s="46"/>
      <c r="J51" s="46"/>
    </row>
    <row r="53" spans="1:10" x14ac:dyDescent="0.25">
      <c r="A53" s="85" t="s">
        <v>424</v>
      </c>
      <c r="B53" s="46"/>
      <c r="C53" s="46"/>
      <c r="D53" s="46"/>
      <c r="E53" s="75"/>
      <c r="F53" s="46"/>
      <c r="G53" s="46"/>
      <c r="H53" s="46"/>
      <c r="I53" s="46"/>
      <c r="J53" s="46"/>
    </row>
    <row r="100" spans="1:1" ht="15.75" x14ac:dyDescent="0.25">
      <c r="A100" t="s">
        <v>425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2025-07-10T08:23:42Z</dcterms:modified>
</cp:coreProperties>
</file>