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08_vilniausvt_lt/Documents/Dokumentai/2025/14_TP remontas/Remonto paslaugų pirkimo sąlygos/"/>
    </mc:Choice>
  </mc:AlternateContent>
  <xr:revisionPtr revIDLastSave="86" documentId="8_{AA067479-0B3E-4C6A-8BC8-F44D57398905}" xr6:coauthVersionLast="47" xr6:coauthVersionMax="47" xr10:uidLastSave="{6B644F21-58DE-42C4-8DF5-3C151B4B2C27}"/>
  <bookViews>
    <workbookView xWindow="-120" yWindow="-120" windowWidth="29040" windowHeight="15840" xr2:uid="{00000000-000D-0000-FFFF-FFFF00000000}"/>
  </bookViews>
  <sheets>
    <sheet name="10-2 priedas" sheetId="1" r:id="rId1"/>
  </sheets>
  <definedNames>
    <definedName name="_xlnm._FilterDatabase" localSheetId="0" hidden="1">'10-2 priedas'!$B$4:$P$72</definedName>
    <definedName name="_xlnm.Print_Area" localSheetId="0">'10-2 priedas'!$B$1:$K$72</definedName>
    <definedName name="_xlnm.Print_Titles" localSheetId="0">'10-2 priedas'!#REF!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1" l="1"/>
  <c r="K64" i="1"/>
  <c r="K6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60" i="1"/>
  <c r="K61" i="1"/>
  <c r="K62" i="1"/>
  <c r="K67" i="1"/>
  <c r="K68" i="1" l="1"/>
  <c r="K5" i="1"/>
  <c r="K54" i="1" s="1"/>
  <c r="K69" i="1" l="1"/>
  <c r="K70" i="1" s="1"/>
  <c r="K71" i="1" s="1"/>
  <c r="K55" i="1"/>
  <c r="K56" i="1" s="1"/>
  <c r="K57" i="1" s="1"/>
  <c r="K72" i="1" l="1"/>
</calcChain>
</file>

<file path=xl/sharedStrings.xml><?xml version="1.0" encoding="utf-8"?>
<sst xmlns="http://schemas.openxmlformats.org/spreadsheetml/2006/main" count="90" uniqueCount="77">
  <si>
    <t>Eil. Nr.</t>
  </si>
  <si>
    <t>Viso prekių 
preliminaraus kiekio kaina, Eur be PVM (12 mėn.)</t>
  </si>
  <si>
    <t>TRANSPORTO PRIEMONIŲ (AUTOBUSŲ) REMONTO PASLAUGŲ PIRKIMO
 PIRKIMO SIŪLOMŲ KAINŲ LENTELĖ</t>
  </si>
  <si>
    <t>Katalogo Nr.</t>
  </si>
  <si>
    <t>Preliminarus  12 mėn. kiekis (vnt.)</t>
  </si>
  <si>
    <t>Pavadinimas</t>
  </si>
  <si>
    <r>
      <t>Prekės gamintojas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</si>
  <si>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r>
      <t>Prekės mato
 vieneto kaina, Eur be PVM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</si>
  <si>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PREKĖS</t>
  </si>
  <si>
    <t>PASLAUGOS</t>
  </si>
  <si>
    <r>
      <t>Paslaugos mato
 vieneto (</t>
    </r>
    <r>
      <rPr>
        <b/>
        <sz val="12"/>
        <color rgb="FFFF0000"/>
        <rFont val="Times New Roman"/>
        <family val="1"/>
        <charset val="186"/>
      </rPr>
      <t>1 val.</t>
    </r>
    <r>
      <rPr>
        <b/>
        <sz val="12"/>
        <color theme="1"/>
        <rFont val="Times New Roman"/>
        <family val="1"/>
        <charset val="186"/>
      </rPr>
      <t>) kaina, Eur be PVM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</si>
  <si>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Viso paslaugų kiekio kaina, Eur be PVM</t>
  </si>
  <si>
    <t>Praktiniai mokymai</t>
  </si>
  <si>
    <r>
      <t>Paslaugos mato
 vieneto (</t>
    </r>
    <r>
      <rPr>
        <b/>
        <sz val="12"/>
        <color rgb="FFFF0000"/>
        <rFont val="Times New Roman"/>
        <family val="1"/>
        <charset val="186"/>
      </rPr>
      <t>1 akademinės val.</t>
    </r>
    <r>
      <rPr>
        <b/>
        <sz val="12"/>
        <color theme="1"/>
        <rFont val="Times New Roman"/>
        <family val="1"/>
        <charset val="186"/>
      </rPr>
      <t>) kaina, Eur be PVM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</si>
  <si>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Preliminarus praktinių mokymų kiekis (akademinėmis val.)</t>
  </si>
  <si>
    <t>PREKIŲ KAINA, EUR BE PVM</t>
  </si>
  <si>
    <t>PREKIŲ KAINOS 21 PROC. PVM, EUR</t>
  </si>
  <si>
    <t>PREKIŲ KAINA, EUR SU PVM</t>
  </si>
  <si>
    <t>PASLAUGŲ KAINA, EUR BE PVM</t>
  </si>
  <si>
    <t>PASLAUGŲ KAINA, EUR SU PVM</t>
  </si>
  <si>
    <t>BENDRA PASIŪLYMO KAINA, EUR SU PVM (Z= T1+T2)</t>
  </si>
  <si>
    <t>2 pirkimo objekto dalis – autobusų MAN pagrindinės poros ir komplektuojančių elementų kapitalinio remonto paslaugos</t>
  </si>
  <si>
    <t>Korpusas pavaros dešinys</t>
  </si>
  <si>
    <t>Krumpliaratis varomasis kūginis</t>
  </si>
  <si>
    <t>Diferencialas</t>
  </si>
  <si>
    <t>Korpusas pavaros kairys</t>
  </si>
  <si>
    <t>Krumpliaratis tarpinis</t>
  </si>
  <si>
    <t>Guolis</t>
  </si>
  <si>
    <t>pusašis</t>
  </si>
  <si>
    <t>Flanšas kardaninio veleno z=46</t>
  </si>
  <si>
    <t>Diskas išlyginamasis h=3,100</t>
  </si>
  <si>
    <t>Pirštas atraminis</t>
  </si>
  <si>
    <t>Riebokšlis reduktoriaus 90x125x12/19</t>
  </si>
  <si>
    <t>Įvorė</t>
  </si>
  <si>
    <t>Žiedas sandarinimo 277X2,5N-FPM-70</t>
  </si>
  <si>
    <t>Žiedas 60,1X69X10,50-16MNCR5</t>
  </si>
  <si>
    <t>Veržlė M105X1,5-22H</t>
  </si>
  <si>
    <t>Diskas išlyginamasis H=1,25</t>
  </si>
  <si>
    <t>Veržlė dvylikabriaunė M50</t>
  </si>
  <si>
    <t>Diskas atraminis</t>
  </si>
  <si>
    <t>Poveržlė 50,00X70,00X4,00</t>
  </si>
  <si>
    <t>Diskas išlyginamasis h=2,850</t>
  </si>
  <si>
    <t>Poveržlė 52,000X73,950X4,000</t>
  </si>
  <si>
    <t>Diskas išlyginamasis A=1,01</t>
  </si>
  <si>
    <t>Diskas išlyginamasis 110X124,4X1,55-F500</t>
  </si>
  <si>
    <t>Diskas išlyginamasis 110X124,4X1,43-F500</t>
  </si>
  <si>
    <t>Diskas išlyginamasis 127,6X149X1,29-CK60</t>
  </si>
  <si>
    <t>Guolis 40X68X9</t>
  </si>
  <si>
    <t>Poveržlė 42X68X5-100CR6</t>
  </si>
  <si>
    <t>Sandarinimo žiedas 190X3N-FPM1-70-GN</t>
  </si>
  <si>
    <t>Dangtelis apsauginis</t>
  </si>
  <si>
    <t>Varžtas M18X2X70-12.9</t>
  </si>
  <si>
    <t>Varžtas M36X1,5</t>
  </si>
  <si>
    <t>Poveržlė fiksatorius</t>
  </si>
  <si>
    <t>Riebokšlis 64X3N-FPM1-70-GN</t>
  </si>
  <si>
    <t>Spyruoklė</t>
  </si>
  <si>
    <t>Žiedas fiksacinis 75X2,50-ZNPHR5F</t>
  </si>
  <si>
    <t>Varžtas BM18x1.5x60-10.9-FE//ZNNI8//CN</t>
  </si>
  <si>
    <t>Varžtas kamštis M24X1,5-ST-M3360-RK12-K</t>
  </si>
  <si>
    <t>Žiedas sandarinimo 20.9x3-FPM-70</t>
  </si>
  <si>
    <t>Spyruoklė lėkštinė</t>
  </si>
  <si>
    <t>Veržlė kardano M14x1.5-10-183-B1</t>
  </si>
  <si>
    <t>Pneumo ir  elektrinių sistemų diagnostika ir remontas (MAN CITYLION G A23K625)</t>
  </si>
  <si>
    <t>Pagrindinės poros remontas / vedamos ašies perrinkimas (MAN CITYLION G A23K625)</t>
  </si>
  <si>
    <t>Montavimo / demontavimo paslauga (MAN CITYLION G A23K625)</t>
  </si>
  <si>
    <t>Viso remonto paslaugų kaina, Eur be PVM</t>
  </si>
  <si>
    <t>Pneumo ir  elektrinių sistemų diagnostika ir remontas (MAN CITYLION A21L109)</t>
  </si>
  <si>
    <t>Pagrindinės poros remontas / vedamos ašies perrinkimas (MAN CITYLION A21L109)</t>
  </si>
  <si>
    <t>Montavimo / demontavimo paslauga (MAN CITYLION A21L109)</t>
  </si>
  <si>
    <r>
      <rPr>
        <b/>
        <sz val="12"/>
        <rFont val="Times New Roman"/>
        <family val="1"/>
        <charset val="186"/>
      </rPr>
      <t>M</t>
    </r>
    <r>
      <rPr>
        <b/>
        <sz val="12"/>
        <color theme="1"/>
        <rFont val="Times New Roman"/>
        <family val="1"/>
        <charset val="186"/>
      </rPr>
      <t>aksimalus remonto valandų skaičius (visų vedamų ašių) (12 mėn.)</t>
    </r>
  </si>
  <si>
    <t>PASLAUGŲ KAINOS 21 PROC. PVM, EUR</t>
  </si>
  <si>
    <r>
      <t xml:space="preserve">T1 – Specifikacijoje nurodytų prekių kaina, Eur su PVM, padauginta iš </t>
    </r>
    <r>
      <rPr>
        <b/>
        <sz val="10"/>
        <color rgb="FFFF0000"/>
        <rFont val="Times New Roman"/>
        <family val="1"/>
        <charset val="186"/>
      </rPr>
      <t>0,65</t>
    </r>
    <r>
      <rPr>
        <b/>
        <sz val="10"/>
        <color theme="1"/>
        <rFont val="Times New Roman"/>
        <family val="1"/>
        <charset val="186"/>
      </rPr>
      <t xml:space="preserve"> funkcinio parametro lyginamojo svorio (L1)</t>
    </r>
  </si>
  <si>
    <r>
      <t xml:space="preserve">T2 – Specifikacijoje nurodytų Paslaugų kaina, Eur su PVM, padauginta iš </t>
    </r>
    <r>
      <rPr>
        <b/>
        <sz val="10"/>
        <color rgb="FFFF0000"/>
        <rFont val="Times New Roman"/>
        <family val="1"/>
        <charset val="186"/>
      </rPr>
      <t>0,35</t>
    </r>
    <r>
      <rPr>
        <b/>
        <sz val="10"/>
        <color theme="1"/>
        <rFont val="Times New Roman"/>
        <family val="1"/>
        <charset val="186"/>
      </rPr>
      <t xml:space="preserve"> funkcinio parametro lyginamojo svorio (L2)</t>
    </r>
  </si>
  <si>
    <t>10-2 priedas</t>
  </si>
  <si>
    <r>
      <t>Prekės kodas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</si>
  <si>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r>
      <t>Prekės kilmės šalis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</si>
  <si>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r>
      <t>Ar prekė yra originali
(</t>
    </r>
    <r>
      <rPr>
        <b/>
        <sz val="12"/>
        <color rgb="FFFF0000"/>
        <rFont val="Times New Roman"/>
        <family val="1"/>
        <charset val="186"/>
      </rPr>
      <t>ĮRAŠYTI "TAIP" ARBA "NE"</t>
    </r>
    <r>
      <rPr>
        <b/>
        <sz val="12"/>
        <color theme="1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</si>
</sst>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right" vertical="center" indent="1"/>
      <protection locked="0"/>
    </xf>
    <xf numFmtId="4" fontId="6" fillId="0" borderId="1" xfId="0" applyNumberFormat="1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164" fontId="2" fillId="3" borderId="1" xfId="0" applyNumberFormat="1" applyFont="1" applyFill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2"/>
  <sheetViews>
    <sheetView tabSelected="1" zoomScaleNormal="100" zoomScaleSheetLayoutView="140" workbookViewId="0">
      <selection activeCell="E5" sqref="E5"/>
    </sheetView>
  </sheetViews>
  <sheetFormatPr defaultRowHeight="15" x14ac:dyDescent="0.25"/>
  <cols>
    <col min="2" max="2" width="8.28515625" customWidth="1"/>
    <col min="3" max="3" width="29" customWidth="1"/>
    <col min="4" max="4" width="18" style="11" customWidth="1"/>
    <col min="5" max="5" width="18.140625" style="11" customWidth="1"/>
    <col min="6" max="6" width="19.85546875" style="11" customWidth="1"/>
    <col min="7" max="7" width="18.28515625" style="11" customWidth="1"/>
    <col min="8" max="8" width="14.7109375" style="11" customWidth="1"/>
    <col min="9" max="9" width="15.28515625" customWidth="1"/>
    <col min="10" max="10" width="15.7109375" customWidth="1"/>
    <col min="11" max="11" width="14.7109375" customWidth="1"/>
    <col min="16" max="16" width="7" customWidth="1"/>
    <col min="17" max="17" width="14.42578125" customWidth="1"/>
  </cols>
  <sheetData>
    <row r="1" spans="2:16" ht="49.5" customHeight="1" thickBot="1" x14ac:dyDescent="0.3">
      <c r="B1" s="22" t="s">
        <v>2</v>
      </c>
      <c r="C1" s="23"/>
      <c r="D1" s="23"/>
      <c r="E1" s="23"/>
      <c r="F1" s="23"/>
      <c r="G1" s="23"/>
      <c r="H1" s="23"/>
      <c r="I1" s="23"/>
      <c r="J1" s="24"/>
      <c r="K1" s="2" t="s">
        <v>73</v>
      </c>
      <c r="L1" s="3"/>
      <c r="M1" s="3"/>
      <c r="N1" s="3"/>
      <c r="O1" s="3"/>
      <c r="P1" s="3"/>
    </row>
    <row r="2" spans="2:16" ht="31.5" customHeight="1" x14ac:dyDescent="0.25">
      <c r="B2" s="25" t="s">
        <v>21</v>
      </c>
      <c r="C2" s="26"/>
      <c r="D2" s="26"/>
      <c r="E2" s="26"/>
      <c r="F2" s="26"/>
      <c r="G2" s="26"/>
      <c r="H2" s="26"/>
      <c r="I2" s="26"/>
      <c r="J2" s="26"/>
      <c r="K2" s="5"/>
      <c r="L2" s="3"/>
      <c r="M2" s="3"/>
      <c r="N2" s="3"/>
      <c r="O2" s="3"/>
      <c r="P2" s="3"/>
    </row>
    <row r="3" spans="2:16" ht="113.25" customHeight="1" x14ac:dyDescent="0.25">
      <c r="B3" s="1" t="s">
        <v>0</v>
      </c>
      <c r="C3" s="1" t="s">
        <v>5</v>
      </c>
      <c r="D3" s="1" t="s">
        <v>3</v>
      </c>
      <c r="E3" s="1" t="s">
        <v>6</v>
      </c>
      <c r="F3" s="1" t="s">
        <v>74</v>
      </c>
      <c r="G3" s="1" t="s">
        <v>75</v>
      </c>
      <c r="H3" s="1" t="s">
        <v>76</v>
      </c>
      <c r="I3" s="1" t="s">
        <v>4</v>
      </c>
      <c r="J3" s="1" t="s">
        <v>7</v>
      </c>
      <c r="K3" s="1" t="s">
        <v>1</v>
      </c>
    </row>
    <row r="4" spans="2:16" x14ac:dyDescent="0.25">
      <c r="B4" s="27" t="s">
        <v>8</v>
      </c>
      <c r="C4" s="28"/>
      <c r="D4" s="28"/>
      <c r="E4" s="28"/>
      <c r="F4" s="28"/>
      <c r="G4" s="28"/>
      <c r="H4" s="28"/>
      <c r="I4" s="28"/>
      <c r="J4" s="28"/>
      <c r="K4" s="29"/>
    </row>
    <row r="5" spans="2:16" ht="21.95" customHeight="1" x14ac:dyDescent="0.25">
      <c r="B5" s="4">
        <v>1</v>
      </c>
      <c r="C5" s="6" t="s">
        <v>22</v>
      </c>
      <c r="D5" s="10">
        <v>36354210005</v>
      </c>
      <c r="E5" s="38"/>
      <c r="F5" s="38"/>
      <c r="G5" s="38"/>
      <c r="H5" s="38"/>
      <c r="I5" s="7">
        <v>4</v>
      </c>
      <c r="J5" s="8"/>
      <c r="K5" s="9">
        <f>ROUND(J5,2)*I5</f>
        <v>0</v>
      </c>
    </row>
    <row r="6" spans="2:16" ht="21.95" customHeight="1" x14ac:dyDescent="0.25">
      <c r="B6" s="4">
        <v>2</v>
      </c>
      <c r="C6" s="6" t="s">
        <v>23</v>
      </c>
      <c r="D6" s="10">
        <v>36351996726</v>
      </c>
      <c r="E6" s="38"/>
      <c r="F6" s="38"/>
      <c r="G6" s="38"/>
      <c r="H6" s="38"/>
      <c r="I6" s="7">
        <v>4</v>
      </c>
      <c r="J6" s="8"/>
      <c r="K6" s="9">
        <f t="shared" ref="K6:K53" si="0">ROUND(J6,2)*I6</f>
        <v>0</v>
      </c>
    </row>
    <row r="7" spans="2:16" ht="21.95" customHeight="1" x14ac:dyDescent="0.25">
      <c r="B7" s="4">
        <v>3</v>
      </c>
      <c r="C7" s="6" t="s">
        <v>24</v>
      </c>
      <c r="D7" s="10">
        <v>36351006009</v>
      </c>
      <c r="E7" s="38"/>
      <c r="F7" s="38"/>
      <c r="G7" s="38"/>
      <c r="H7" s="38"/>
      <c r="I7" s="7">
        <v>4</v>
      </c>
      <c r="J7" s="8"/>
      <c r="K7" s="9">
        <f t="shared" si="0"/>
        <v>0</v>
      </c>
    </row>
    <row r="8" spans="2:16" ht="21.95" customHeight="1" x14ac:dyDescent="0.25">
      <c r="B8" s="4">
        <v>4</v>
      </c>
      <c r="C8" s="6" t="s">
        <v>25</v>
      </c>
      <c r="D8" s="10">
        <v>36354210006</v>
      </c>
      <c r="E8" s="38"/>
      <c r="F8" s="38"/>
      <c r="G8" s="38"/>
      <c r="H8" s="38"/>
      <c r="I8" s="7">
        <v>4</v>
      </c>
      <c r="J8" s="8"/>
      <c r="K8" s="9">
        <f t="shared" si="0"/>
        <v>0</v>
      </c>
    </row>
    <row r="9" spans="2:16" ht="21.95" customHeight="1" x14ac:dyDescent="0.25">
      <c r="B9" s="4">
        <v>5</v>
      </c>
      <c r="C9" s="6" t="s">
        <v>26</v>
      </c>
      <c r="D9" s="10">
        <v>36355110002</v>
      </c>
      <c r="E9" s="38"/>
      <c r="F9" s="38"/>
      <c r="G9" s="38"/>
      <c r="H9" s="38"/>
      <c r="I9" s="7">
        <v>8</v>
      </c>
      <c r="J9" s="8"/>
      <c r="K9" s="9">
        <f t="shared" si="0"/>
        <v>0</v>
      </c>
    </row>
    <row r="10" spans="2:16" ht="21.95" customHeight="1" x14ac:dyDescent="0.25">
      <c r="B10" s="4">
        <v>6</v>
      </c>
      <c r="C10" s="6" t="s">
        <v>26</v>
      </c>
      <c r="D10" s="10">
        <v>36355110000</v>
      </c>
      <c r="E10" s="38"/>
      <c r="F10" s="38"/>
      <c r="G10" s="38"/>
      <c r="H10" s="38"/>
      <c r="I10" s="7">
        <v>16</v>
      </c>
      <c r="J10" s="8"/>
      <c r="K10" s="9">
        <f t="shared" si="0"/>
        <v>0</v>
      </c>
    </row>
    <row r="11" spans="2:16" ht="21.95" customHeight="1" x14ac:dyDescent="0.25">
      <c r="B11" s="4">
        <v>7</v>
      </c>
      <c r="C11" s="6" t="s">
        <v>27</v>
      </c>
      <c r="D11" s="10">
        <v>81934200369</v>
      </c>
      <c r="E11" s="38"/>
      <c r="F11" s="38"/>
      <c r="G11" s="38"/>
      <c r="H11" s="38"/>
      <c r="I11" s="7">
        <v>4</v>
      </c>
      <c r="J11" s="8"/>
      <c r="K11" s="9">
        <f t="shared" si="0"/>
        <v>0</v>
      </c>
    </row>
    <row r="12" spans="2:16" ht="21.95" customHeight="1" x14ac:dyDescent="0.25">
      <c r="B12" s="4">
        <v>8</v>
      </c>
      <c r="C12" s="6" t="s">
        <v>28</v>
      </c>
      <c r="D12" s="10">
        <v>36355020005</v>
      </c>
      <c r="E12" s="38"/>
      <c r="F12" s="38"/>
      <c r="G12" s="38"/>
      <c r="H12" s="38"/>
      <c r="I12" s="7">
        <v>4</v>
      </c>
      <c r="J12" s="8"/>
      <c r="K12" s="9">
        <f t="shared" si="0"/>
        <v>0</v>
      </c>
    </row>
    <row r="13" spans="2:16" ht="21.95" customHeight="1" x14ac:dyDescent="0.25">
      <c r="B13" s="4">
        <v>9</v>
      </c>
      <c r="C13" s="6" t="s">
        <v>26</v>
      </c>
      <c r="D13" s="10">
        <v>36355110001</v>
      </c>
      <c r="E13" s="38"/>
      <c r="F13" s="38"/>
      <c r="G13" s="38"/>
      <c r="H13" s="38"/>
      <c r="I13" s="7">
        <v>8</v>
      </c>
      <c r="J13" s="8"/>
      <c r="K13" s="9">
        <f t="shared" si="0"/>
        <v>0</v>
      </c>
    </row>
    <row r="14" spans="2:16" ht="21.95" customHeight="1" x14ac:dyDescent="0.25">
      <c r="B14" s="4">
        <v>10</v>
      </c>
      <c r="C14" s="6" t="s">
        <v>27</v>
      </c>
      <c r="D14" s="10">
        <v>81934200310</v>
      </c>
      <c r="E14" s="38"/>
      <c r="F14" s="38"/>
      <c r="G14" s="38"/>
      <c r="H14" s="38"/>
      <c r="I14" s="7">
        <v>16</v>
      </c>
      <c r="J14" s="8"/>
      <c r="K14" s="9">
        <f t="shared" si="0"/>
        <v>0</v>
      </c>
    </row>
    <row r="15" spans="2:16" ht="21.95" customHeight="1" x14ac:dyDescent="0.25">
      <c r="B15" s="4">
        <v>11</v>
      </c>
      <c r="C15" s="6" t="s">
        <v>29</v>
      </c>
      <c r="D15" s="10">
        <v>81391150527</v>
      </c>
      <c r="E15" s="38"/>
      <c r="F15" s="38"/>
      <c r="G15" s="38"/>
      <c r="H15" s="38"/>
      <c r="I15" s="7">
        <v>4</v>
      </c>
      <c r="J15" s="8"/>
      <c r="K15" s="9">
        <f t="shared" si="0"/>
        <v>0</v>
      </c>
    </row>
    <row r="16" spans="2:16" ht="21.95" customHeight="1" x14ac:dyDescent="0.25">
      <c r="B16" s="4">
        <v>12</v>
      </c>
      <c r="C16" s="6" t="s">
        <v>27</v>
      </c>
      <c r="D16" s="10">
        <v>81934200380</v>
      </c>
      <c r="E16" s="38"/>
      <c r="F16" s="38"/>
      <c r="G16" s="38"/>
      <c r="H16" s="38"/>
      <c r="I16" s="7">
        <v>4</v>
      </c>
      <c r="J16" s="8"/>
      <c r="K16" s="9">
        <f t="shared" si="0"/>
        <v>0</v>
      </c>
    </row>
    <row r="17" spans="2:11" ht="21.95" customHeight="1" x14ac:dyDescent="0.25">
      <c r="B17" s="4">
        <v>13</v>
      </c>
      <c r="C17" s="6" t="s">
        <v>27</v>
      </c>
      <c r="D17" s="10">
        <v>36934200022</v>
      </c>
      <c r="E17" s="38"/>
      <c r="F17" s="38"/>
      <c r="G17" s="38"/>
      <c r="H17" s="38"/>
      <c r="I17" s="7">
        <v>4</v>
      </c>
      <c r="J17" s="8"/>
      <c r="K17" s="9">
        <f t="shared" si="0"/>
        <v>0</v>
      </c>
    </row>
    <row r="18" spans="2:11" ht="21.95" customHeight="1" x14ac:dyDescent="0.25">
      <c r="B18" s="4">
        <v>14</v>
      </c>
      <c r="C18" s="6" t="s">
        <v>30</v>
      </c>
      <c r="D18" s="10">
        <v>36907140101</v>
      </c>
      <c r="E18" s="38"/>
      <c r="F18" s="38"/>
      <c r="G18" s="38"/>
      <c r="H18" s="38"/>
      <c r="I18" s="7">
        <v>4</v>
      </c>
      <c r="J18" s="8"/>
      <c r="K18" s="9">
        <f t="shared" si="0"/>
        <v>0</v>
      </c>
    </row>
    <row r="19" spans="2:11" ht="21.95" customHeight="1" x14ac:dyDescent="0.25">
      <c r="B19" s="4">
        <v>15</v>
      </c>
      <c r="C19" s="6" t="s">
        <v>31</v>
      </c>
      <c r="D19" s="10">
        <v>36355010000</v>
      </c>
      <c r="E19" s="38"/>
      <c r="F19" s="38"/>
      <c r="G19" s="38"/>
      <c r="H19" s="38"/>
      <c r="I19" s="7">
        <v>16</v>
      </c>
      <c r="J19" s="8"/>
      <c r="K19" s="9">
        <f t="shared" si="0"/>
        <v>0</v>
      </c>
    </row>
    <row r="20" spans="2:11" ht="21.95" customHeight="1" x14ac:dyDescent="0.25">
      <c r="B20" s="4">
        <v>16</v>
      </c>
      <c r="C20" s="6" t="s">
        <v>32</v>
      </c>
      <c r="D20" s="10">
        <v>81965030326</v>
      </c>
      <c r="E20" s="38"/>
      <c r="F20" s="38"/>
      <c r="G20" s="38"/>
      <c r="H20" s="38"/>
      <c r="I20" s="7">
        <v>4</v>
      </c>
      <c r="J20" s="8"/>
      <c r="K20" s="9">
        <f t="shared" si="0"/>
        <v>0</v>
      </c>
    </row>
    <row r="21" spans="2:11" ht="21.95" customHeight="1" x14ac:dyDescent="0.25">
      <c r="B21" s="4">
        <v>17</v>
      </c>
      <c r="C21" s="6" t="s">
        <v>27</v>
      </c>
      <c r="D21" s="10">
        <v>36934200021</v>
      </c>
      <c r="E21" s="38"/>
      <c r="F21" s="38"/>
      <c r="G21" s="38"/>
      <c r="H21" s="38"/>
      <c r="I21" s="7">
        <v>4</v>
      </c>
      <c r="J21" s="8"/>
      <c r="K21" s="9">
        <f t="shared" si="0"/>
        <v>0</v>
      </c>
    </row>
    <row r="22" spans="2:11" ht="21.95" customHeight="1" x14ac:dyDescent="0.25">
      <c r="B22" s="4">
        <v>18</v>
      </c>
      <c r="C22" s="6" t="s">
        <v>33</v>
      </c>
      <c r="D22" s="10">
        <v>36930200025</v>
      </c>
      <c r="E22" s="38"/>
      <c r="F22" s="38"/>
      <c r="G22" s="38"/>
      <c r="H22" s="38"/>
      <c r="I22" s="7">
        <v>8</v>
      </c>
      <c r="J22" s="8"/>
      <c r="K22" s="9">
        <f t="shared" si="0"/>
        <v>0</v>
      </c>
    </row>
    <row r="23" spans="2:11" ht="21.95" customHeight="1" x14ac:dyDescent="0.25">
      <c r="B23" s="4">
        <v>19</v>
      </c>
      <c r="C23" s="6" t="s">
        <v>33</v>
      </c>
      <c r="D23" s="10">
        <v>36930200031</v>
      </c>
      <c r="E23" s="38"/>
      <c r="F23" s="38"/>
      <c r="G23" s="38"/>
      <c r="H23" s="38"/>
      <c r="I23" s="7">
        <v>16</v>
      </c>
      <c r="J23" s="8"/>
      <c r="K23" s="9">
        <f t="shared" si="0"/>
        <v>0</v>
      </c>
    </row>
    <row r="24" spans="2:11" ht="21.95" customHeight="1" x14ac:dyDescent="0.25">
      <c r="B24" s="4">
        <v>20</v>
      </c>
      <c r="C24" s="6" t="s">
        <v>27</v>
      </c>
      <c r="D24" s="10">
        <v>81934206093</v>
      </c>
      <c r="E24" s="38"/>
      <c r="F24" s="38"/>
      <c r="G24" s="38"/>
      <c r="H24" s="38"/>
      <c r="I24" s="7">
        <v>32</v>
      </c>
      <c r="J24" s="8"/>
      <c r="K24" s="9">
        <f t="shared" si="0"/>
        <v>0</v>
      </c>
    </row>
    <row r="25" spans="2:11" ht="21.95" customHeight="1" x14ac:dyDescent="0.25">
      <c r="B25" s="4">
        <v>21</v>
      </c>
      <c r="C25" s="6" t="s">
        <v>34</v>
      </c>
      <c r="D25" s="10">
        <v>81965030610</v>
      </c>
      <c r="E25" s="38"/>
      <c r="F25" s="38"/>
      <c r="G25" s="38"/>
      <c r="H25" s="38"/>
      <c r="I25" s="7">
        <v>8</v>
      </c>
      <c r="J25" s="8"/>
      <c r="K25" s="9">
        <f t="shared" si="0"/>
        <v>0</v>
      </c>
    </row>
    <row r="26" spans="2:11" ht="21.95" customHeight="1" x14ac:dyDescent="0.25">
      <c r="B26" s="4">
        <v>22</v>
      </c>
      <c r="C26" s="6" t="s">
        <v>35</v>
      </c>
      <c r="D26" s="10">
        <v>81930300187</v>
      </c>
      <c r="E26" s="38"/>
      <c r="F26" s="38"/>
      <c r="G26" s="38"/>
      <c r="H26" s="38"/>
      <c r="I26" s="7">
        <v>4</v>
      </c>
      <c r="J26" s="8"/>
      <c r="K26" s="9">
        <f t="shared" si="0"/>
        <v>0</v>
      </c>
    </row>
    <row r="27" spans="2:11" ht="21.95" customHeight="1" x14ac:dyDescent="0.25">
      <c r="B27" s="4">
        <v>23</v>
      </c>
      <c r="C27" s="6" t="s">
        <v>36</v>
      </c>
      <c r="D27" s="10">
        <v>6121150131</v>
      </c>
      <c r="E27" s="38"/>
      <c r="F27" s="38"/>
      <c r="G27" s="38"/>
      <c r="H27" s="38"/>
      <c r="I27" s="7">
        <v>16</v>
      </c>
      <c r="J27" s="8"/>
      <c r="K27" s="9">
        <f t="shared" si="0"/>
        <v>0</v>
      </c>
    </row>
    <row r="28" spans="2:11" ht="21.95" customHeight="1" x14ac:dyDescent="0.25">
      <c r="B28" s="4">
        <v>24</v>
      </c>
      <c r="C28" s="6" t="s">
        <v>37</v>
      </c>
      <c r="D28" s="10">
        <v>36907140058</v>
      </c>
      <c r="E28" s="38"/>
      <c r="F28" s="38"/>
      <c r="G28" s="38"/>
      <c r="H28" s="38"/>
      <c r="I28" s="7">
        <v>4</v>
      </c>
      <c r="J28" s="8"/>
      <c r="K28" s="9">
        <f t="shared" si="0"/>
        <v>0</v>
      </c>
    </row>
    <row r="29" spans="2:11" ht="21.95" customHeight="1" x14ac:dyDescent="0.25">
      <c r="B29" s="4">
        <v>25</v>
      </c>
      <c r="C29" s="6" t="s">
        <v>38</v>
      </c>
      <c r="D29" s="10">
        <v>81906850514</v>
      </c>
      <c r="E29" s="38"/>
      <c r="F29" s="38"/>
      <c r="G29" s="38"/>
      <c r="H29" s="38"/>
      <c r="I29" s="7">
        <v>4</v>
      </c>
      <c r="J29" s="8"/>
      <c r="K29" s="9">
        <f t="shared" si="0"/>
        <v>0</v>
      </c>
    </row>
    <row r="30" spans="2:11" ht="21.95" customHeight="1" x14ac:dyDescent="0.25">
      <c r="B30" s="4">
        <v>26</v>
      </c>
      <c r="C30" s="6" t="s">
        <v>39</v>
      </c>
      <c r="D30" s="10">
        <v>81907140503</v>
      </c>
      <c r="E30" s="38"/>
      <c r="F30" s="38"/>
      <c r="G30" s="38"/>
      <c r="H30" s="38"/>
      <c r="I30" s="7">
        <v>4</v>
      </c>
      <c r="J30" s="8"/>
      <c r="K30" s="9">
        <f t="shared" si="0"/>
        <v>0</v>
      </c>
    </row>
    <row r="31" spans="2:11" ht="21.95" customHeight="1" x14ac:dyDescent="0.25">
      <c r="B31" s="4">
        <v>27</v>
      </c>
      <c r="C31" s="6" t="s">
        <v>40</v>
      </c>
      <c r="D31" s="10">
        <v>36907100094</v>
      </c>
      <c r="E31" s="38"/>
      <c r="F31" s="38"/>
      <c r="G31" s="38"/>
      <c r="H31" s="38"/>
      <c r="I31" s="7">
        <v>8</v>
      </c>
      <c r="J31" s="8"/>
      <c r="K31" s="9">
        <f t="shared" si="0"/>
        <v>0</v>
      </c>
    </row>
    <row r="32" spans="2:11" ht="21.95" customHeight="1" x14ac:dyDescent="0.25">
      <c r="B32" s="4">
        <v>28</v>
      </c>
      <c r="C32" s="6" t="s">
        <v>41</v>
      </c>
      <c r="D32" s="10">
        <v>36907140096</v>
      </c>
      <c r="E32" s="38"/>
      <c r="F32" s="38"/>
      <c r="G32" s="38"/>
      <c r="H32" s="38"/>
      <c r="I32" s="7">
        <v>4</v>
      </c>
      <c r="J32" s="8"/>
      <c r="K32" s="9">
        <f t="shared" si="0"/>
        <v>0</v>
      </c>
    </row>
    <row r="33" spans="2:11" ht="21.95" customHeight="1" x14ac:dyDescent="0.25">
      <c r="B33" s="4">
        <v>29</v>
      </c>
      <c r="C33" s="6" t="s">
        <v>42</v>
      </c>
      <c r="D33" s="10">
        <v>36907100093</v>
      </c>
      <c r="E33" s="38"/>
      <c r="F33" s="38"/>
      <c r="G33" s="38"/>
      <c r="H33" s="38"/>
      <c r="I33" s="7">
        <v>8</v>
      </c>
      <c r="J33" s="8"/>
      <c r="K33" s="9">
        <f t="shared" si="0"/>
        <v>0</v>
      </c>
    </row>
    <row r="34" spans="2:11" ht="21.95" customHeight="1" x14ac:dyDescent="0.25">
      <c r="B34" s="4">
        <v>30</v>
      </c>
      <c r="C34" s="6" t="s">
        <v>43</v>
      </c>
      <c r="D34" s="10">
        <v>81907140772</v>
      </c>
      <c r="E34" s="38"/>
      <c r="F34" s="38"/>
      <c r="G34" s="38"/>
      <c r="H34" s="38"/>
      <c r="I34" s="7">
        <v>4</v>
      </c>
      <c r="J34" s="8"/>
      <c r="K34" s="9">
        <f t="shared" si="0"/>
        <v>0</v>
      </c>
    </row>
    <row r="35" spans="2:11" ht="21.95" customHeight="1" x14ac:dyDescent="0.25">
      <c r="B35" s="4">
        <v>31</v>
      </c>
      <c r="C35" s="6" t="s">
        <v>44</v>
      </c>
      <c r="D35" s="10">
        <v>81907140042</v>
      </c>
      <c r="E35" s="38"/>
      <c r="F35" s="38"/>
      <c r="G35" s="38"/>
      <c r="H35" s="38"/>
      <c r="I35" s="7">
        <v>4</v>
      </c>
      <c r="J35" s="8"/>
      <c r="K35" s="9">
        <f t="shared" si="0"/>
        <v>0</v>
      </c>
    </row>
    <row r="36" spans="2:11" ht="21.95" customHeight="1" x14ac:dyDescent="0.25">
      <c r="B36" s="4">
        <v>32</v>
      </c>
      <c r="C36" s="6" t="s">
        <v>45</v>
      </c>
      <c r="D36" s="10">
        <v>81907140038</v>
      </c>
      <c r="E36" s="38"/>
      <c r="F36" s="38"/>
      <c r="G36" s="38"/>
      <c r="H36" s="38"/>
      <c r="I36" s="7">
        <v>4</v>
      </c>
      <c r="J36" s="8"/>
      <c r="K36" s="9">
        <f t="shared" si="0"/>
        <v>0</v>
      </c>
    </row>
    <row r="37" spans="2:11" ht="21.95" customHeight="1" x14ac:dyDescent="0.25">
      <c r="B37" s="4">
        <v>33</v>
      </c>
      <c r="C37" s="6" t="s">
        <v>46</v>
      </c>
      <c r="D37" s="10">
        <v>81907140216</v>
      </c>
      <c r="E37" s="38"/>
      <c r="F37" s="38"/>
      <c r="G37" s="38"/>
      <c r="H37" s="38"/>
      <c r="I37" s="7">
        <v>4</v>
      </c>
      <c r="J37" s="8"/>
      <c r="K37" s="9">
        <f t="shared" si="0"/>
        <v>0</v>
      </c>
    </row>
    <row r="38" spans="2:11" ht="21.95" customHeight="1" x14ac:dyDescent="0.25">
      <c r="B38" s="4">
        <v>34</v>
      </c>
      <c r="C38" s="6" t="s">
        <v>47</v>
      </c>
      <c r="D38" s="10">
        <v>6328390025</v>
      </c>
      <c r="E38" s="38"/>
      <c r="F38" s="38"/>
      <c r="G38" s="38"/>
      <c r="H38" s="38"/>
      <c r="I38" s="7">
        <v>8</v>
      </c>
      <c r="J38" s="8"/>
      <c r="K38" s="9">
        <f t="shared" si="0"/>
        <v>0</v>
      </c>
    </row>
    <row r="39" spans="2:11" ht="21.95" customHeight="1" x14ac:dyDescent="0.25">
      <c r="B39" s="4">
        <v>35</v>
      </c>
      <c r="C39" s="6" t="s">
        <v>48</v>
      </c>
      <c r="D39" s="10">
        <v>81907140504</v>
      </c>
      <c r="E39" s="38"/>
      <c r="F39" s="38"/>
      <c r="G39" s="38"/>
      <c r="H39" s="38"/>
      <c r="I39" s="7">
        <v>12</v>
      </c>
      <c r="J39" s="8"/>
      <c r="K39" s="9">
        <f t="shared" si="0"/>
        <v>0</v>
      </c>
    </row>
    <row r="40" spans="2:11" ht="21.95" customHeight="1" x14ac:dyDescent="0.25">
      <c r="B40" s="4">
        <v>36</v>
      </c>
      <c r="C40" s="6" t="s">
        <v>49</v>
      </c>
      <c r="D40" s="10">
        <v>6569364424</v>
      </c>
      <c r="E40" s="38"/>
      <c r="F40" s="38"/>
      <c r="G40" s="38"/>
      <c r="H40" s="38"/>
      <c r="I40" s="7">
        <v>8</v>
      </c>
      <c r="J40" s="8"/>
      <c r="K40" s="9">
        <f t="shared" si="0"/>
        <v>0</v>
      </c>
    </row>
    <row r="41" spans="2:11" ht="21.95" customHeight="1" x14ac:dyDescent="0.25">
      <c r="B41" s="4">
        <v>37</v>
      </c>
      <c r="C41" s="6" t="s">
        <v>27</v>
      </c>
      <c r="D41" s="10">
        <v>36934200023</v>
      </c>
      <c r="E41" s="38"/>
      <c r="F41" s="38"/>
      <c r="G41" s="38"/>
      <c r="H41" s="38"/>
      <c r="I41" s="7">
        <v>8</v>
      </c>
      <c r="J41" s="8"/>
      <c r="K41" s="9">
        <f t="shared" si="0"/>
        <v>0</v>
      </c>
    </row>
    <row r="42" spans="2:11" ht="21.95" customHeight="1" x14ac:dyDescent="0.25">
      <c r="B42" s="4">
        <v>38</v>
      </c>
      <c r="C42" s="6" t="s">
        <v>50</v>
      </c>
      <c r="D42" s="10">
        <v>81321200016</v>
      </c>
      <c r="E42" s="38"/>
      <c r="F42" s="38"/>
      <c r="G42" s="38"/>
      <c r="H42" s="38"/>
      <c r="I42" s="7">
        <v>4</v>
      </c>
      <c r="J42" s="8"/>
      <c r="K42" s="9">
        <f t="shared" si="0"/>
        <v>0</v>
      </c>
    </row>
    <row r="43" spans="2:11" ht="21.95" customHeight="1" x14ac:dyDescent="0.25">
      <c r="B43" s="4">
        <v>39</v>
      </c>
      <c r="C43" s="6" t="s">
        <v>51</v>
      </c>
      <c r="D43" s="10">
        <v>81900300136</v>
      </c>
      <c r="E43" s="38"/>
      <c r="F43" s="38"/>
      <c r="G43" s="38"/>
      <c r="H43" s="38"/>
      <c r="I43" s="7">
        <v>4</v>
      </c>
      <c r="J43" s="8"/>
      <c r="K43" s="9">
        <f t="shared" si="0"/>
        <v>0</v>
      </c>
    </row>
    <row r="44" spans="2:11" ht="21.95" customHeight="1" x14ac:dyDescent="0.25">
      <c r="B44" s="4">
        <v>40</v>
      </c>
      <c r="C44" s="6" t="s">
        <v>52</v>
      </c>
      <c r="D44" s="10">
        <v>6080490035</v>
      </c>
      <c r="E44" s="38"/>
      <c r="F44" s="38"/>
      <c r="G44" s="38"/>
      <c r="H44" s="38"/>
      <c r="I44" s="7">
        <v>8</v>
      </c>
      <c r="J44" s="8"/>
      <c r="K44" s="9">
        <f t="shared" si="0"/>
        <v>0</v>
      </c>
    </row>
    <row r="45" spans="2:11" ht="21.95" customHeight="1" x14ac:dyDescent="0.25">
      <c r="B45" s="4">
        <v>41</v>
      </c>
      <c r="C45" s="6" t="s">
        <v>53</v>
      </c>
      <c r="D45" s="10">
        <v>36908010002</v>
      </c>
      <c r="E45" s="38"/>
      <c r="F45" s="38"/>
      <c r="G45" s="38"/>
      <c r="H45" s="38"/>
      <c r="I45" s="7">
        <v>8</v>
      </c>
      <c r="J45" s="8"/>
      <c r="K45" s="9">
        <f t="shared" si="0"/>
        <v>0</v>
      </c>
    </row>
    <row r="46" spans="2:11" ht="21.95" customHeight="1" x14ac:dyDescent="0.25">
      <c r="B46" s="4">
        <v>42</v>
      </c>
      <c r="C46" s="6" t="s">
        <v>54</v>
      </c>
      <c r="D46" s="10">
        <v>6569362495</v>
      </c>
      <c r="E46" s="38"/>
      <c r="F46" s="38"/>
      <c r="G46" s="38"/>
      <c r="H46" s="38"/>
      <c r="I46" s="7">
        <v>32</v>
      </c>
      <c r="J46" s="8"/>
      <c r="K46" s="9">
        <f t="shared" si="0"/>
        <v>0</v>
      </c>
    </row>
    <row r="47" spans="2:11" ht="21.95" customHeight="1" x14ac:dyDescent="0.25">
      <c r="B47" s="4">
        <v>43</v>
      </c>
      <c r="C47" s="6" t="s">
        <v>55</v>
      </c>
      <c r="D47" s="10">
        <v>36976510003</v>
      </c>
      <c r="E47" s="38"/>
      <c r="F47" s="38"/>
      <c r="G47" s="38"/>
      <c r="H47" s="38"/>
      <c r="I47" s="7">
        <v>8</v>
      </c>
      <c r="J47" s="8"/>
      <c r="K47" s="9">
        <f t="shared" si="0"/>
        <v>0</v>
      </c>
    </row>
    <row r="48" spans="2:11" ht="21.95" customHeight="1" x14ac:dyDescent="0.25">
      <c r="B48" s="4">
        <v>44</v>
      </c>
      <c r="C48" s="6" t="s">
        <v>56</v>
      </c>
      <c r="D48" s="10">
        <v>6290200202</v>
      </c>
      <c r="E48" s="38"/>
      <c r="F48" s="38"/>
      <c r="G48" s="38"/>
      <c r="H48" s="38"/>
      <c r="I48" s="7">
        <v>8</v>
      </c>
      <c r="J48" s="8"/>
      <c r="K48" s="9">
        <f t="shared" si="0"/>
        <v>0</v>
      </c>
    </row>
    <row r="49" spans="2:12" ht="21.95" customHeight="1" x14ac:dyDescent="0.25">
      <c r="B49" s="4">
        <v>45</v>
      </c>
      <c r="C49" s="6" t="s">
        <v>57</v>
      </c>
      <c r="D49" s="10">
        <v>6019090013</v>
      </c>
      <c r="E49" s="38"/>
      <c r="F49" s="38"/>
      <c r="G49" s="38"/>
      <c r="H49" s="38"/>
      <c r="I49" s="7">
        <v>48</v>
      </c>
      <c r="J49" s="8"/>
      <c r="K49" s="9">
        <f t="shared" si="0"/>
        <v>0</v>
      </c>
    </row>
    <row r="50" spans="2:12" ht="21.95" customHeight="1" x14ac:dyDescent="0.25">
      <c r="B50" s="4">
        <v>46</v>
      </c>
      <c r="C50" s="6" t="s">
        <v>58</v>
      </c>
      <c r="D50" s="10">
        <v>6080490033</v>
      </c>
      <c r="E50" s="38"/>
      <c r="F50" s="38"/>
      <c r="G50" s="38"/>
      <c r="H50" s="38"/>
      <c r="I50" s="7">
        <v>8</v>
      </c>
      <c r="J50" s="8"/>
      <c r="K50" s="9">
        <f t="shared" si="0"/>
        <v>0</v>
      </c>
    </row>
    <row r="51" spans="2:12" ht="21.95" customHeight="1" x14ac:dyDescent="0.25">
      <c r="B51" s="4">
        <v>47</v>
      </c>
      <c r="C51" s="6" t="s">
        <v>59</v>
      </c>
      <c r="D51" s="10">
        <v>51965010699</v>
      </c>
      <c r="E51" s="38"/>
      <c r="F51" s="38"/>
      <c r="G51" s="38"/>
      <c r="H51" s="38"/>
      <c r="I51" s="7">
        <v>4</v>
      </c>
      <c r="J51" s="8"/>
      <c r="K51" s="9">
        <f t="shared" si="0"/>
        <v>0</v>
      </c>
    </row>
    <row r="52" spans="2:12" ht="21.95" customHeight="1" x14ac:dyDescent="0.25">
      <c r="B52" s="4">
        <v>48</v>
      </c>
      <c r="C52" s="6" t="s">
        <v>60</v>
      </c>
      <c r="D52" s="10">
        <v>6460190033</v>
      </c>
      <c r="E52" s="38"/>
      <c r="F52" s="38"/>
      <c r="G52" s="38"/>
      <c r="H52" s="38"/>
      <c r="I52" s="7">
        <v>8</v>
      </c>
      <c r="J52" s="8"/>
      <c r="K52" s="9">
        <f t="shared" si="0"/>
        <v>0</v>
      </c>
    </row>
    <row r="53" spans="2:12" ht="21.95" customHeight="1" x14ac:dyDescent="0.25">
      <c r="B53" s="4">
        <v>49</v>
      </c>
      <c r="C53" s="6" t="s">
        <v>61</v>
      </c>
      <c r="D53" s="10">
        <v>6110652317</v>
      </c>
      <c r="E53" s="38"/>
      <c r="F53" s="38"/>
      <c r="G53" s="38"/>
      <c r="H53" s="38"/>
      <c r="I53" s="7">
        <v>16</v>
      </c>
      <c r="J53" s="8"/>
      <c r="K53" s="9">
        <f t="shared" si="0"/>
        <v>0</v>
      </c>
    </row>
    <row r="54" spans="2:12" ht="21.95" customHeight="1" x14ac:dyDescent="0.25">
      <c r="B54" s="30" t="s">
        <v>15</v>
      </c>
      <c r="C54" s="31"/>
      <c r="D54" s="31"/>
      <c r="E54" s="31"/>
      <c r="F54" s="31"/>
      <c r="G54" s="31"/>
      <c r="H54" s="31"/>
      <c r="I54" s="31"/>
      <c r="J54" s="32"/>
      <c r="K54" s="12">
        <f>ROUND(SUM(K5:K53),2)</f>
        <v>0</v>
      </c>
    </row>
    <row r="55" spans="2:12" ht="21.95" customHeight="1" x14ac:dyDescent="0.25">
      <c r="B55" s="30" t="s">
        <v>16</v>
      </c>
      <c r="C55" s="31"/>
      <c r="D55" s="31"/>
      <c r="E55" s="31"/>
      <c r="F55" s="31"/>
      <c r="G55" s="31"/>
      <c r="H55" s="31"/>
      <c r="I55" s="31"/>
      <c r="J55" s="32"/>
      <c r="K55" s="12">
        <f>ROUND((K54*0.21),2)</f>
        <v>0</v>
      </c>
    </row>
    <row r="56" spans="2:12" ht="21.95" customHeight="1" x14ac:dyDescent="0.25">
      <c r="B56" s="30" t="s">
        <v>17</v>
      </c>
      <c r="C56" s="31"/>
      <c r="D56" s="31"/>
      <c r="E56" s="31"/>
      <c r="F56" s="31"/>
      <c r="G56" s="31"/>
      <c r="H56" s="31"/>
      <c r="I56" s="31"/>
      <c r="J56" s="32"/>
      <c r="K56" s="12">
        <f>ROUND(SUM(K54+K55),2)</f>
        <v>0</v>
      </c>
    </row>
    <row r="57" spans="2:12" ht="21.95" customHeight="1" x14ac:dyDescent="0.25">
      <c r="B57" s="30" t="s">
        <v>71</v>
      </c>
      <c r="C57" s="31"/>
      <c r="D57" s="31"/>
      <c r="E57" s="31"/>
      <c r="F57" s="31"/>
      <c r="G57" s="31"/>
      <c r="H57" s="31"/>
      <c r="I57" s="31"/>
      <c r="J57" s="32"/>
      <c r="K57" s="14">
        <f>ROUND(K56*0.65,4)</f>
        <v>0</v>
      </c>
    </row>
    <row r="58" spans="2:12" ht="96.75" customHeight="1" x14ac:dyDescent="0.25">
      <c r="B58" s="1" t="s">
        <v>0</v>
      </c>
      <c r="C58" s="19" t="s">
        <v>5</v>
      </c>
      <c r="D58" s="20"/>
      <c r="E58" s="20"/>
      <c r="F58" s="20"/>
      <c r="G58" s="20"/>
      <c r="H58" s="21"/>
      <c r="I58" s="1" t="s">
        <v>69</v>
      </c>
      <c r="J58" s="1" t="s">
        <v>10</v>
      </c>
      <c r="K58" s="1" t="s">
        <v>65</v>
      </c>
      <c r="L58" s="15"/>
    </row>
    <row r="59" spans="2:12" ht="21.95" customHeight="1" x14ac:dyDescent="0.25">
      <c r="B59" s="27" t="s">
        <v>9</v>
      </c>
      <c r="C59" s="33"/>
      <c r="D59" s="33"/>
      <c r="E59" s="33"/>
      <c r="F59" s="33"/>
      <c r="G59" s="33"/>
      <c r="H59" s="33"/>
      <c r="I59" s="33"/>
      <c r="J59" s="33"/>
      <c r="K59" s="34"/>
    </row>
    <row r="60" spans="2:12" ht="24.75" customHeight="1" x14ac:dyDescent="0.25">
      <c r="B60" s="4">
        <v>1</v>
      </c>
      <c r="C60" s="16" t="s">
        <v>62</v>
      </c>
      <c r="D60" s="17"/>
      <c r="E60" s="17"/>
      <c r="F60" s="17"/>
      <c r="G60" s="17"/>
      <c r="H60" s="18"/>
      <c r="I60" s="7">
        <v>285</v>
      </c>
      <c r="J60" s="8"/>
      <c r="K60" s="9">
        <f t="shared" ref="K60:K67" si="1">ROUND(J60,2)*I60</f>
        <v>0</v>
      </c>
    </row>
    <row r="61" spans="2:12" ht="27" customHeight="1" x14ac:dyDescent="0.25">
      <c r="B61" s="4">
        <v>2</v>
      </c>
      <c r="C61" s="16" t="s">
        <v>63</v>
      </c>
      <c r="D61" s="17"/>
      <c r="E61" s="17"/>
      <c r="F61" s="17"/>
      <c r="G61" s="17"/>
      <c r="H61" s="18"/>
      <c r="I61" s="7">
        <v>1444</v>
      </c>
      <c r="J61" s="8"/>
      <c r="K61" s="9">
        <f t="shared" si="1"/>
        <v>0</v>
      </c>
    </row>
    <row r="62" spans="2:12" ht="21.95" customHeight="1" x14ac:dyDescent="0.25">
      <c r="B62" s="4">
        <v>3</v>
      </c>
      <c r="C62" s="16" t="s">
        <v>64</v>
      </c>
      <c r="D62" s="17"/>
      <c r="E62" s="17"/>
      <c r="F62" s="17"/>
      <c r="G62" s="17"/>
      <c r="H62" s="18"/>
      <c r="I62" s="7">
        <v>304</v>
      </c>
      <c r="J62" s="8"/>
      <c r="K62" s="9">
        <f>ROUND(J62,2)*I62</f>
        <v>0</v>
      </c>
    </row>
    <row r="63" spans="2:12" ht="21.95" customHeight="1" x14ac:dyDescent="0.25">
      <c r="B63" s="4">
        <v>4</v>
      </c>
      <c r="C63" s="16" t="s">
        <v>66</v>
      </c>
      <c r="D63" s="17"/>
      <c r="E63" s="17"/>
      <c r="F63" s="17"/>
      <c r="G63" s="17"/>
      <c r="H63" s="18"/>
      <c r="I63" s="7">
        <v>45</v>
      </c>
      <c r="J63" s="8"/>
      <c r="K63" s="9">
        <f>ROUND(J63,2)*I63</f>
        <v>0</v>
      </c>
    </row>
    <row r="64" spans="2:12" ht="21.95" customHeight="1" x14ac:dyDescent="0.25">
      <c r="B64" s="4">
        <v>5</v>
      </c>
      <c r="C64" s="16" t="s">
        <v>67</v>
      </c>
      <c r="D64" s="17"/>
      <c r="E64" s="17"/>
      <c r="F64" s="17"/>
      <c r="G64" s="17"/>
      <c r="H64" s="18"/>
      <c r="I64" s="7">
        <v>228</v>
      </c>
      <c r="J64" s="8"/>
      <c r="K64" s="9">
        <f t="shared" ref="K63:K65" si="2">ROUND(J64,2)*I64</f>
        <v>0</v>
      </c>
    </row>
    <row r="65" spans="2:11" ht="21.95" customHeight="1" x14ac:dyDescent="0.25">
      <c r="B65" s="4">
        <v>6</v>
      </c>
      <c r="C65" s="16" t="s">
        <v>68</v>
      </c>
      <c r="D65" s="17"/>
      <c r="E65" s="17"/>
      <c r="F65" s="17"/>
      <c r="G65" s="17"/>
      <c r="H65" s="18"/>
      <c r="I65" s="7">
        <v>48</v>
      </c>
      <c r="J65" s="8"/>
      <c r="K65" s="9">
        <f t="shared" si="2"/>
        <v>0</v>
      </c>
    </row>
    <row r="66" spans="2:11" ht="94.5" customHeight="1" x14ac:dyDescent="0.25">
      <c r="B66" s="1" t="s">
        <v>0</v>
      </c>
      <c r="C66" s="19" t="s">
        <v>5</v>
      </c>
      <c r="D66" s="20"/>
      <c r="E66" s="20"/>
      <c r="F66" s="20"/>
      <c r="G66" s="20"/>
      <c r="H66" s="21"/>
      <c r="I66" s="1" t="s">
        <v>14</v>
      </c>
      <c r="J66" s="1" t="s">
        <v>13</v>
      </c>
      <c r="K66" s="1" t="s">
        <v>11</v>
      </c>
    </row>
    <row r="67" spans="2:11" ht="21.95" customHeight="1" x14ac:dyDescent="0.25">
      <c r="B67" s="4">
        <v>7</v>
      </c>
      <c r="C67" s="16" t="s">
        <v>12</v>
      </c>
      <c r="D67" s="17"/>
      <c r="E67" s="17"/>
      <c r="F67" s="17"/>
      <c r="G67" s="17"/>
      <c r="H67" s="18"/>
      <c r="I67" s="7">
        <v>32</v>
      </c>
      <c r="J67" s="8"/>
      <c r="K67" s="9">
        <f t="shared" si="1"/>
        <v>0</v>
      </c>
    </row>
    <row r="68" spans="2:11" ht="21.95" customHeight="1" x14ac:dyDescent="0.25">
      <c r="B68" s="30" t="s">
        <v>18</v>
      </c>
      <c r="C68" s="31"/>
      <c r="D68" s="31"/>
      <c r="E68" s="31"/>
      <c r="F68" s="31"/>
      <c r="G68" s="31"/>
      <c r="H68" s="31"/>
      <c r="I68" s="31"/>
      <c r="J68" s="32"/>
      <c r="K68" s="12">
        <f>ROUND(SUM(K60,K61,K62,K67,K63,K64,K65),2)</f>
        <v>0</v>
      </c>
    </row>
    <row r="69" spans="2:11" ht="21.95" customHeight="1" x14ac:dyDescent="0.25">
      <c r="B69" s="30" t="s">
        <v>70</v>
      </c>
      <c r="C69" s="31"/>
      <c r="D69" s="31"/>
      <c r="E69" s="31"/>
      <c r="F69" s="31"/>
      <c r="G69" s="31"/>
      <c r="H69" s="31"/>
      <c r="I69" s="31"/>
      <c r="J69" s="32"/>
      <c r="K69" s="12">
        <f>ROUND((K68*0.21),2)</f>
        <v>0</v>
      </c>
    </row>
    <row r="70" spans="2:11" ht="21.95" customHeight="1" x14ac:dyDescent="0.25">
      <c r="B70" s="30" t="s">
        <v>19</v>
      </c>
      <c r="C70" s="31"/>
      <c r="D70" s="31"/>
      <c r="E70" s="31"/>
      <c r="F70" s="31"/>
      <c r="G70" s="31"/>
      <c r="H70" s="31"/>
      <c r="I70" s="31"/>
      <c r="J70" s="32"/>
      <c r="K70" s="12">
        <f>ROUND(SUM(K68+K69),2)</f>
        <v>0</v>
      </c>
    </row>
    <row r="71" spans="2:11" ht="21.95" customHeight="1" x14ac:dyDescent="0.25">
      <c r="B71" s="30" t="s">
        <v>72</v>
      </c>
      <c r="C71" s="31"/>
      <c r="D71" s="31"/>
      <c r="E71" s="31"/>
      <c r="F71" s="31"/>
      <c r="G71" s="31"/>
      <c r="H71" s="31"/>
      <c r="I71" s="31"/>
      <c r="J71" s="32"/>
      <c r="K71" s="14">
        <f>ROUND(K70*0.35,4)</f>
        <v>0</v>
      </c>
    </row>
    <row r="72" spans="2:11" ht="21.95" customHeight="1" x14ac:dyDescent="0.25">
      <c r="B72" s="35" t="s">
        <v>20</v>
      </c>
      <c r="C72" s="36"/>
      <c r="D72" s="36"/>
      <c r="E72" s="36"/>
      <c r="F72" s="36"/>
      <c r="G72" s="36"/>
      <c r="H72" s="36"/>
      <c r="I72" s="36"/>
      <c r="J72" s="37"/>
      <c r="K72" s="13">
        <f>ROUND(SUM(K57+K71),4)</f>
        <v>0</v>
      </c>
    </row>
  </sheetData>
  <sheetProtection algorithmName="SHA-512" hashValue="eC6oPApRwlwRQ5Q60UJfhv0/2WtRCP6Aj5HIOAaX+eW+3j3kgGZ4ovH0w4UcE1AxsnpYxSe0pxhzf7RyOYcTYw==" saltValue="z/IV+B1Y5T716eFk0B87dg==" spinCount="100000" sheet="1" selectLockedCells="1"/>
  <mergeCells count="22">
    <mergeCell ref="C60:H60"/>
    <mergeCell ref="C61:H61"/>
    <mergeCell ref="C62:H62"/>
    <mergeCell ref="B72:J72"/>
    <mergeCell ref="B71:J71"/>
    <mergeCell ref="B68:J68"/>
    <mergeCell ref="B69:J69"/>
    <mergeCell ref="B70:J70"/>
    <mergeCell ref="B1:J1"/>
    <mergeCell ref="B2:J2"/>
    <mergeCell ref="B4:K4"/>
    <mergeCell ref="B54:J54"/>
    <mergeCell ref="B59:K59"/>
    <mergeCell ref="B55:J55"/>
    <mergeCell ref="B56:J56"/>
    <mergeCell ref="B57:J57"/>
    <mergeCell ref="C58:H58"/>
    <mergeCell ref="C63:H63"/>
    <mergeCell ref="C64:H64"/>
    <mergeCell ref="C65:H65"/>
    <mergeCell ref="C66:H66"/>
    <mergeCell ref="C67:H67"/>
  </mergeCells>
  <dataValidations count="1">
    <dataValidation type="decimal" operator="greaterThanOrEqual" allowBlank="1" showInputMessage="1" showErrorMessage="1" errorTitle="SKAIČIAI" error="GALIMA ĮRAŠYTI TIK SKAIČIUS!!!" sqref="J5:J53 J67 J60:J65" xr:uid="{00000000-0002-0000-0000-000000000000}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10-2 priedas</vt:lpstr>
      <vt:lpstr>'10-2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Voveris</dc:creator>
  <cp:lastModifiedBy>Dainius Voveris</cp:lastModifiedBy>
  <cp:lastPrinted>2019-06-14T04:38:28Z</cp:lastPrinted>
  <dcterms:created xsi:type="dcterms:W3CDTF">2014-04-16T05:37:01Z</dcterms:created>
  <dcterms:modified xsi:type="dcterms:W3CDTF">2025-07-10T11:21:01Z</dcterms:modified>
</cp:coreProperties>
</file>