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p.d\"/>
    </mc:Choice>
  </mc:AlternateContent>
  <xr:revisionPtr revIDLastSave="0" documentId="13_ncr:1_{89DF4047-4098-499C-97EB-9FAEC19C0AD8}" xr6:coauthVersionLast="47" xr6:coauthVersionMax="47" xr10:uidLastSave="{00000000-0000-0000-0000-000000000000}"/>
  <bookViews>
    <workbookView xWindow="1020" yWindow="1680" windowWidth="24315" windowHeight="13095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I40" i="1"/>
  <c r="J4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I7" i="1"/>
  <c r="J41" i="1" s="1"/>
  <c r="I43" i="1"/>
  <c r="H40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J7" i="1" s="1"/>
  <c r="J43" i="1"/>
  <c r="J42" i="1" l="1"/>
</calcChain>
</file>

<file path=xl/sharedStrings.xml><?xml version="1.0" encoding="utf-8"?>
<sst xmlns="http://schemas.openxmlformats.org/spreadsheetml/2006/main" count="136" uniqueCount="96">
  <si>
    <t>Eil. Nr.</t>
  </si>
  <si>
    <t>Dalies pavadinimas lietuviškai</t>
  </si>
  <si>
    <t>Kodas (katalogo numeris) (arba lygiavertis)</t>
  </si>
  <si>
    <t>Mato vienetas</t>
  </si>
  <si>
    <t>Reikšmingumas vertinant</t>
  </si>
  <si>
    <t>Vnt.</t>
  </si>
  <si>
    <t/>
  </si>
  <si>
    <t>Vieneto įkainis be PVM</t>
  </si>
  <si>
    <t>Vertinamasis  įkainis, Eur su PVM</t>
  </si>
  <si>
    <t>Vertinamasis  įkainis, Eur be PVM</t>
  </si>
  <si>
    <t xml:space="preserve">Taikomo PVM tarifas </t>
  </si>
  <si>
    <t>(jei PVM tarifas kitas, tiekėjas jį ištaiso savarankiškai)</t>
  </si>
  <si>
    <t>Vieneto įkainis su PVM, Eur</t>
  </si>
  <si>
    <t xml:space="preserve"> Palyginamoji vertinimo įkainių suma EUR be PVM</t>
  </si>
  <si>
    <t>Palyginamoji vertinimo įkainių suma EUR su PVM</t>
  </si>
  <si>
    <t>Originalus dalies pavadinimas
anglų kalba</t>
  </si>
  <si>
    <t>Membramato korpusas</t>
  </si>
  <si>
    <t>Primer body subassembly</t>
  </si>
  <si>
    <t>R83333</t>
  </si>
  <si>
    <t>Membramato rem. k-tas</t>
  </si>
  <si>
    <t>Primer subassembly HI/LO</t>
  </si>
  <si>
    <t>K-974</t>
  </si>
  <si>
    <t>Stūmoklio k-tas</t>
  </si>
  <si>
    <t>Kit piston</t>
  </si>
  <si>
    <t>K-1011</t>
  </si>
  <si>
    <t>Stūmoklio rem. k-tas</t>
  </si>
  <si>
    <t>K-1011-1</t>
  </si>
  <si>
    <t>Mechaninio sandarinimo komplektas</t>
  </si>
  <si>
    <t>Mechanical seal replacement kit</t>
  </si>
  <si>
    <t>K-1036</t>
  </si>
  <si>
    <t>Ventilis</t>
  </si>
  <si>
    <t xml:space="preserve">Valve discharge2-1/2 </t>
  </si>
  <si>
    <t>V2845</t>
  </si>
  <si>
    <t>Šoninės (mažosios) spyruoklės membramato</t>
  </si>
  <si>
    <t>Compression spring, .36 x .75</t>
  </si>
  <si>
    <t>V3184</t>
  </si>
  <si>
    <t>Centrinė spyruoklė membramato</t>
  </si>
  <si>
    <t>Compression spring</t>
  </si>
  <si>
    <t>V3202</t>
  </si>
  <si>
    <t>Įvorė</t>
  </si>
  <si>
    <t>Bearing outboard HI/LO</t>
  </si>
  <si>
    <t>V3467</t>
  </si>
  <si>
    <t>Guolis</t>
  </si>
  <si>
    <t xml:space="preserve">Bearing roller needle HI/LO </t>
  </si>
  <si>
    <t>V3494</t>
  </si>
  <si>
    <t>Viena didelė spyruoklė membramato</t>
  </si>
  <si>
    <t>V3879</t>
  </si>
  <si>
    <t>Kvadratinio skerspjūvio žiedas stūmokliui</t>
  </si>
  <si>
    <t>Quad ring, 3-1/8x3-1/2 in.</t>
  </si>
  <si>
    <t>W20050-6</t>
  </si>
  <si>
    <t>Kvadratinio skerspjūvio žiedas</t>
  </si>
  <si>
    <t>Quad ring, 5/8x13/16 in.</t>
  </si>
  <si>
    <t>W20010-3LT</t>
  </si>
  <si>
    <t>Žiedas</t>
  </si>
  <si>
    <t>Quad ring, 13/16x15/16 .HI/LO</t>
  </si>
  <si>
    <t>W 3713-2</t>
  </si>
  <si>
    <t>Quad ring, 2x2-3/16 HI/LO.</t>
  </si>
  <si>
    <t>W 3732-3</t>
  </si>
  <si>
    <t>Quad ring, 2-1/2x2-3/4 Fire</t>
  </si>
  <si>
    <t>W 3740-4</t>
  </si>
  <si>
    <t>Riebokšlis</t>
  </si>
  <si>
    <t>Oil seal 2x2-5/8 CHK4</t>
  </si>
  <si>
    <t>W 3932-262</t>
  </si>
  <si>
    <t>Oil seal 2-1/8x2-3/4 TYB</t>
  </si>
  <si>
    <t>W 3934-275</t>
  </si>
  <si>
    <t>Quad ring, 11x11-3/8 HI/LO.</t>
  </si>
  <si>
    <t>W37176-6</t>
  </si>
  <si>
    <t>Poveržlė su tarpikliu</t>
  </si>
  <si>
    <t>Washer nord-lock 24 mm</t>
  </si>
  <si>
    <t>Y67024-SS</t>
  </si>
  <si>
    <t>Įsiurbimo diafragma</t>
  </si>
  <si>
    <t>Intake diaphragm</t>
  </si>
  <si>
    <t>Išmetimo diafragma</t>
  </si>
  <si>
    <t>Exhaust  diaphragm</t>
  </si>
  <si>
    <t>Centrinis žiedas</t>
  </si>
  <si>
    <t>Centering ring</t>
  </si>
  <si>
    <t>Sandarinimo žiedas</t>
  </si>
  <si>
    <t>Sealing disc</t>
  </si>
  <si>
    <t>Spacer shaft impeller HI/LO</t>
  </si>
  <si>
    <t>Stūmoklis</t>
  </si>
  <si>
    <t xml:space="preserve">Shaft piston </t>
  </si>
  <si>
    <t>Spyruoklės atrama</t>
  </si>
  <si>
    <t>Spring seat</t>
  </si>
  <si>
    <t>Žiedas žalvarinis</t>
  </si>
  <si>
    <t>Ring wear H1/LO</t>
  </si>
  <si>
    <t>Bushing H1/LO</t>
  </si>
  <si>
    <t>Ekscentrikas</t>
  </si>
  <si>
    <t xml:space="preserve">Eccentric </t>
  </si>
  <si>
    <t>Sparnuotė</t>
  </si>
  <si>
    <t>Impeller</t>
  </si>
  <si>
    <t>Žalvarinė sparnuotė a/s</t>
  </si>
  <si>
    <t>High pressure impeller</t>
  </si>
  <si>
    <t>Velenas</t>
  </si>
  <si>
    <t>Shaft impeller</t>
  </si>
  <si>
    <t xml:space="preserve">GAISRINIŲ SIURBLIŲ ATSARGINĖS DALYS
2-A PIRKIMO DALIS „GAISRINIŲ SIURBLIŲ „WATEROUS“ ATSARGINĖS DALYS </t>
  </si>
  <si>
    <t>"Waterous" HL 200 serijos siurblių atsarginės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</si>
</sst>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31" zoomScale="87" zoomScaleNormal="87" workbookViewId="0">
      <selection activeCell="B5" sqref="A5:XFD5"/>
    </sheetView>
  </sheetViews>
  <sheetFormatPr defaultRowHeight="15" x14ac:dyDescent="0.25"/>
  <cols>
    <col min="2" max="3" width="31" customWidth="1"/>
    <col min="4" max="4" width="19.85546875" customWidth="1"/>
    <col min="5" max="5" width="17.7109375" customWidth="1"/>
    <col min="6" max="6" width="15.140625" customWidth="1"/>
    <col min="7" max="7" width="14.85546875" customWidth="1"/>
    <col min="8" max="8" width="15" customWidth="1"/>
    <col min="9" max="9" width="15.42578125" customWidth="1"/>
    <col min="10" max="10" width="13.85546875" customWidth="1"/>
    <col min="11" max="11" width="23.5703125" customWidth="1"/>
    <col min="12" max="12" width="19.7109375" customWidth="1"/>
    <col min="13" max="13" width="22.28515625" customWidth="1"/>
  </cols>
  <sheetData>
    <row r="1" spans="1:12" ht="25.5" customHeight="1" x14ac:dyDescent="0.25">
      <c r="A1" s="25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5.75" x14ac:dyDescent="0.25">
      <c r="A3" s="3"/>
      <c r="D3" s="5"/>
      <c r="E3" s="6" t="s">
        <v>10</v>
      </c>
      <c r="G3" s="7"/>
      <c r="H3" s="8">
        <v>0.21</v>
      </c>
      <c r="I3" s="4" t="s">
        <v>11</v>
      </c>
    </row>
    <row r="4" spans="1:12" s="4" customFormat="1" x14ac:dyDescent="0.25">
      <c r="E4" s="6"/>
      <c r="G4" s="7"/>
    </row>
    <row r="5" spans="1:12" s="4" customFormat="1" x14ac:dyDescent="0.25">
      <c r="A5" s="9" t="s">
        <v>95</v>
      </c>
      <c r="E5" s="6"/>
      <c r="G5" s="7"/>
    </row>
    <row r="6" spans="1:12" s="13" customFormat="1" ht="45" x14ac:dyDescent="0.25">
      <c r="A6" s="10" t="s">
        <v>0</v>
      </c>
      <c r="B6" s="10" t="s">
        <v>1</v>
      </c>
      <c r="C6" s="10" t="s">
        <v>15</v>
      </c>
      <c r="D6" s="10" t="s">
        <v>2</v>
      </c>
      <c r="E6" s="11" t="s">
        <v>3</v>
      </c>
      <c r="F6" s="10" t="s">
        <v>4</v>
      </c>
      <c r="G6" s="12" t="s">
        <v>7</v>
      </c>
      <c r="H6" s="10" t="s">
        <v>12</v>
      </c>
      <c r="I6" s="10" t="s">
        <v>9</v>
      </c>
      <c r="J6" s="10" t="s">
        <v>8</v>
      </c>
    </row>
    <row r="7" spans="1:12" s="4" customFormat="1" x14ac:dyDescent="0.25">
      <c r="A7" s="14">
        <v>1</v>
      </c>
      <c r="B7" s="33" t="s">
        <v>16</v>
      </c>
      <c r="C7" s="34" t="s">
        <v>17</v>
      </c>
      <c r="D7" s="34" t="s">
        <v>18</v>
      </c>
      <c r="E7" s="34" t="s">
        <v>5</v>
      </c>
      <c r="F7" s="22">
        <v>0.3</v>
      </c>
      <c r="G7" s="15"/>
      <c r="H7" s="14" t="str">
        <f>IF(G7&lt;&gt;"",ROUND(G7*(1+H3),2),"")</f>
        <v/>
      </c>
      <c r="I7" s="14">
        <f>SUM(G7*F7)</f>
        <v>0</v>
      </c>
      <c r="J7" s="14" t="str">
        <f>IF(H7&lt;&gt;"",F7*H7,"")</f>
        <v/>
      </c>
    </row>
    <row r="8" spans="1:12" s="4" customFormat="1" x14ac:dyDescent="0.25">
      <c r="A8" s="14">
        <f>SUM(A7+1)</f>
        <v>2</v>
      </c>
      <c r="B8" s="33"/>
      <c r="C8" s="34"/>
      <c r="D8" s="34"/>
      <c r="E8" s="34"/>
      <c r="F8" s="22">
        <v>0.3</v>
      </c>
      <c r="G8" s="15"/>
      <c r="H8" s="14" t="str">
        <f>IF(G8&lt;&gt;"",ROUND(G8*(1+H3),2),"")</f>
        <v/>
      </c>
      <c r="I8" s="14">
        <f t="shared" ref="I8:I40" si="0">SUM(G8*F8)</f>
        <v>0</v>
      </c>
      <c r="J8" s="14" t="str">
        <f t="shared" ref="J8:J40" si="1">IF(H8&lt;&gt;"",F8*H8,"")</f>
        <v/>
      </c>
    </row>
    <row r="9" spans="1:12" s="4" customFormat="1" x14ac:dyDescent="0.25">
      <c r="A9" s="14">
        <f t="shared" ref="A9:A40" si="2">SUM(A8+1)</f>
        <v>3</v>
      </c>
      <c r="B9" s="20" t="s">
        <v>19</v>
      </c>
      <c r="C9" s="21" t="s">
        <v>20</v>
      </c>
      <c r="D9" s="21" t="s">
        <v>21</v>
      </c>
      <c r="E9" s="21" t="s">
        <v>5</v>
      </c>
      <c r="F9" s="22">
        <v>0.3</v>
      </c>
      <c r="G9" s="15"/>
      <c r="H9" s="14" t="str">
        <f>IF(G9&lt;&gt;"",ROUND(G9*(1+H3),2),"")</f>
        <v/>
      </c>
      <c r="I9" s="14">
        <f t="shared" si="0"/>
        <v>0</v>
      </c>
      <c r="J9" s="14" t="str">
        <f t="shared" si="1"/>
        <v/>
      </c>
    </row>
    <row r="10" spans="1:12" s="4" customFormat="1" x14ac:dyDescent="0.25">
      <c r="A10" s="14">
        <f t="shared" si="2"/>
        <v>4</v>
      </c>
      <c r="B10" s="20" t="s">
        <v>22</v>
      </c>
      <c r="C10" s="21" t="s">
        <v>23</v>
      </c>
      <c r="D10" s="21" t="s">
        <v>24</v>
      </c>
      <c r="E10" s="21" t="s">
        <v>5</v>
      </c>
      <c r="F10" s="22">
        <v>0.3</v>
      </c>
      <c r="G10" s="15"/>
      <c r="H10" s="14" t="str">
        <f>IF(G10&lt;&gt;"",ROUND(G10*(1+H3),2),"")</f>
        <v/>
      </c>
      <c r="I10" s="14">
        <f t="shared" si="0"/>
        <v>0</v>
      </c>
      <c r="J10" s="14" t="str">
        <f t="shared" si="1"/>
        <v/>
      </c>
    </row>
    <row r="11" spans="1:12" s="4" customFormat="1" x14ac:dyDescent="0.25">
      <c r="A11" s="14">
        <f t="shared" si="2"/>
        <v>5</v>
      </c>
      <c r="B11" s="20" t="s">
        <v>25</v>
      </c>
      <c r="C11" s="21" t="s">
        <v>23</v>
      </c>
      <c r="D11" s="21" t="s">
        <v>26</v>
      </c>
      <c r="E11" s="21" t="s">
        <v>5</v>
      </c>
      <c r="F11" s="22">
        <v>0.7</v>
      </c>
      <c r="G11" s="15"/>
      <c r="H11" s="14" t="str">
        <f>IF(G11&lt;&gt;"",ROUND(G11*(1+H3),2),"")</f>
        <v/>
      </c>
      <c r="I11" s="14">
        <f t="shared" si="0"/>
        <v>0</v>
      </c>
      <c r="J11" s="14" t="str">
        <f t="shared" si="1"/>
        <v/>
      </c>
    </row>
    <row r="12" spans="1:12" s="4" customFormat="1" ht="30" x14ac:dyDescent="0.25">
      <c r="A12" s="14">
        <f t="shared" si="2"/>
        <v>6</v>
      </c>
      <c r="B12" s="20" t="s">
        <v>27</v>
      </c>
      <c r="C12" s="21" t="s">
        <v>28</v>
      </c>
      <c r="D12" s="21" t="s">
        <v>29</v>
      </c>
      <c r="E12" s="21" t="s">
        <v>5</v>
      </c>
      <c r="F12" s="22">
        <v>0.7</v>
      </c>
      <c r="G12" s="15"/>
      <c r="H12" s="14" t="str">
        <f>IF(G12&lt;&gt;"",ROUND(G12*(1+H3),2),"")</f>
        <v/>
      </c>
      <c r="I12" s="14">
        <f t="shared" si="0"/>
        <v>0</v>
      </c>
      <c r="J12" s="14" t="str">
        <f t="shared" si="1"/>
        <v/>
      </c>
    </row>
    <row r="13" spans="1:12" s="4" customFormat="1" x14ac:dyDescent="0.25">
      <c r="A13" s="14">
        <f t="shared" si="2"/>
        <v>7</v>
      </c>
      <c r="B13" s="20" t="s">
        <v>30</v>
      </c>
      <c r="C13" s="21" t="s">
        <v>31</v>
      </c>
      <c r="D13" s="21" t="s">
        <v>32</v>
      </c>
      <c r="E13" s="21" t="s">
        <v>5</v>
      </c>
      <c r="F13" s="22">
        <v>0.7</v>
      </c>
      <c r="G13" s="15"/>
      <c r="H13" s="14" t="str">
        <f>IF(G13&lt;&gt;"",ROUND(G13*(1+H3),2),"")</f>
        <v/>
      </c>
      <c r="I13" s="14">
        <f t="shared" si="0"/>
        <v>0</v>
      </c>
      <c r="J13" s="14" t="str">
        <f t="shared" si="1"/>
        <v/>
      </c>
    </row>
    <row r="14" spans="1:12" s="4" customFormat="1" ht="30" x14ac:dyDescent="0.25">
      <c r="A14" s="14">
        <f t="shared" si="2"/>
        <v>8</v>
      </c>
      <c r="B14" s="20" t="s">
        <v>33</v>
      </c>
      <c r="C14" s="21" t="s">
        <v>34</v>
      </c>
      <c r="D14" s="21" t="s">
        <v>35</v>
      </c>
      <c r="E14" s="21" t="s">
        <v>5</v>
      </c>
      <c r="F14" s="22">
        <v>0.7</v>
      </c>
      <c r="G14" s="15"/>
      <c r="H14" s="14" t="str">
        <f>IF(G14&lt;&gt;"",ROUND(G14*(1+H3),2),"")</f>
        <v/>
      </c>
      <c r="I14" s="14">
        <f t="shared" si="0"/>
        <v>0</v>
      </c>
      <c r="J14" s="14" t="str">
        <f t="shared" si="1"/>
        <v/>
      </c>
    </row>
    <row r="15" spans="1:12" s="4" customFormat="1" x14ac:dyDescent="0.25">
      <c r="A15" s="14">
        <f t="shared" si="2"/>
        <v>9</v>
      </c>
      <c r="B15" s="20" t="s">
        <v>36</v>
      </c>
      <c r="C15" s="21" t="s">
        <v>37</v>
      </c>
      <c r="D15" s="21" t="s">
        <v>38</v>
      </c>
      <c r="E15" s="21" t="s">
        <v>5</v>
      </c>
      <c r="F15" s="22">
        <v>0.7</v>
      </c>
      <c r="G15" s="15"/>
      <c r="H15" s="14" t="str">
        <f>IF(G15&lt;&gt;"",ROUND(G15*(1+H3),2),"")</f>
        <v/>
      </c>
      <c r="I15" s="14">
        <f t="shared" si="0"/>
        <v>0</v>
      </c>
      <c r="J15" s="14" t="str">
        <f t="shared" si="1"/>
        <v/>
      </c>
    </row>
    <row r="16" spans="1:12" s="4" customFormat="1" x14ac:dyDescent="0.25">
      <c r="A16" s="14">
        <f t="shared" si="2"/>
        <v>10</v>
      </c>
      <c r="B16" s="20" t="s">
        <v>39</v>
      </c>
      <c r="C16" s="21" t="s">
        <v>40</v>
      </c>
      <c r="D16" s="21" t="s">
        <v>41</v>
      </c>
      <c r="E16" s="21" t="s">
        <v>5</v>
      </c>
      <c r="F16" s="22">
        <v>0.7</v>
      </c>
      <c r="G16" s="15"/>
      <c r="H16" s="14" t="str">
        <f>IF(G16&lt;&gt;"",ROUND(G16*(1+H3),2),"")</f>
        <v/>
      </c>
      <c r="I16" s="14">
        <f t="shared" si="0"/>
        <v>0</v>
      </c>
      <c r="J16" s="14" t="str">
        <f t="shared" si="1"/>
        <v/>
      </c>
    </row>
    <row r="17" spans="1:10" s="4" customFormat="1" x14ac:dyDescent="0.25">
      <c r="A17" s="14">
        <f t="shared" si="2"/>
        <v>11</v>
      </c>
      <c r="B17" s="20" t="s">
        <v>42</v>
      </c>
      <c r="C17" s="21" t="s">
        <v>43</v>
      </c>
      <c r="D17" s="21" t="s">
        <v>44</v>
      </c>
      <c r="E17" s="21" t="s">
        <v>5</v>
      </c>
      <c r="F17" s="22">
        <v>0.7</v>
      </c>
      <c r="G17" s="15"/>
      <c r="H17" s="14" t="str">
        <f>IF(G17&lt;&gt;"",ROUND(G17*(1+H3),2),"")</f>
        <v/>
      </c>
      <c r="I17" s="14">
        <f t="shared" si="0"/>
        <v>0</v>
      </c>
      <c r="J17" s="14" t="str">
        <f t="shared" si="1"/>
        <v/>
      </c>
    </row>
    <row r="18" spans="1:10" s="4" customFormat="1" ht="30" x14ac:dyDescent="0.25">
      <c r="A18" s="14">
        <f t="shared" si="2"/>
        <v>12</v>
      </c>
      <c r="B18" s="20" t="s">
        <v>45</v>
      </c>
      <c r="C18" s="21" t="s">
        <v>34</v>
      </c>
      <c r="D18" s="21" t="s">
        <v>46</v>
      </c>
      <c r="E18" s="21" t="s">
        <v>5</v>
      </c>
      <c r="F18" s="22">
        <v>0.7</v>
      </c>
      <c r="G18" s="15"/>
      <c r="H18" s="14" t="str">
        <f>IF(G18&lt;&gt;"",ROUND(G18*(1+H3),2),"")</f>
        <v/>
      </c>
      <c r="I18" s="14">
        <f t="shared" si="0"/>
        <v>0</v>
      </c>
      <c r="J18" s="14" t="str">
        <f t="shared" si="1"/>
        <v/>
      </c>
    </row>
    <row r="19" spans="1:10" s="4" customFormat="1" ht="30" x14ac:dyDescent="0.25">
      <c r="A19" s="14">
        <f t="shared" si="2"/>
        <v>13</v>
      </c>
      <c r="B19" s="20" t="s">
        <v>47</v>
      </c>
      <c r="C19" s="21" t="s">
        <v>48</v>
      </c>
      <c r="D19" s="21" t="s">
        <v>49</v>
      </c>
      <c r="E19" s="21" t="s">
        <v>5</v>
      </c>
      <c r="F19" s="22">
        <v>0.7</v>
      </c>
      <c r="G19" s="15"/>
      <c r="H19" s="14" t="str">
        <f>IF(G19&lt;&gt;"",ROUND(G19*(1+H3),2),"")</f>
        <v/>
      </c>
      <c r="I19" s="14">
        <f t="shared" si="0"/>
        <v>0</v>
      </c>
      <c r="J19" s="14" t="str">
        <f t="shared" si="1"/>
        <v/>
      </c>
    </row>
    <row r="20" spans="1:10" s="4" customFormat="1" x14ac:dyDescent="0.25">
      <c r="A20" s="14">
        <f t="shared" si="2"/>
        <v>14</v>
      </c>
      <c r="B20" s="20" t="s">
        <v>50</v>
      </c>
      <c r="C20" s="23" t="s">
        <v>51</v>
      </c>
      <c r="D20" s="23" t="s">
        <v>52</v>
      </c>
      <c r="E20" s="21" t="s">
        <v>5</v>
      </c>
      <c r="F20" s="22">
        <v>0.7</v>
      </c>
      <c r="G20" s="15"/>
      <c r="H20" s="14" t="str">
        <f>IF(G20&lt;&gt;"",ROUND(G20*(1+H3),2),"")</f>
        <v/>
      </c>
      <c r="I20" s="14">
        <f t="shared" si="0"/>
        <v>0</v>
      </c>
      <c r="J20" s="14" t="str">
        <f t="shared" si="1"/>
        <v/>
      </c>
    </row>
    <row r="21" spans="1:10" s="4" customFormat="1" x14ac:dyDescent="0.25">
      <c r="A21" s="14">
        <f t="shared" si="2"/>
        <v>15</v>
      </c>
      <c r="B21" s="20" t="s">
        <v>53</v>
      </c>
      <c r="C21" s="21" t="s">
        <v>54</v>
      </c>
      <c r="D21" s="21" t="s">
        <v>55</v>
      </c>
      <c r="E21" s="21" t="s">
        <v>5</v>
      </c>
      <c r="F21" s="22">
        <v>0.7</v>
      </c>
      <c r="G21" s="15"/>
      <c r="H21" s="14" t="str">
        <f>IF(G21&lt;&gt;"",ROUND(G21*(1+H3),2),"")</f>
        <v/>
      </c>
      <c r="I21" s="14">
        <f t="shared" si="0"/>
        <v>0</v>
      </c>
      <c r="J21" s="14" t="str">
        <f t="shared" si="1"/>
        <v/>
      </c>
    </row>
    <row r="22" spans="1:10" s="4" customFormat="1" x14ac:dyDescent="0.25">
      <c r="A22" s="14">
        <f t="shared" si="2"/>
        <v>16</v>
      </c>
      <c r="B22" s="20" t="s">
        <v>53</v>
      </c>
      <c r="C22" s="21" t="s">
        <v>56</v>
      </c>
      <c r="D22" s="21" t="s">
        <v>57</v>
      </c>
      <c r="E22" s="21" t="s">
        <v>5</v>
      </c>
      <c r="F22" s="22">
        <v>0.7</v>
      </c>
      <c r="G22" s="15"/>
      <c r="H22" s="14"/>
      <c r="I22" s="14">
        <f t="shared" si="0"/>
        <v>0</v>
      </c>
      <c r="J22" s="14" t="str">
        <f t="shared" si="1"/>
        <v/>
      </c>
    </row>
    <row r="23" spans="1:10" s="4" customFormat="1" x14ac:dyDescent="0.25">
      <c r="A23" s="14">
        <f t="shared" si="2"/>
        <v>17</v>
      </c>
      <c r="B23" s="20" t="s">
        <v>53</v>
      </c>
      <c r="C23" s="21" t="s">
        <v>58</v>
      </c>
      <c r="D23" s="21" t="s">
        <v>59</v>
      </c>
      <c r="E23" s="21" t="s">
        <v>5</v>
      </c>
      <c r="F23" s="22">
        <v>0.7</v>
      </c>
      <c r="G23" s="15"/>
      <c r="H23" s="14"/>
      <c r="I23" s="14">
        <f t="shared" si="0"/>
        <v>0</v>
      </c>
      <c r="J23" s="14" t="str">
        <f t="shared" si="1"/>
        <v/>
      </c>
    </row>
    <row r="24" spans="1:10" s="4" customFormat="1" x14ac:dyDescent="0.25">
      <c r="A24" s="14">
        <f t="shared" si="2"/>
        <v>18</v>
      </c>
      <c r="B24" s="20" t="s">
        <v>60</v>
      </c>
      <c r="C24" s="21" t="s">
        <v>61</v>
      </c>
      <c r="D24" s="21" t="s">
        <v>62</v>
      </c>
      <c r="E24" s="21" t="s">
        <v>5</v>
      </c>
      <c r="F24" s="22">
        <v>0.7</v>
      </c>
      <c r="G24" s="15"/>
      <c r="H24" s="14"/>
      <c r="I24" s="14">
        <f t="shared" si="0"/>
        <v>0</v>
      </c>
      <c r="J24" s="14" t="str">
        <f t="shared" si="1"/>
        <v/>
      </c>
    </row>
    <row r="25" spans="1:10" s="4" customFormat="1" x14ac:dyDescent="0.25">
      <c r="A25" s="14">
        <f t="shared" si="2"/>
        <v>19</v>
      </c>
      <c r="B25" s="20" t="s">
        <v>60</v>
      </c>
      <c r="C25" s="21" t="s">
        <v>63</v>
      </c>
      <c r="D25" s="21" t="s">
        <v>64</v>
      </c>
      <c r="E25" s="21" t="s">
        <v>5</v>
      </c>
      <c r="F25" s="22">
        <v>0.7</v>
      </c>
      <c r="G25" s="15"/>
      <c r="H25" s="14"/>
      <c r="I25" s="14">
        <f t="shared" si="0"/>
        <v>0</v>
      </c>
      <c r="J25" s="14" t="str">
        <f t="shared" si="1"/>
        <v/>
      </c>
    </row>
    <row r="26" spans="1:10" s="4" customFormat="1" x14ac:dyDescent="0.25">
      <c r="A26" s="14">
        <f t="shared" si="2"/>
        <v>20</v>
      </c>
      <c r="B26" s="20" t="s">
        <v>53</v>
      </c>
      <c r="C26" s="21" t="s">
        <v>65</v>
      </c>
      <c r="D26" s="21" t="s">
        <v>66</v>
      </c>
      <c r="E26" s="21" t="s">
        <v>5</v>
      </c>
      <c r="F26" s="22">
        <v>0.7</v>
      </c>
      <c r="G26" s="15"/>
      <c r="H26" s="14"/>
      <c r="I26" s="14">
        <f t="shared" si="0"/>
        <v>0</v>
      </c>
      <c r="J26" s="14" t="str">
        <f t="shared" si="1"/>
        <v/>
      </c>
    </row>
    <row r="27" spans="1:10" s="4" customFormat="1" x14ac:dyDescent="0.25">
      <c r="A27" s="14">
        <f t="shared" si="2"/>
        <v>21</v>
      </c>
      <c r="B27" s="20" t="s">
        <v>67</v>
      </c>
      <c r="C27" s="21" t="s">
        <v>68</v>
      </c>
      <c r="D27" s="21" t="s">
        <v>69</v>
      </c>
      <c r="E27" s="21" t="s">
        <v>5</v>
      </c>
      <c r="F27" s="22">
        <v>0.3</v>
      </c>
      <c r="G27" s="15"/>
      <c r="H27" s="14"/>
      <c r="I27" s="14">
        <f t="shared" si="0"/>
        <v>0</v>
      </c>
      <c r="J27" s="14" t="str">
        <f t="shared" si="1"/>
        <v/>
      </c>
    </row>
    <row r="28" spans="1:10" s="4" customFormat="1" x14ac:dyDescent="0.25">
      <c r="A28" s="14">
        <f t="shared" si="2"/>
        <v>22</v>
      </c>
      <c r="B28" s="20" t="s">
        <v>70</v>
      </c>
      <c r="C28" s="21" t="s">
        <v>71</v>
      </c>
      <c r="D28" s="24">
        <v>52676</v>
      </c>
      <c r="E28" s="21" t="s">
        <v>5</v>
      </c>
      <c r="F28" s="22">
        <v>0.3</v>
      </c>
      <c r="G28" s="15"/>
      <c r="H28" s="14"/>
      <c r="I28" s="14">
        <f t="shared" si="0"/>
        <v>0</v>
      </c>
      <c r="J28" s="14" t="str">
        <f t="shared" si="1"/>
        <v/>
      </c>
    </row>
    <row r="29" spans="1:10" s="4" customFormat="1" x14ac:dyDescent="0.25">
      <c r="A29" s="14">
        <f t="shared" si="2"/>
        <v>23</v>
      </c>
      <c r="B29" s="20" t="s">
        <v>72</v>
      </c>
      <c r="C29" s="21" t="s">
        <v>73</v>
      </c>
      <c r="D29" s="21">
        <v>52677</v>
      </c>
      <c r="E29" s="21" t="s">
        <v>5</v>
      </c>
      <c r="F29" s="22">
        <v>0.7</v>
      </c>
      <c r="G29" s="15"/>
      <c r="H29" s="14"/>
      <c r="I29" s="14">
        <f t="shared" si="0"/>
        <v>0</v>
      </c>
      <c r="J29" s="14" t="str">
        <f t="shared" si="1"/>
        <v/>
      </c>
    </row>
    <row r="30" spans="1:10" s="4" customFormat="1" x14ac:dyDescent="0.25">
      <c r="A30" s="14">
        <f t="shared" si="2"/>
        <v>24</v>
      </c>
      <c r="B30" s="20" t="s">
        <v>74</v>
      </c>
      <c r="C30" s="21" t="s">
        <v>75</v>
      </c>
      <c r="D30" s="21">
        <v>52725</v>
      </c>
      <c r="E30" s="21" t="s">
        <v>5</v>
      </c>
      <c r="F30" s="22">
        <v>0.7</v>
      </c>
      <c r="G30" s="15"/>
      <c r="H30" s="14"/>
      <c r="I30" s="14">
        <f t="shared" si="0"/>
        <v>0</v>
      </c>
      <c r="J30" s="14" t="str">
        <f t="shared" si="1"/>
        <v/>
      </c>
    </row>
    <row r="31" spans="1:10" s="4" customFormat="1" x14ac:dyDescent="0.25">
      <c r="A31" s="14">
        <f t="shared" si="2"/>
        <v>25</v>
      </c>
      <c r="B31" s="20" t="s">
        <v>76</v>
      </c>
      <c r="C31" s="21" t="s">
        <v>77</v>
      </c>
      <c r="D31" s="21">
        <v>52764</v>
      </c>
      <c r="E31" s="21" t="s">
        <v>5</v>
      </c>
      <c r="F31" s="22">
        <v>0.7</v>
      </c>
      <c r="G31" s="15"/>
      <c r="H31" s="14"/>
      <c r="I31" s="14">
        <f t="shared" si="0"/>
        <v>0</v>
      </c>
      <c r="J31" s="14" t="str">
        <f t="shared" si="1"/>
        <v/>
      </c>
    </row>
    <row r="32" spans="1:10" s="4" customFormat="1" x14ac:dyDescent="0.25">
      <c r="A32" s="14">
        <f t="shared" si="2"/>
        <v>26</v>
      </c>
      <c r="B32" s="20" t="s">
        <v>39</v>
      </c>
      <c r="C32" s="21" t="s">
        <v>78</v>
      </c>
      <c r="D32" s="24">
        <v>52876</v>
      </c>
      <c r="E32" s="21" t="s">
        <v>5</v>
      </c>
      <c r="F32" s="22">
        <v>0.7</v>
      </c>
      <c r="G32" s="15"/>
      <c r="H32" s="14"/>
      <c r="I32" s="14">
        <f t="shared" si="0"/>
        <v>0</v>
      </c>
      <c r="J32" s="14" t="str">
        <f t="shared" si="1"/>
        <v/>
      </c>
    </row>
    <row r="33" spans="1:10" s="4" customFormat="1" x14ac:dyDescent="0.25">
      <c r="A33" s="14">
        <f t="shared" si="2"/>
        <v>27</v>
      </c>
      <c r="B33" s="20" t="s">
        <v>79</v>
      </c>
      <c r="C33" s="21" t="s">
        <v>80</v>
      </c>
      <c r="D33" s="24">
        <v>63159</v>
      </c>
      <c r="E33" s="21" t="s">
        <v>5</v>
      </c>
      <c r="F33" s="22">
        <v>0.7</v>
      </c>
      <c r="G33" s="15"/>
      <c r="H33" s="14"/>
      <c r="I33" s="14">
        <f t="shared" si="0"/>
        <v>0</v>
      </c>
      <c r="J33" s="14" t="str">
        <f t="shared" si="1"/>
        <v/>
      </c>
    </row>
    <row r="34" spans="1:10" s="4" customFormat="1" x14ac:dyDescent="0.25">
      <c r="A34" s="14">
        <f t="shared" si="2"/>
        <v>28</v>
      </c>
      <c r="B34" s="20" t="s">
        <v>81</v>
      </c>
      <c r="C34" s="21" t="s">
        <v>82</v>
      </c>
      <c r="D34" s="21">
        <v>63160</v>
      </c>
      <c r="E34" s="21" t="s">
        <v>5</v>
      </c>
      <c r="F34" s="22">
        <v>0.7</v>
      </c>
      <c r="G34" s="15"/>
      <c r="H34" s="14"/>
      <c r="I34" s="14">
        <f t="shared" si="0"/>
        <v>0</v>
      </c>
      <c r="J34" s="14" t="str">
        <f t="shared" si="1"/>
        <v/>
      </c>
    </row>
    <row r="35" spans="1:10" s="4" customFormat="1" x14ac:dyDescent="0.25">
      <c r="A35" s="14">
        <f t="shared" si="2"/>
        <v>29</v>
      </c>
      <c r="B35" s="20" t="s">
        <v>83</v>
      </c>
      <c r="C35" s="21" t="s">
        <v>84</v>
      </c>
      <c r="D35" s="24">
        <v>63262</v>
      </c>
      <c r="E35" s="21" t="s">
        <v>5</v>
      </c>
      <c r="F35" s="22">
        <v>0.7</v>
      </c>
      <c r="G35" s="15"/>
      <c r="H35" s="14"/>
      <c r="I35" s="14">
        <f t="shared" si="0"/>
        <v>0</v>
      </c>
      <c r="J35" s="14" t="str">
        <f t="shared" si="1"/>
        <v/>
      </c>
    </row>
    <row r="36" spans="1:10" s="4" customFormat="1" x14ac:dyDescent="0.25">
      <c r="A36" s="14">
        <f t="shared" si="2"/>
        <v>30</v>
      </c>
      <c r="B36" s="20" t="s">
        <v>39</v>
      </c>
      <c r="C36" s="21" t="s">
        <v>85</v>
      </c>
      <c r="D36" s="21">
        <v>63263</v>
      </c>
      <c r="E36" s="21" t="s">
        <v>5</v>
      </c>
      <c r="F36" s="22">
        <v>0.7</v>
      </c>
      <c r="G36" s="15"/>
      <c r="H36" s="14"/>
      <c r="I36" s="14">
        <f t="shared" si="0"/>
        <v>0</v>
      </c>
      <c r="J36" s="14" t="str">
        <f t="shared" si="1"/>
        <v/>
      </c>
    </row>
    <row r="37" spans="1:10" s="4" customFormat="1" x14ac:dyDescent="0.25">
      <c r="A37" s="14">
        <f t="shared" si="2"/>
        <v>31</v>
      </c>
      <c r="B37" s="20" t="s">
        <v>86</v>
      </c>
      <c r="C37" s="21" t="s">
        <v>87</v>
      </c>
      <c r="D37" s="21">
        <v>63319</v>
      </c>
      <c r="E37" s="21" t="s">
        <v>5</v>
      </c>
      <c r="F37" s="22">
        <v>0.3</v>
      </c>
      <c r="G37" s="15"/>
      <c r="H37" s="14"/>
      <c r="I37" s="14">
        <f t="shared" si="0"/>
        <v>0</v>
      </c>
      <c r="J37" s="14" t="str">
        <f t="shared" si="1"/>
        <v/>
      </c>
    </row>
    <row r="38" spans="1:10" s="4" customFormat="1" x14ac:dyDescent="0.25">
      <c r="A38" s="14">
        <f t="shared" si="2"/>
        <v>32</v>
      </c>
      <c r="B38" s="20" t="s">
        <v>88</v>
      </c>
      <c r="C38" s="21" t="s">
        <v>89</v>
      </c>
      <c r="D38" s="24">
        <v>72906</v>
      </c>
      <c r="E38" s="21" t="s">
        <v>5</v>
      </c>
      <c r="F38" s="22">
        <v>0.7</v>
      </c>
      <c r="G38" s="15"/>
      <c r="H38" s="14"/>
      <c r="I38" s="14">
        <f t="shared" si="0"/>
        <v>0</v>
      </c>
      <c r="J38" s="14" t="str">
        <f t="shared" si="1"/>
        <v/>
      </c>
    </row>
    <row r="39" spans="1:10" s="4" customFormat="1" x14ac:dyDescent="0.25">
      <c r="A39" s="14">
        <f t="shared" si="2"/>
        <v>33</v>
      </c>
      <c r="B39" s="20" t="s">
        <v>90</v>
      </c>
      <c r="C39" s="21" t="s">
        <v>91</v>
      </c>
      <c r="D39" s="24">
        <v>82577</v>
      </c>
      <c r="E39" s="21" t="s">
        <v>5</v>
      </c>
      <c r="F39" s="22">
        <v>0.7</v>
      </c>
      <c r="G39" s="15"/>
      <c r="H39" s="14"/>
      <c r="I39" s="14">
        <f t="shared" si="0"/>
        <v>0</v>
      </c>
      <c r="J39" s="14" t="str">
        <f>IF(H39&lt;&gt;"",F39*H39,"")</f>
        <v/>
      </c>
    </row>
    <row r="40" spans="1:10" s="4" customFormat="1" x14ac:dyDescent="0.25">
      <c r="A40" s="14">
        <f t="shared" si="2"/>
        <v>34</v>
      </c>
      <c r="B40" s="20" t="s">
        <v>92</v>
      </c>
      <c r="C40" s="21" t="s">
        <v>93</v>
      </c>
      <c r="D40" s="21">
        <v>82788</v>
      </c>
      <c r="E40" s="21" t="s">
        <v>5</v>
      </c>
      <c r="F40" s="22">
        <v>0.3</v>
      </c>
      <c r="G40" s="15"/>
      <c r="H40" s="14" t="str">
        <f>IF(G40&lt;&gt;"",ROUND(G40*(1+H3),2),"")</f>
        <v/>
      </c>
      <c r="I40" s="14">
        <f t="shared" si="0"/>
        <v>0</v>
      </c>
      <c r="J40" s="14" t="str">
        <f t="shared" si="1"/>
        <v/>
      </c>
    </row>
    <row r="41" spans="1:10" s="4" customFormat="1" x14ac:dyDescent="0.25">
      <c r="A41" s="27" t="s">
        <v>13</v>
      </c>
      <c r="B41" s="28"/>
      <c r="C41" s="28"/>
      <c r="D41" s="28"/>
      <c r="E41" s="28"/>
      <c r="F41" s="28"/>
      <c r="G41" s="28"/>
      <c r="H41" s="28"/>
      <c r="I41" s="29"/>
      <c r="J41" s="19">
        <f>SUM(I7:I40)</f>
        <v>0</v>
      </c>
    </row>
    <row r="42" spans="1:10" s="4" customFormat="1" x14ac:dyDescent="0.25">
      <c r="A42" s="30" t="s">
        <v>14</v>
      </c>
      <c r="B42" s="31"/>
      <c r="C42" s="31"/>
      <c r="D42" s="31"/>
      <c r="E42" s="31"/>
      <c r="F42" s="31"/>
      <c r="G42" s="31"/>
      <c r="H42" s="31"/>
      <c r="I42" s="32"/>
      <c r="J42" s="18">
        <f>SUM(J7:J40)</f>
        <v>0</v>
      </c>
    </row>
    <row r="43" spans="1:10" s="4" customFormat="1" x14ac:dyDescent="0.25">
      <c r="E43" s="6"/>
      <c r="F43" s="4" t="s">
        <v>6</v>
      </c>
      <c r="G43" s="7"/>
      <c r="I43" s="4" t="str">
        <f t="shared" ref="I43:J43" si="3">IF(G43&lt;&gt;"",E43*G43,"")</f>
        <v/>
      </c>
      <c r="J43" s="4" t="str">
        <f t="shared" si="3"/>
        <v/>
      </c>
    </row>
    <row r="44" spans="1:10" s="4" customFormat="1" x14ac:dyDescent="0.25">
      <c r="A44" s="16"/>
      <c r="B44" s="16"/>
      <c r="C44" s="16"/>
      <c r="D44" s="16"/>
      <c r="E44" s="16"/>
      <c r="F44" s="16"/>
      <c r="G44" s="16"/>
      <c r="H44" s="16"/>
      <c r="I44" s="17"/>
      <c r="J44" s="17"/>
    </row>
  </sheetData>
  <sheetProtection selectLockedCells="1"/>
  <mergeCells count="7">
    <mergeCell ref="A1:L1"/>
    <mergeCell ref="A41:I41"/>
    <mergeCell ref="A42:I42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2025-07-29T08:45:22Z</dcterms:modified>
</cp:coreProperties>
</file>